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activeTab="3"/>
  </bookViews>
  <sheets>
    <sheet name="DECLARACION" sheetId="11" r:id="rId1"/>
    <sheet name="MARZO 2021" sheetId="1" r:id="rId2"/>
    <sheet name="RESUMEN" sheetId="2" r:id="rId3"/>
    <sheet name="EXPRESS 2707 VENTAS " sheetId="3" r:id="rId4"/>
    <sheet name="0201   RELDE ING TRIM 02-2020" sheetId="5" r:id="rId5"/>
    <sheet name="0202 ING TRIM HOYADA" sheetId="10" r:id="rId6"/>
    <sheet name="0204   RELDE ING TRIM 02-20" sheetId="9" r:id="rId7"/>
  </sheets>
  <externalReferences>
    <externalReference r:id="rId8"/>
    <externalReference r:id="rId9"/>
  </externalReferences>
  <definedNames>
    <definedName name="_xlnm._FilterDatabase" localSheetId="1" hidden="1">'MARZO 2021'!$A$1:$XDV$1474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3" l="1"/>
  <c r="G7" i="3"/>
  <c r="F30" i="3"/>
  <c r="E30" i="3"/>
  <c r="AC1478" i="1"/>
  <c r="AC1482" i="1" s="1"/>
  <c r="J27" i="11"/>
  <c r="AE1477" i="1"/>
  <c r="AC1477" i="1"/>
  <c r="AC1480" i="1" s="1"/>
  <c r="E39" i="11" l="1"/>
  <c r="AC1483" i="1"/>
  <c r="F39" i="11" l="1"/>
  <c r="G39" i="11" s="1"/>
  <c r="E27" i="11"/>
  <c r="H39" i="11" l="1"/>
  <c r="E28" i="11" l="1"/>
  <c r="J28" i="11"/>
  <c r="I28" i="11"/>
  <c r="H28" i="11"/>
  <c r="I27" i="11" l="1"/>
  <c r="H27" i="11"/>
  <c r="F10" i="11"/>
  <c r="R1477" i="1" l="1"/>
  <c r="T1477" i="1"/>
  <c r="U1477" i="1"/>
  <c r="V1477" i="1"/>
  <c r="X1477" i="1"/>
  <c r="Z1477" i="1"/>
  <c r="AA1477" i="1"/>
  <c r="AB1477" i="1"/>
  <c r="AD1477" i="1"/>
  <c r="R1478" i="1"/>
  <c r="T1478" i="1"/>
  <c r="T1480" i="1" s="1"/>
  <c r="U1478" i="1"/>
  <c r="V1478" i="1"/>
  <c r="X1478" i="1"/>
  <c r="X1480" i="1" s="1"/>
  <c r="Z1478" i="1"/>
  <c r="Z1480" i="1" s="1"/>
  <c r="AA1478" i="1"/>
  <c r="AB1478" i="1"/>
  <c r="AD1478" i="1"/>
  <c r="S1477" i="1"/>
  <c r="V1480" i="1" l="1"/>
  <c r="AD1480" i="1"/>
  <c r="AA1480" i="1"/>
  <c r="AB1480" i="1"/>
  <c r="R1480" i="1"/>
  <c r="U1480" i="1"/>
  <c r="W1477" i="1"/>
  <c r="W1478" i="1"/>
  <c r="S1478" i="1"/>
  <c r="S1480" i="1" s="1"/>
  <c r="AE1478" i="1"/>
  <c r="Y1478" i="1"/>
  <c r="Y1477" i="1"/>
  <c r="Q1478" i="1"/>
  <c r="Q1477" i="1"/>
  <c r="AE1482" i="1" l="1"/>
  <c r="AE1483" i="1" s="1"/>
  <c r="AE1480" i="1"/>
  <c r="AF1477" i="1"/>
  <c r="W1480" i="1"/>
  <c r="Q1480" i="1"/>
  <c r="AF1478" i="1"/>
  <c r="Y1480" i="1"/>
  <c r="AF1480" i="1" l="1"/>
  <c r="F9" i="3"/>
  <c r="E9" i="3"/>
  <c r="G27" i="11" l="1"/>
  <c r="A28" i="11"/>
  <c r="C28" i="11"/>
  <c r="D8" i="3" s="1"/>
  <c r="B28" i="11"/>
  <c r="C8" i="3" s="1"/>
  <c r="C27" i="11"/>
  <c r="D7" i="3" s="1"/>
  <c r="B27" i="11"/>
  <c r="C7" i="3" s="1"/>
  <c r="A27" i="11"/>
  <c r="F27" i="11" l="1"/>
  <c r="A4" i="10" l="1"/>
  <c r="G12" i="11" l="1"/>
  <c r="H12" i="11"/>
  <c r="F11" i="11" s="1"/>
  <c r="I12" i="11"/>
  <c r="J12" i="11"/>
  <c r="K12" i="11"/>
  <c r="L12" i="11"/>
  <c r="M12" i="11"/>
  <c r="G28" i="11"/>
  <c r="G30" i="11" s="1"/>
  <c r="G32" i="11" s="1"/>
  <c r="F12" i="11" l="1"/>
  <c r="F16" i="11" s="1"/>
  <c r="H16" i="1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J9" i="3"/>
  <c r="K15" i="3" s="1"/>
  <c r="K17" i="3" s="1"/>
  <c r="K9" i="3"/>
  <c r="L9" i="3"/>
  <c r="L15" i="3" s="1"/>
  <c r="L17" i="3" s="1"/>
  <c r="D11" i="3"/>
  <c r="J16" i="3" l="1"/>
  <c r="E15" i="3"/>
  <c r="E17" i="3" s="1"/>
  <c r="H23" i="3"/>
  <c r="M16" i="3"/>
  <c r="J17" i="3"/>
  <c r="F15" i="3"/>
  <c r="I23" i="3"/>
  <c r="D15" i="3"/>
  <c r="G15" i="3" s="1"/>
  <c r="M15" i="3"/>
  <c r="D16" i="3" l="1"/>
  <c r="F17" i="3"/>
  <c r="I24" i="3" s="1"/>
  <c r="L17" i="10"/>
  <c r="H24" i="3"/>
  <c r="M17" i="3"/>
  <c r="P22" i="9"/>
  <c r="P21" i="9"/>
  <c r="D17" i="3" l="1"/>
  <c r="G23" i="3" s="1"/>
  <c r="I25" i="3" s="1"/>
  <c r="I26" i="3" s="1"/>
  <c r="G16" i="3"/>
  <c r="G17" i="3" s="1"/>
  <c r="P20" i="9"/>
  <c r="G20" i="9" s="1"/>
  <c r="G23" i="9" s="1"/>
  <c r="G24" i="3"/>
  <c r="G17" i="10"/>
  <c r="G20" i="10" s="1"/>
  <c r="B17" i="10"/>
  <c r="B20" i="10" s="1"/>
  <c r="H20" i="9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B20" i="9" l="1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J30" i="3"/>
  <c r="K30" i="3"/>
  <c r="H30" i="3"/>
  <c r="I30" i="3"/>
  <c r="L30" i="3"/>
  <c r="G30" i="3"/>
  <c r="G21" i="5" l="1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25/2/2021</t>
        </r>
      </text>
    </comment>
    <comment ref="B14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25/2/2021</t>
        </r>
      </text>
    </comment>
    <comment ref="B27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28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27/2/2021</t>
        </r>
      </text>
    </comment>
    <comment ref="B31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32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27/2/2021</t>
        </r>
      </text>
    </comment>
    <comment ref="B33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28/2/2021</t>
        </r>
      </text>
    </comment>
    <comment ref="B4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45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O243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no tenemos el soporte</t>
        </r>
      </text>
    </comment>
    <comment ref="O244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no tenemos el soporte</t>
        </r>
      </text>
    </comment>
    <comment ref="B704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14/03/2020
</t>
        </r>
      </text>
    </comment>
    <comment ref="B719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14/03/2020
</t>
        </r>
      </text>
    </comment>
    <comment ref="B722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14/03/2020
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<sst xmlns="http://schemas.openxmlformats.org/spreadsheetml/2006/main" count="26383" uniqueCount="3564">
  <si>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</si>
  <si>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</si>
  <si>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</si>
  <si>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</si>
  <si>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</si>
  <si>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</si>
  <si>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</si>
  <si>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</si>
  <si>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</si>
  <si>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</si>
  <si>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</si>
  <si>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</si>
  <si>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</si>
  <si>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</si>
  <si>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</si>
  <si>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</si>
  <si>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</si>
  <si>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</si>
  <si>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</si>
  <si>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</si>
  <si>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</si>
  <si>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</si>
  <si>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</si>
  <si>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</si>
  <si>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</si>
  <si>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</si>
  <si>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</si>
  <si>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</si>
  <si>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</si>
  <si>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</si>
  <si>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</si>
  <si>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</si>
  <si>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</si>
  <si>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</si>
  <si>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</si>
  <si>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</si>
  <si>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</si>
  <si>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</si>
  <si>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</si>
  <si>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</si>
  <si>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</si>
  <si>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</si>
  <si>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</si>
  <si>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</si>
  <si>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</si>
  <si>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</si>
  <si>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</si>
  <si>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</si>
  <si>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</si>
  <si>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</si>
  <si>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</si>
  <si>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</si>
  <si>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</si>
  <si>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</si>
  <si>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</si>
  <si>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</si>
  <si>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</si>
  <si>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</si>
  <si>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</si>
  <si>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</si>
  <si>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</si>
  <si>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</si>
  <si>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</si>
  <si>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</si>
  <si>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</si>
  <si>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</si>
  <si>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</si>
  <si>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</si>
  <si>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</si>
  <si>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</si>
  <si>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</si>
  <si>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</si>
  <si>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</si>
  <si>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</si>
  <si>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</si>
  <si>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</si>
  <si>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</si>
  <si>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</si>
  <si>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</si>
  <si>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</si>
  <si>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</si>
  <si>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</si>
  <si>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</si>
  <si>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</si>
  <si>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</si>
  <si>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</si>
  <si>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</si>
  <si>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</si>
  <si>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</si>
  <si>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</si>
  <si>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</si>
  <si>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</si>
  <si>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</si>
  <si>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</si>
  <si>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</si>
  <si>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</si>
  <si>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</si>
  <si>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</si>
  <si>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</si>
  <si>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</si>
  <si>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</si>
  <si>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</si>
  <si>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</si>
  <si>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</si>
  <si>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</si>
  <si>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</si>
  <si>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</si>
  <si>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</si>
  <si>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</si>
  <si>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</si>
  <si>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</si>
  <si>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</si>
  <si>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</si>
  <si>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</si>
  <si>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</si>
  <si>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</si>
  <si>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</si>
  <si>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</si>
  <si>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</si>
  <si>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</si>
  <si>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</si>
  <si>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</si>
  <si>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</si>
  <si>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</si>
  <si>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</si>
  <si>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</si>
  <si>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</si>
  <si>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</si>
  <si>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</si>
  <si>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</si>
  <si>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</si>
  <si>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</si>
  <si>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</si>
  <si>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</si>
  <si>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</si>
  <si>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</si>
  <si>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</si>
  <si>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</si>
  <si>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</si>
  <si>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</si>
  <si>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</si>
  <si>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</si>
  <si>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</si>
  <si>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</si>
  <si>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</si>
  <si>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</si>
  <si>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</si>
  <si>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</si>
  <si>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</si>
  <si>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</si>
  <si>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</si>
  <si>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</si>
  <si>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</si>
  <si>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</si>
  <si>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</si>
  <si>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</si>
  <si>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</si>
  <si>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</si>
  <si>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</si>
  <si>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</si>
  <si>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</si>
  <si>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</si>
  <si>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</si>
  <si>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</si>
  <si>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</si>
  <si>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</si>
  <si>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</si>
  <si>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</si>
  <si>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</si>
  <si>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</si>
  <si>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</si>
  <si>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</si>
  <si>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</si>
  <si>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</si>
  <si>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</si>
  <si>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</si>
  <si>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</si>
  <si>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</si>
  <si>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</si>
  <si>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</si>
  <si>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</si>
  <si>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</si>
  <si>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</si>
  <si>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</si>
  <si>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</si>
  <si>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</si>
  <si>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</si>
  <si>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</si>
  <si>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</si>
  <si>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</si>
  <si>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J-31124236-8</t>
  </si>
  <si>
    <t>LAEN ELECTRIC, C.A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</si>
  <si>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</si>
  <si>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</si>
  <si>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</si>
  <si>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</si>
  <si>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</si>
  <si>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</si>
  <si>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</si>
  <si>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</si>
  <si>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</si>
  <si>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</si>
  <si>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</si>
  <si>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</si>
  <si>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</si>
  <si>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</si>
  <si>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</si>
  <si>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</si>
  <si>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</si>
  <si>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</si>
  <si>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</si>
  <si>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</si>
  <si>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</si>
  <si>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</si>
  <si>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</si>
  <si>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</si>
  <si>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</si>
  <si>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</si>
  <si>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</si>
  <si>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</si>
  <si>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</si>
  <si>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</si>
  <si>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</si>
  <si>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</si>
  <si>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</si>
  <si>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</si>
  <si>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</si>
  <si>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</si>
  <si>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</si>
  <si>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</si>
  <si>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</si>
  <si>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</si>
  <si>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</si>
  <si>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</si>
  <si>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</si>
  <si>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</si>
  <si>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</si>
  <si>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</si>
  <si>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</si>
  <si>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</si>
  <si>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</si>
  <si>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</si>
  <si>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</si>
  <si>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</si>
  <si>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</si>
  <si>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</si>
  <si>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</si>
  <si>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</si>
  <si>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</si>
  <si>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</si>
  <si>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</si>
  <si>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</si>
  <si>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</si>
  <si>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</si>
  <si>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</si>
  <si>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</si>
  <si>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</si>
  <si>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</si>
  <si>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</si>
  <si>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</si>
  <si>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</si>
  <si>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</si>
  <si>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</si>
  <si>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</si>
  <si>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</si>
  <si>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</si>
  <si>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</si>
  <si>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</si>
  <si>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</si>
  <si>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</si>
  <si>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</si>
  <si>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</si>
  <si>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</si>
  <si>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</si>
  <si>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</si>
  <si>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</si>
  <si>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</si>
  <si>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</si>
  <si>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</si>
  <si>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</si>
  <si>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</si>
  <si>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</si>
  <si>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</si>
  <si>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</si>
  <si>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</si>
  <si>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</si>
  <si>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</si>
  <si>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</si>
  <si>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</si>
  <si>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</si>
  <si>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</si>
  <si>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</si>
  <si>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</si>
  <si>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</si>
  <si>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</si>
  <si>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</si>
  <si>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</si>
  <si>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</si>
  <si>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</si>
  <si>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</si>
  <si>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</si>
  <si>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</si>
  <si>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</si>
  <si>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</si>
  <si>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</si>
  <si>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</si>
  <si>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</si>
  <si>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</si>
  <si>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</si>
  <si>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</si>
  <si>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</si>
  <si>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</si>
  <si>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</si>
  <si>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</si>
  <si>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</si>
  <si>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</si>
  <si>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</si>
  <si>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</si>
  <si>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</si>
  <si>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</si>
  <si>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</si>
  <si>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</si>
  <si>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</si>
  <si>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</si>
  <si>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</si>
  <si>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</si>
  <si>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</si>
  <si>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</si>
  <si>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</si>
  <si>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</si>
  <si>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</si>
  <si>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</si>
  <si>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</si>
  <si>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</si>
  <si>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</si>
  <si>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</si>
  <si>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</si>
  <si>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</si>
  <si>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</si>
  <si>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</si>
  <si>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</si>
  <si>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</si>
  <si>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</si>
  <si>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</si>
  <si>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</si>
  <si>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</si>
  <si>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</si>
  <si>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</si>
  <si>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</si>
  <si>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</si>
  <si>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</si>
  <si>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</si>
  <si>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</si>
  <si>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</si>
  <si>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</si>
  <si>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</si>
  <si>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</si>
  <si>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</si>
  <si>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</si>
  <si>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</si>
  <si>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0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</si>
  <si>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</si>
  <si>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</si>
  <si>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</si>
  <si>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</si>
  <si>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</si>
  <si>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</si>
  <si>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</si>
  <si>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</si>
  <si>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</si>
  <si>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</si>
  <si>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</si>
  <si>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</si>
  <si>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</si>
  <si>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</si>
  <si>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</si>
  <si>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</si>
  <si>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</si>
  <si>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</si>
  <si>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</si>
  <si>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</si>
  <si>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</si>
  <si>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</si>
  <si>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</si>
  <si>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</si>
  <si>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</si>
  <si>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</si>
  <si>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</si>
  <si>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</si>
  <si>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</si>
  <si>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</si>
  <si>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</si>
  <si>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</si>
  <si>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</si>
  <si>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</si>
  <si>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</si>
  <si>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</si>
  <si>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</si>
  <si>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</si>
  <si>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</si>
  <si>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</si>
  <si>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</si>
  <si>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</si>
  <si>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</si>
  <si>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</si>
  <si>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</si>
  <si>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</si>
  <si>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</si>
  <si>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</si>
  <si>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</si>
  <si>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</si>
  <si>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</si>
  <si>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</si>
  <si>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TURISMO DOÑA CARMEN</t>
  </si>
  <si>
    <t>J-30014727-4</t>
  </si>
  <si>
    <t>Z1B8050365</t>
  </si>
  <si>
    <t>COOPERATIVA ALF, R.L.</t>
  </si>
  <si>
    <t>MANTENIMIENTOS ARFERCA C.A</t>
  </si>
  <si>
    <t>J41073527-9</t>
  </si>
  <si>
    <t>MONTO A DESCONTAR</t>
  </si>
  <si>
    <t>VENTAS MENSUAL AGOSTO 2020 - DESDE EL 03/08/2020 HASTA EL 30/08/2020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</si>
  <si>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</si>
  <si>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</si>
  <si>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</si>
  <si>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</si>
  <si>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</si>
  <si>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</si>
  <si>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</si>
  <si>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</si>
  <si>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</si>
  <si>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</si>
  <si>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</si>
  <si>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</si>
  <si>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</si>
  <si>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</si>
  <si>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</si>
  <si>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</si>
  <si>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</si>
  <si>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</si>
  <si>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</si>
  <si>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</si>
  <si>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</si>
  <si>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</si>
  <si>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</si>
  <si>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</si>
  <si>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</si>
  <si>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</si>
  <si>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</si>
  <si>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</si>
  <si>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</si>
  <si>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</si>
  <si>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</si>
  <si>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</si>
  <si>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</si>
  <si>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</si>
  <si>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</si>
  <si>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</si>
  <si>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</si>
  <si>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</si>
  <si>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</si>
  <si>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</si>
  <si>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</si>
  <si>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</si>
  <si>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</si>
  <si>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</si>
  <si>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</si>
  <si>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</si>
  <si>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</si>
  <si>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</si>
  <si>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</si>
  <si>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</si>
  <si>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</si>
  <si>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</si>
  <si>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</si>
  <si>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</si>
  <si>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</si>
  <si>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</si>
  <si>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</si>
  <si>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</si>
  <si>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</si>
  <si>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</si>
  <si>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</si>
  <si>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</si>
  <si>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</si>
  <si>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</si>
  <si>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</si>
  <si>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</si>
  <si>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</si>
  <si>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</si>
  <si>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</si>
  <si>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</si>
  <si>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</si>
  <si>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</si>
  <si>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</si>
  <si>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</si>
  <si>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</si>
  <si>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</si>
  <si>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</si>
  <si>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</si>
  <si>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</si>
  <si>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</si>
  <si>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</si>
  <si>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</si>
  <si>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</si>
  <si>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</si>
  <si>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</si>
  <si>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</si>
  <si>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</si>
  <si>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</si>
  <si>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</si>
  <si>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</si>
  <si>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</si>
  <si>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</si>
  <si>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</si>
  <si>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</si>
  <si>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</si>
  <si>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</si>
  <si>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</si>
  <si>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</si>
  <si>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</si>
  <si>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</si>
  <si>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</si>
  <si>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</si>
  <si>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</si>
  <si>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</si>
  <si>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</si>
  <si>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</si>
  <si>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</si>
  <si>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</si>
  <si>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</si>
  <si>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</si>
  <si>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</si>
  <si>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</si>
  <si>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</si>
  <si>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</si>
  <si>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</si>
  <si>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</si>
  <si>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</si>
  <si>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</si>
  <si>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</si>
  <si>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</si>
  <si>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</si>
  <si>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</si>
  <si>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</si>
  <si>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</si>
  <si>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</si>
  <si>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</si>
  <si>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</si>
  <si>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</si>
  <si>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</si>
  <si>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</si>
  <si>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</si>
  <si>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</si>
  <si>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</si>
  <si>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</si>
  <si>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</si>
  <si>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</si>
  <si>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</si>
  <si>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</si>
  <si>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</si>
  <si>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</si>
  <si>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</si>
  <si>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</si>
  <si>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</si>
  <si>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</si>
  <si>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</si>
  <si>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</si>
  <si>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</si>
  <si>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</si>
  <si>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</si>
  <si>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</si>
  <si>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</si>
  <si>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</si>
  <si>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</si>
  <si>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</si>
  <si>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</si>
  <si>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</si>
  <si>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</si>
  <si>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</si>
  <si>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</si>
  <si>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</si>
  <si>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</si>
  <si>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</si>
  <si>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</si>
  <si>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</si>
  <si>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</si>
  <si>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</si>
  <si>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</si>
  <si>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</si>
  <si>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</si>
  <si>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</si>
  <si>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</si>
  <si>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</si>
  <si>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</si>
  <si>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</si>
  <si>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</si>
  <si>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</si>
  <si>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</si>
  <si>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</si>
  <si>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</si>
  <si>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</si>
  <si>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J-40982131-5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</si>
  <si>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</si>
  <si>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</si>
  <si>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</si>
  <si>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</si>
  <si>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</si>
  <si>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</si>
  <si>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</si>
  <si>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</si>
  <si>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</si>
  <si>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</si>
  <si>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</si>
  <si>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</si>
  <si>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</si>
  <si>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</si>
  <si>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</si>
  <si>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</si>
  <si>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</si>
  <si>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</si>
  <si>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</si>
  <si>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</si>
  <si>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</si>
  <si>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</si>
  <si>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</si>
  <si>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</si>
  <si>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</si>
  <si>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</si>
  <si>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</si>
  <si>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</si>
  <si>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</si>
  <si>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</si>
  <si>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</si>
  <si>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</si>
  <si>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</si>
  <si>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</si>
  <si>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</si>
  <si>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</si>
  <si>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</si>
  <si>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</si>
  <si>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</si>
  <si>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</si>
  <si>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</si>
  <si>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</si>
  <si>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</si>
  <si>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</si>
  <si>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</si>
  <si>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</si>
  <si>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</si>
  <si>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</si>
  <si>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</si>
  <si>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</si>
  <si>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</si>
  <si>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</si>
  <si>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</si>
  <si>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</si>
  <si>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</si>
  <si>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</si>
  <si>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</si>
  <si>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</si>
  <si>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</si>
  <si>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</si>
  <si>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</si>
  <si>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</si>
  <si>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</si>
  <si>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</si>
  <si>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</si>
  <si>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</si>
  <si>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</si>
  <si>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</si>
  <si>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</si>
  <si>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</si>
  <si>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</si>
  <si>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</si>
  <si>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</si>
  <si>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</si>
  <si>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</si>
  <si>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</si>
  <si>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</si>
  <si>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</si>
  <si>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</si>
  <si>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</si>
  <si>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</si>
  <si>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</si>
  <si>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</si>
  <si>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</si>
  <si>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</si>
  <si>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</si>
  <si>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</si>
  <si>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</si>
  <si>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</si>
  <si>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</si>
  <si>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</si>
  <si>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</si>
  <si>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</si>
  <si>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</si>
  <si>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</si>
  <si>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</si>
  <si>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</si>
  <si>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</si>
  <si>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</si>
  <si>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</si>
  <si>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</si>
  <si>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</si>
  <si>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</si>
  <si>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</si>
  <si>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</si>
  <si>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</si>
  <si>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</si>
  <si>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</si>
  <si>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</si>
  <si>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</si>
  <si>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</si>
  <si>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</si>
  <si>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</si>
  <si>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</si>
  <si>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</si>
  <si>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</si>
  <si>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</si>
  <si>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</si>
  <si>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</si>
  <si>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</si>
  <si>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</si>
  <si>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</si>
  <si>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</si>
  <si>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</si>
  <si>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</si>
  <si>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</si>
  <si>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</si>
  <si>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</si>
  <si>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</si>
  <si>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</si>
  <si>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</si>
  <si>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</si>
  <si>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</si>
  <si>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</si>
  <si>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</si>
  <si>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</si>
  <si>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</si>
  <si>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1729</t>
  </si>
  <si>
    <t>1730</t>
  </si>
  <si>
    <t>1731</t>
  </si>
  <si>
    <t>CAFE RESTAURANT GOTA DULCE</t>
  </si>
  <si>
    <t>J306533176</t>
  </si>
  <si>
    <t>1732</t>
  </si>
  <si>
    <t>1733</t>
  </si>
  <si>
    <t>1734</t>
  </si>
  <si>
    <t>TOTAL DECLARACION</t>
  </si>
  <si>
    <t>DIFERENCIA</t>
  </si>
  <si>
    <t>DECLARADO S/LIBROS</t>
  </si>
  <si>
    <t>% Dism.</t>
  </si>
  <si>
    <t>DIF</t>
  </si>
  <si>
    <t>PASO 2 - AQUÍ SE RESUME</t>
  </si>
  <si>
    <t>1735</t>
  </si>
  <si>
    <t>1736</t>
  </si>
  <si>
    <t>1738</t>
  </si>
  <si>
    <t>1739</t>
  </si>
  <si>
    <t>1740</t>
  </si>
  <si>
    <t>SNG EVENTS 84 C.A</t>
  </si>
  <si>
    <t>1737</t>
  </si>
  <si>
    <t>CORPORACION LENOTRE GOURMET C.A</t>
  </si>
  <si>
    <t>J317391004</t>
  </si>
  <si>
    <t>Z1F0000338</t>
  </si>
  <si>
    <t>1759</t>
  </si>
  <si>
    <t>OPTICA LA ANTIGUA II SRL</t>
  </si>
  <si>
    <t>J002894075</t>
  </si>
  <si>
    <t>1760</t>
  </si>
  <si>
    <t>1761</t>
  </si>
  <si>
    <t>1762</t>
  </si>
  <si>
    <t>1763</t>
  </si>
  <si>
    <t>1764</t>
  </si>
  <si>
    <t>ADMIN MARSALA 20 .CA</t>
  </si>
  <si>
    <t>J302905516</t>
  </si>
  <si>
    <t>1765</t>
  </si>
  <si>
    <t>ETNAGROUP C.A</t>
  </si>
  <si>
    <t>J500093926</t>
  </si>
  <si>
    <t xml:space="preserve"> DESDE EL 01/12/2020 HASTA EL 31/12/2020</t>
  </si>
  <si>
    <t>DISTRIBUIDORA MONTOVJ C.A</t>
  </si>
  <si>
    <t>1797</t>
  </si>
  <si>
    <t>1790</t>
  </si>
  <si>
    <t>1798</t>
  </si>
  <si>
    <t>1791</t>
  </si>
  <si>
    <t>1799</t>
  </si>
  <si>
    <t>1792</t>
  </si>
  <si>
    <t>1800</t>
  </si>
  <si>
    <t>1793</t>
  </si>
  <si>
    <t>1794</t>
  </si>
  <si>
    <t>ALIMENTOS COMARCA C.A</t>
  </si>
  <si>
    <t>J-40706967-5</t>
  </si>
  <si>
    <t>1795</t>
  </si>
  <si>
    <t>1796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</si>
  <si>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</si>
  <si>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</si>
  <si>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</si>
  <si>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</si>
  <si>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</si>
  <si>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</si>
  <si>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</si>
  <si>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</si>
  <si>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</si>
  <si>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</si>
  <si>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</si>
  <si>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</si>
  <si>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</si>
  <si>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</si>
  <si>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</si>
  <si>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</si>
  <si>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</si>
  <si>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</si>
  <si>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</si>
  <si>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</si>
  <si>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</si>
  <si>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</si>
  <si>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</si>
  <si>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</si>
  <si>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</si>
  <si>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</si>
  <si>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</si>
  <si>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</si>
  <si>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</si>
  <si>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</si>
  <si>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</si>
  <si>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</si>
  <si>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</si>
  <si>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</si>
  <si>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</si>
  <si>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</si>
  <si>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</si>
  <si>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</si>
  <si>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</si>
  <si>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</si>
  <si>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</si>
  <si>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</si>
  <si>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</si>
  <si>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</si>
  <si>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</si>
  <si>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</si>
  <si>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</si>
  <si>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</si>
  <si>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</si>
  <si>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</si>
  <si>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</si>
  <si>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</si>
  <si>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</si>
  <si>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</si>
  <si>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</si>
  <si>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</si>
  <si>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</si>
  <si>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</si>
  <si>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</si>
  <si>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</si>
  <si>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</si>
  <si>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</si>
  <si>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</si>
  <si>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</si>
  <si>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</si>
  <si>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</si>
  <si>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</si>
  <si>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</si>
  <si>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</si>
  <si>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</si>
  <si>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</si>
  <si>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</si>
  <si>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</si>
  <si>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PABLO ANTONIO DA SILVA PATUDA</t>
  </si>
  <si>
    <t>V6877384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</si>
  <si>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</si>
  <si>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</si>
  <si>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</si>
  <si>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</si>
  <si>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</si>
  <si>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</si>
  <si>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</si>
  <si>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</si>
  <si>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</si>
  <si>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</si>
  <si>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</si>
  <si>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</si>
  <si>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</si>
  <si>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</si>
  <si>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</si>
  <si>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</si>
  <si>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</si>
  <si>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</si>
  <si>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</si>
  <si>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</si>
  <si>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</si>
  <si>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</si>
  <si>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</si>
  <si>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</si>
  <si>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</si>
  <si>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</si>
  <si>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</si>
  <si>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</si>
  <si>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</si>
  <si>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</si>
  <si>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</si>
  <si>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</si>
  <si>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1766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</si>
  <si>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</si>
  <si>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</si>
  <si>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</si>
  <si>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</si>
  <si>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</si>
  <si>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</si>
  <si>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</si>
  <si>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</si>
  <si>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</si>
  <si>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1767</t>
  </si>
  <si>
    <t xml:space="preserve">J-40786379-7 </t>
  </si>
  <si>
    <t>1768</t>
  </si>
  <si>
    <t>1769</t>
  </si>
  <si>
    <t>1770</t>
  </si>
  <si>
    <t>1771</t>
  </si>
  <si>
    <t>016</t>
  </si>
  <si>
    <t>Z1F0000490</t>
  </si>
  <si>
    <t>1820</t>
  </si>
  <si>
    <t>PRAGA ALIMENTOS C.A</t>
  </si>
  <si>
    <t>J405959843</t>
  </si>
  <si>
    <t>1821</t>
  </si>
  <si>
    <t>1822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</si>
  <si>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</si>
  <si>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</si>
  <si>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</si>
  <si>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</si>
  <si>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</si>
  <si>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</si>
  <si>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</si>
  <si>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</si>
  <si>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</si>
  <si>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</si>
  <si>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NOTA DE CREDITO</t>
  </si>
  <si>
    <t>706</t>
  </si>
  <si>
    <t>707</t>
  </si>
  <si>
    <t>708</t>
  </si>
  <si>
    <t>709</t>
  </si>
  <si>
    <t>710</t>
  </si>
  <si>
    <t>711</t>
  </si>
  <si>
    <t>712</t>
  </si>
  <si>
    <t>713</t>
  </si>
  <si>
    <t>1825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</si>
  <si>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</si>
  <si>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</si>
  <si>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</si>
  <si>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</si>
  <si>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</si>
  <si>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</si>
  <si>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</si>
  <si>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</si>
  <si>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</si>
  <si>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</si>
  <si>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</si>
  <si>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</si>
  <si>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</si>
  <si>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</si>
  <si>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</si>
  <si>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</si>
  <si>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</si>
  <si>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</si>
  <si>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</si>
  <si>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</si>
  <si>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</si>
  <si>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</si>
  <si>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</si>
  <si>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</si>
  <si>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</si>
  <si>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</si>
  <si>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</si>
  <si>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</si>
  <si>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</si>
  <si>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</si>
  <si>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</si>
  <si>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</si>
  <si>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</si>
  <si>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</si>
  <si>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</si>
  <si>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</si>
  <si>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</si>
  <si>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</si>
  <si>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</si>
  <si>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</si>
  <si>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</si>
  <si>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</si>
  <si>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</si>
  <si>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</si>
  <si>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</si>
  <si>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</si>
  <si>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</si>
  <si>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</si>
  <si>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</si>
  <si>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</si>
  <si>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</si>
  <si>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</si>
  <si>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</si>
  <si>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</si>
  <si>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</si>
  <si>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</si>
  <si>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1826</t>
  </si>
  <si>
    <t>770</t>
  </si>
  <si>
    <t>771</t>
  </si>
  <si>
    <t>IVA DECLARADO</t>
  </si>
  <si>
    <t>1741</t>
  </si>
  <si>
    <t>1827</t>
  </si>
  <si>
    <t>1742</t>
  </si>
  <si>
    <t>1828</t>
  </si>
  <si>
    <t>1743</t>
  </si>
  <si>
    <t>1829</t>
  </si>
  <si>
    <t>017</t>
  </si>
  <si>
    <t>00000146</t>
  </si>
  <si>
    <t>AUTOSERVICIOS CRISS</t>
  </si>
  <si>
    <t>J294282792</t>
  </si>
  <si>
    <t>MIGUEL ALVAREZ</t>
  </si>
  <si>
    <t>V14772733</t>
  </si>
  <si>
    <t>00000147</t>
  </si>
  <si>
    <t>00000148</t>
  </si>
  <si>
    <t>MAXI LUNCHERIA TODO SABOR C.A</t>
  </si>
  <si>
    <t>1788</t>
  </si>
  <si>
    <t>1789</t>
  </si>
  <si>
    <t>GRUPO DOPERCA C.A</t>
  </si>
  <si>
    <t>J411415898</t>
  </si>
  <si>
    <t>MULTISERVICIOS SOFPAC</t>
  </si>
  <si>
    <t>J-411007340</t>
  </si>
  <si>
    <t>00000149</t>
  </si>
  <si>
    <t>INVERSIONES SUVINCLA 17 C.A.</t>
  </si>
  <si>
    <t>J-40751912-3</t>
  </si>
  <si>
    <t>J409821315</t>
  </si>
  <si>
    <t>00000150</t>
  </si>
  <si>
    <t>J40706967-5</t>
  </si>
  <si>
    <t>PANADERIA Y PASTELERIA MAXI-PAN</t>
  </si>
  <si>
    <t>J-31475870-5</t>
  </si>
  <si>
    <t>FUNERARIA LA QUINTA</t>
  </si>
  <si>
    <t>008</t>
  </si>
  <si>
    <t>Z1B8050003</t>
  </si>
  <si>
    <t>1609</t>
  </si>
  <si>
    <t xml:space="preserve">J-31475870-5 </t>
  </si>
  <si>
    <t>00000140</t>
  </si>
  <si>
    <t>1610</t>
  </si>
  <si>
    <t>J407069675</t>
  </si>
  <si>
    <t>1611</t>
  </si>
  <si>
    <t xml:space="preserve">J-41192935-2 </t>
  </si>
  <si>
    <t>1612</t>
  </si>
  <si>
    <t>PANADERIA Y PASTELERIA ROSA  GUAICAIPURO</t>
  </si>
  <si>
    <t>J001715223</t>
  </si>
  <si>
    <t>PNAERIA Y PASTELERIA FLOR DEL TAMBOR</t>
  </si>
  <si>
    <t xml:space="preserve">J001268804 </t>
  </si>
  <si>
    <t>1850</t>
  </si>
  <si>
    <t>1851</t>
  </si>
  <si>
    <t>MIA ALAN COMUNAL DCT</t>
  </si>
  <si>
    <t>00000195</t>
  </si>
  <si>
    <t>1852</t>
  </si>
  <si>
    <t>1853</t>
  </si>
  <si>
    <t>00000196</t>
  </si>
  <si>
    <t>CANDY HOUSE AND CHOCOLATE. CA.</t>
  </si>
  <si>
    <t>J411053520</t>
  </si>
  <si>
    <t xml:space="preserve">J001715223 </t>
  </si>
  <si>
    <t>PANADERIA Y PASTELERIA LA REINA DEL NEGRO</t>
  </si>
  <si>
    <t>1854</t>
  </si>
  <si>
    <t>1619</t>
  </si>
  <si>
    <t>CLIENTE</t>
  </si>
  <si>
    <t>J002084081</t>
  </si>
  <si>
    <t>1855</t>
  </si>
  <si>
    <t>0339</t>
  </si>
  <si>
    <t>00000197</t>
  </si>
  <si>
    <t>1620</t>
  </si>
  <si>
    <t>0358-0358</t>
  </si>
  <si>
    <t>0354-0354</t>
  </si>
  <si>
    <t>0352-0352</t>
  </si>
  <si>
    <t>MUEBLES ROMANO C.A.</t>
  </si>
  <si>
    <t>J307508175</t>
  </si>
  <si>
    <t>1638</t>
  </si>
  <si>
    <t>1474</t>
  </si>
  <si>
    <t>0359-0359</t>
  </si>
  <si>
    <t>WILLIAMS TORREALBA</t>
  </si>
  <si>
    <t>V14675273</t>
  </si>
  <si>
    <t>0353-0353</t>
  </si>
  <si>
    <t>0356-0356</t>
  </si>
  <si>
    <t>GRUPO BRES3 C.A</t>
  </si>
  <si>
    <t>J406154180</t>
  </si>
  <si>
    <t>1639</t>
  </si>
  <si>
    <t>1613</t>
  </si>
  <si>
    <t>0360-0360</t>
  </si>
  <si>
    <t>00000109</t>
  </si>
  <si>
    <t>0357-0357</t>
  </si>
  <si>
    <t>0357</t>
  </si>
  <si>
    <t>J001268804</t>
  </si>
  <si>
    <t>0351-0351</t>
  </si>
  <si>
    <t>1640</t>
  </si>
  <si>
    <t>1477</t>
  </si>
  <si>
    <t>00000110</t>
  </si>
  <si>
    <t>0355</t>
  </si>
  <si>
    <t>1641</t>
  </si>
  <si>
    <t>00000065</t>
  </si>
  <si>
    <t>1614</t>
  </si>
  <si>
    <t>0363-0363</t>
  </si>
  <si>
    <t>0363</t>
  </si>
  <si>
    <t>1642</t>
  </si>
  <si>
    <t>1480</t>
  </si>
  <si>
    <t>1615</t>
  </si>
  <si>
    <t>0364-0364</t>
  </si>
  <si>
    <t>00000047</t>
  </si>
  <si>
    <t>00000178</t>
  </si>
  <si>
    <t>0354</t>
  </si>
  <si>
    <t>INVERSIONESARANTMAUPI C.A</t>
  </si>
  <si>
    <t>J412339931</t>
  </si>
  <si>
    <t>Z1F0017970</t>
  </si>
  <si>
    <t>00000004</t>
  </si>
  <si>
    <t>1643</t>
  </si>
  <si>
    <t>1481</t>
  </si>
  <si>
    <t>1616</t>
  </si>
  <si>
    <t>0365-0365</t>
  </si>
  <si>
    <t>0815</t>
  </si>
  <si>
    <t>0361</t>
  </si>
  <si>
    <t>0361-0361</t>
  </si>
  <si>
    <t>1644</t>
  </si>
  <si>
    <t>1482</t>
  </si>
  <si>
    <t>1617</t>
  </si>
  <si>
    <t>0366-0366</t>
  </si>
  <si>
    <t>0366</t>
  </si>
  <si>
    <t>FRUTERIA LA GRAN COPA CABANA</t>
  </si>
  <si>
    <t>0816</t>
  </si>
  <si>
    <t>GALERIADECOMOBILIA.C.A</t>
  </si>
  <si>
    <t>J312806745</t>
  </si>
  <si>
    <t>1879</t>
  </si>
  <si>
    <t>0362-0362</t>
  </si>
  <si>
    <t>1722</t>
  </si>
  <si>
    <t>00000201</t>
  </si>
  <si>
    <t>1645</t>
  </si>
  <si>
    <t>INVERSIONES JOHIL 5060 C.A</t>
  </si>
  <si>
    <t>1483</t>
  </si>
  <si>
    <t>1618</t>
  </si>
  <si>
    <t>0367-0367</t>
  </si>
  <si>
    <t>0367</t>
  </si>
  <si>
    <t>0817</t>
  </si>
  <si>
    <t>1880</t>
  </si>
  <si>
    <t>00000179</t>
  </si>
  <si>
    <t>1723</t>
  </si>
  <si>
    <t xml:space="preserve">J41073527-9 </t>
  </si>
  <si>
    <t>1646</t>
  </si>
  <si>
    <t>1484</t>
  </si>
  <si>
    <t>0368-0368</t>
  </si>
  <si>
    <t>0368</t>
  </si>
  <si>
    <t>00020304-00020326</t>
  </si>
  <si>
    <t>0818</t>
  </si>
  <si>
    <t>00009032-00009042</t>
  </si>
  <si>
    <t>1881</t>
  </si>
  <si>
    <t>1724</t>
  </si>
  <si>
    <t>1647</t>
  </si>
  <si>
    <t>1485</t>
  </si>
  <si>
    <t>0369-0369</t>
  </si>
  <si>
    <t>0369</t>
  </si>
  <si>
    <t>COMERCIALIZADORA SUPPLY PARTS</t>
  </si>
  <si>
    <t>J408738490</t>
  </si>
  <si>
    <t>0819</t>
  </si>
  <si>
    <t>00016787-00016848</t>
  </si>
  <si>
    <t>1882</t>
  </si>
  <si>
    <t xml:space="preserve">J-40751912-3 </t>
  </si>
  <si>
    <t>00009212-00009227</t>
  </si>
  <si>
    <t>1725</t>
  </si>
  <si>
    <t>Z1F0002472</t>
  </si>
  <si>
    <t>0360</t>
  </si>
  <si>
    <t>00012471</t>
  </si>
  <si>
    <t>0329-0329</t>
  </si>
  <si>
    <t>00004262-00004305</t>
  </si>
  <si>
    <t>S.A EDUCACION Y CULTURA RELIGIOSA</t>
  </si>
  <si>
    <t>J-309799380</t>
  </si>
  <si>
    <t>1648</t>
  </si>
  <si>
    <t>1486</t>
  </si>
  <si>
    <t>1621</t>
  </si>
  <si>
    <t>0370-0370</t>
  </si>
  <si>
    <t>0370</t>
  </si>
  <si>
    <t>0820</t>
  </si>
  <si>
    <t>27/2/2021</t>
  </si>
  <si>
    <t>LUIS ASCANIO</t>
  </si>
  <si>
    <t>00016877</t>
  </si>
  <si>
    <t>J316628370</t>
  </si>
  <si>
    <t>1883</t>
  </si>
  <si>
    <t>00009257-00009270</t>
  </si>
  <si>
    <t>1726</t>
  </si>
  <si>
    <t>1649</t>
  </si>
  <si>
    <t>1487</t>
  </si>
  <si>
    <t>00000010</t>
  </si>
  <si>
    <t>0371-0371</t>
  </si>
  <si>
    <t xml:space="preserve">FC </t>
  </si>
  <si>
    <t>0821</t>
  </si>
  <si>
    <t>1884</t>
  </si>
  <si>
    <t>00000049</t>
  </si>
  <si>
    <t>1727</t>
  </si>
  <si>
    <t>00009271-00009290</t>
  </si>
  <si>
    <t>1650</t>
  </si>
  <si>
    <t>1488</t>
  </si>
  <si>
    <t>0342-0342</t>
  </si>
  <si>
    <t>1772</t>
  </si>
  <si>
    <t>INVERSIONES JVP 2009 C.A</t>
  </si>
  <si>
    <t>0337-0337</t>
  </si>
  <si>
    <t>1856</t>
  </si>
  <si>
    <t>J-500386427</t>
  </si>
  <si>
    <t>0340-0340</t>
  </si>
  <si>
    <t>1813</t>
  </si>
  <si>
    <t>0343-0343</t>
  </si>
  <si>
    <t>0338-0338</t>
  </si>
  <si>
    <t>1773</t>
  </si>
  <si>
    <t>1857</t>
  </si>
  <si>
    <t>0341-0341</t>
  </si>
  <si>
    <t>0335-0335</t>
  </si>
  <si>
    <t>INEVERSIONES VEN 2017 C.A</t>
  </si>
  <si>
    <t>J410776790</t>
  </si>
  <si>
    <t>1814</t>
  </si>
  <si>
    <t>0344-0344</t>
  </si>
  <si>
    <t>1774</t>
  </si>
  <si>
    <t>0336-0336</t>
  </si>
  <si>
    <t>1815</t>
  </si>
  <si>
    <t>J314758705</t>
  </si>
  <si>
    <t>0345-0345</t>
  </si>
  <si>
    <t xml:space="preserve">J-40020025-3 </t>
  </si>
  <si>
    <t>1816</t>
  </si>
  <si>
    <t>1624</t>
  </si>
  <si>
    <t>0346-0346</t>
  </si>
  <si>
    <t>DONUTS PRINCE C.A.</t>
  </si>
  <si>
    <t xml:space="preserve">J400114080 </t>
  </si>
  <si>
    <t>J400114080</t>
  </si>
  <si>
    <t>1817</t>
  </si>
  <si>
    <t>1625</t>
  </si>
  <si>
    <t>0347-0347</t>
  </si>
  <si>
    <t>0347</t>
  </si>
  <si>
    <t>0343</t>
  </si>
  <si>
    <t>1818</t>
  </si>
  <si>
    <t>1464</t>
  </si>
  <si>
    <t>1819</t>
  </si>
  <si>
    <t>1628</t>
  </si>
  <si>
    <t>1465</t>
  </si>
  <si>
    <t>MARTHUCAR C.A.</t>
  </si>
  <si>
    <t>J500246811</t>
  </si>
  <si>
    <t>FUNDACION HAGAMOS EL BIEN</t>
  </si>
  <si>
    <t>J-41034991-3</t>
  </si>
  <si>
    <t>1629</t>
  </si>
  <si>
    <t>1466</t>
  </si>
  <si>
    <t>J-29413307-0</t>
  </si>
  <si>
    <t>1630</t>
  </si>
  <si>
    <t>00000199</t>
  </si>
  <si>
    <t>1631</t>
  </si>
  <si>
    <t>1468</t>
  </si>
  <si>
    <t>00000066</t>
  </si>
  <si>
    <t>00000067</t>
  </si>
  <si>
    <t>0348</t>
  </si>
  <si>
    <t>00000200</t>
  </si>
  <si>
    <t>1286</t>
  </si>
  <si>
    <t>1633</t>
  </si>
  <si>
    <t>1469</t>
  </si>
  <si>
    <t>00000033</t>
  </si>
  <si>
    <t>1287</t>
  </si>
  <si>
    <t>00000153</t>
  </si>
  <si>
    <t>1634</t>
  </si>
  <si>
    <t>1470</t>
  </si>
  <si>
    <t xml:space="preserve">J407069675 </t>
  </si>
  <si>
    <t>SUMINISTROS KEYCER 2017, C.A</t>
  </si>
  <si>
    <t>1728</t>
  </si>
  <si>
    <t>1288</t>
  </si>
  <si>
    <t>1635</t>
  </si>
  <si>
    <t>1471</t>
  </si>
  <si>
    <t>PANADERIA LA TEQUENCIA</t>
  </si>
  <si>
    <t>J305005702</t>
  </si>
  <si>
    <t>00000132</t>
  </si>
  <si>
    <t>1636</t>
  </si>
  <si>
    <t>1472</t>
  </si>
  <si>
    <t>1637</t>
  </si>
  <si>
    <t>1473</t>
  </si>
  <si>
    <t>(Varios elementos)</t>
  </si>
  <si>
    <t>0372-0372</t>
  </si>
  <si>
    <t>00020505-00020565</t>
  </si>
  <si>
    <t>0372</t>
  </si>
  <si>
    <t>00020566</t>
  </si>
  <si>
    <t>00020567-00020575</t>
  </si>
  <si>
    <t>00116772-00116888</t>
  </si>
  <si>
    <t>0822</t>
  </si>
  <si>
    <t>00110029-00110199</t>
  </si>
  <si>
    <t>00000135</t>
  </si>
  <si>
    <t>00110082</t>
  </si>
  <si>
    <t>1/3/2021</t>
  </si>
  <si>
    <t>ANTONIA SILVA</t>
  </si>
  <si>
    <t xml:space="preserve">V6870581 </t>
  </si>
  <si>
    <t>00000136</t>
  </si>
  <si>
    <t>00109895</t>
  </si>
  <si>
    <t>ANA CASTRO</t>
  </si>
  <si>
    <t xml:space="preserve">V27515425 </t>
  </si>
  <si>
    <t>00009208-00009231</t>
  </si>
  <si>
    <t>1801</t>
  </si>
  <si>
    <t>00166501-00166583</t>
  </si>
  <si>
    <t>00166584</t>
  </si>
  <si>
    <t>J-40561271-1</t>
  </si>
  <si>
    <t>00166585-00166593</t>
  </si>
  <si>
    <t>00204852-00204909</t>
  </si>
  <si>
    <t>00107115-00107257</t>
  </si>
  <si>
    <t>00107258</t>
  </si>
  <si>
    <t>INVERSIONES ANGEL GOURMET. C.A</t>
  </si>
  <si>
    <t xml:space="preserve">J41029504-0 </t>
  </si>
  <si>
    <t>00016937-00016969</t>
  </si>
  <si>
    <t>00107259-00107265</t>
  </si>
  <si>
    <t>1885</t>
  </si>
  <si>
    <t>00194063-00194066</t>
  </si>
  <si>
    <t>00194067</t>
  </si>
  <si>
    <t>00194068-00194135</t>
  </si>
  <si>
    <t>00194136</t>
  </si>
  <si>
    <t>00194137-00194141</t>
  </si>
  <si>
    <t>00194142</t>
  </si>
  <si>
    <t>00194143-00194197</t>
  </si>
  <si>
    <t>00009291-00009353</t>
  </si>
  <si>
    <t>00160968-00161069</t>
  </si>
  <si>
    <t>00012611-00012658</t>
  </si>
  <si>
    <t>00173821-00173922</t>
  </si>
  <si>
    <t>00173923</t>
  </si>
  <si>
    <t>INVERSIONES CRYSRTALLINE WATER</t>
  </si>
  <si>
    <t>J50042722-0</t>
  </si>
  <si>
    <t>00173924-00173939</t>
  </si>
  <si>
    <t>00173940</t>
  </si>
  <si>
    <t>00173941-00173944</t>
  </si>
  <si>
    <t>0332</t>
  </si>
  <si>
    <t>00004382</t>
  </si>
  <si>
    <t>00153798-00153847</t>
  </si>
  <si>
    <t>00153848</t>
  </si>
  <si>
    <t>INVERSIONES VEN 2017</t>
  </si>
  <si>
    <t>J-41077679-0</t>
  </si>
  <si>
    <t>00153849-00153868</t>
  </si>
  <si>
    <t>1744</t>
  </si>
  <si>
    <t>00172862-00172868</t>
  </si>
  <si>
    <t>00178760-00178773</t>
  </si>
  <si>
    <t>0699</t>
  </si>
  <si>
    <t>00095299-00095371</t>
  </si>
  <si>
    <t>1651</t>
  </si>
  <si>
    <t>00072840-00072844</t>
  </si>
  <si>
    <t>00148568-00148654</t>
  </si>
  <si>
    <t>1489</t>
  </si>
  <si>
    <t>00057556-00057619</t>
  </si>
  <si>
    <t>00088038</t>
  </si>
  <si>
    <t>0269</t>
  </si>
  <si>
    <t>00004457</t>
  </si>
  <si>
    <t>J-00148536-8</t>
  </si>
  <si>
    <t>0090</t>
  </si>
  <si>
    <t>00003434</t>
  </si>
  <si>
    <t>0373</t>
  </si>
  <si>
    <t>00020576</t>
  </si>
  <si>
    <t>JOSE BRAVO</t>
  </si>
  <si>
    <t>V17115314</t>
  </si>
  <si>
    <t>00020577</t>
  </si>
  <si>
    <t>0373-0373</t>
  </si>
  <si>
    <t>00020578-00020633</t>
  </si>
  <si>
    <t>00020634</t>
  </si>
  <si>
    <t>FARMACIA SAN CHARBEL C.A</t>
  </si>
  <si>
    <t>J308580538</t>
  </si>
  <si>
    <t>00020635-00020640</t>
  </si>
  <si>
    <t>00020641</t>
  </si>
  <si>
    <t>INVERSIONES AGU AMARINEC.A</t>
  </si>
  <si>
    <t>J299380490</t>
  </si>
  <si>
    <t>00020642-00020645</t>
  </si>
  <si>
    <t>00116889-00116905</t>
  </si>
  <si>
    <t>00116906</t>
  </si>
  <si>
    <t>LALOLACTMIRANDA, C.A</t>
  </si>
  <si>
    <t xml:space="preserve">J-412951483 </t>
  </si>
  <si>
    <t>00116907-00116961</t>
  </si>
  <si>
    <t>00116962</t>
  </si>
  <si>
    <t>00116963</t>
  </si>
  <si>
    <t>00116964-00116971</t>
  </si>
  <si>
    <t>0823</t>
  </si>
  <si>
    <t>00110200-00110329</t>
  </si>
  <si>
    <t>00009232-00009235</t>
  </si>
  <si>
    <t>00009236</t>
  </si>
  <si>
    <t>00009237-00009240</t>
  </si>
  <si>
    <t>1802</t>
  </si>
  <si>
    <t>00166594-00166605</t>
  </si>
  <si>
    <t>00166606</t>
  </si>
  <si>
    <t>DONUTS PRINCE C.A</t>
  </si>
  <si>
    <t xml:space="preserve">J-400114080 </t>
  </si>
  <si>
    <t>00166607-00166664</t>
  </si>
  <si>
    <t>00204910-00204964</t>
  </si>
  <si>
    <t>00001216</t>
  </si>
  <si>
    <t>00107266-00107414</t>
  </si>
  <si>
    <t>00016970-00016971</t>
  </si>
  <si>
    <t>00016972</t>
  </si>
  <si>
    <t>00016973-00016994</t>
  </si>
  <si>
    <t>00016995</t>
  </si>
  <si>
    <t>SERVIPROTEX C.A</t>
  </si>
  <si>
    <t>J404270922</t>
  </si>
  <si>
    <t>00016996-00017009</t>
  </si>
  <si>
    <t>00017010</t>
  </si>
  <si>
    <t>TECH SOURCE DISTRIBUIDORES C.A</t>
  </si>
  <si>
    <t>J500036833</t>
  </si>
  <si>
    <t>00017011-00017035</t>
  </si>
  <si>
    <t>1886</t>
  </si>
  <si>
    <t>00194198-00194234</t>
  </si>
  <si>
    <t>00194235</t>
  </si>
  <si>
    <t>MATADERO MAELLA, C.A</t>
  </si>
  <si>
    <t>J000713820</t>
  </si>
  <si>
    <t>00194236-00194284</t>
  </si>
  <si>
    <t>00009354-00009356</t>
  </si>
  <si>
    <t>00009357</t>
  </si>
  <si>
    <t>00009358-00009370</t>
  </si>
  <si>
    <t>00161070-00161165</t>
  </si>
  <si>
    <t>00012659-00012679</t>
  </si>
  <si>
    <t>00173945-00174067</t>
  </si>
  <si>
    <t>00173969</t>
  </si>
  <si>
    <t>2/3/2021</t>
  </si>
  <si>
    <t>JENIFER SOJO</t>
  </si>
  <si>
    <t>V19015851</t>
  </si>
  <si>
    <t>0333-0333</t>
  </si>
  <si>
    <t>00004383-00004420</t>
  </si>
  <si>
    <t>0333</t>
  </si>
  <si>
    <t>00004421</t>
  </si>
  <si>
    <t>JORGE COSS</t>
  </si>
  <si>
    <t>V096487157</t>
  </si>
  <si>
    <t>00004422-00004423</t>
  </si>
  <si>
    <t>00004424</t>
  </si>
  <si>
    <t>FUNDAVIGEA</t>
  </si>
  <si>
    <t>J298180811</t>
  </si>
  <si>
    <t>00004425-00004444</t>
  </si>
  <si>
    <t>00153869</t>
  </si>
  <si>
    <t>MARCOLINA BUITRAGO</t>
  </si>
  <si>
    <t xml:space="preserve">V9027371 </t>
  </si>
  <si>
    <t>00153870</t>
  </si>
  <si>
    <t>00153871-00153952</t>
  </si>
  <si>
    <t>1745</t>
  </si>
  <si>
    <t>00172869-00172880</t>
  </si>
  <si>
    <t>00178773</t>
  </si>
  <si>
    <t>0700</t>
  </si>
  <si>
    <t>00095372-00095373</t>
  </si>
  <si>
    <t>00095374</t>
  </si>
  <si>
    <t>ALYEIDYS SOSA</t>
  </si>
  <si>
    <t xml:space="preserve">V195128582 </t>
  </si>
  <si>
    <t>00095375-00095419</t>
  </si>
  <si>
    <t>00095420</t>
  </si>
  <si>
    <t>JESUS GORDONES</t>
  </si>
  <si>
    <t xml:space="preserve">V313847720 </t>
  </si>
  <si>
    <t>00095421-00095427</t>
  </si>
  <si>
    <t>00095428</t>
  </si>
  <si>
    <t>RANBEL BETANCOUR</t>
  </si>
  <si>
    <t xml:space="preserve">V244524335 </t>
  </si>
  <si>
    <t>00095429-00095473</t>
  </si>
  <si>
    <t>1672</t>
  </si>
  <si>
    <t>00072847-00072855</t>
  </si>
  <si>
    <t>00148655-00148733</t>
  </si>
  <si>
    <t>00148734</t>
  </si>
  <si>
    <t xml:space="preserve">J-40982131-5 </t>
  </si>
  <si>
    <t>00148735-00148757</t>
  </si>
  <si>
    <t>1490</t>
  </si>
  <si>
    <t>00057620-00057689</t>
  </si>
  <si>
    <t>0270</t>
  </si>
  <si>
    <t>00004458-00004483</t>
  </si>
  <si>
    <t>0091</t>
  </si>
  <si>
    <t>0374</t>
  </si>
  <si>
    <t>0020645</t>
  </si>
  <si>
    <t>00116972-00117009</t>
  </si>
  <si>
    <t>00117010</t>
  </si>
  <si>
    <t>UNIDAD DE PRODUCCION DE ALIMENTOS</t>
  </si>
  <si>
    <t>J-500400248</t>
  </si>
  <si>
    <t>00117011-00117059</t>
  </si>
  <si>
    <t>0824</t>
  </si>
  <si>
    <t>00110330-00110486</t>
  </si>
  <si>
    <t>00009241-00009322</t>
  </si>
  <si>
    <t>1803</t>
  </si>
  <si>
    <t>00166665-00166700</t>
  </si>
  <si>
    <t>00204965-00205032</t>
  </si>
  <si>
    <t>00001217</t>
  </si>
  <si>
    <t>00107415-00107506</t>
  </si>
  <si>
    <t>00017036-00017052</t>
  </si>
  <si>
    <t>1887</t>
  </si>
  <si>
    <t>00194285-00194319</t>
  </si>
  <si>
    <t>00194320-00194377</t>
  </si>
  <si>
    <t>00000180</t>
  </si>
  <si>
    <t>00194268</t>
  </si>
  <si>
    <t>RAMON SANCHEZ</t>
  </si>
  <si>
    <t>V10740468</t>
  </si>
  <si>
    <t>00009371-00009391</t>
  </si>
  <si>
    <t>00009392</t>
  </si>
  <si>
    <t>RES. PARAMO</t>
  </si>
  <si>
    <t>J308335762</t>
  </si>
  <si>
    <t>00009393-00009409</t>
  </si>
  <si>
    <t>00009410</t>
  </si>
  <si>
    <t>00009411-00009428</t>
  </si>
  <si>
    <t>00009429</t>
  </si>
  <si>
    <t>CARMEN SANCHEZ APONTE</t>
  </si>
  <si>
    <t>V040538069</t>
  </si>
  <si>
    <t>00009430-00009439</t>
  </si>
  <si>
    <t>00161166-00161250</t>
  </si>
  <si>
    <t>00012680-00012733</t>
  </si>
  <si>
    <t>00174068-00174098</t>
  </si>
  <si>
    <t>00174099</t>
  </si>
  <si>
    <t>ANGEL UTRERA</t>
  </si>
  <si>
    <t xml:space="preserve">V187409674 </t>
  </si>
  <si>
    <t>00174100-00174142</t>
  </si>
  <si>
    <t>00174143</t>
  </si>
  <si>
    <t>00174144-00174185</t>
  </si>
  <si>
    <t>0334-0334</t>
  </si>
  <si>
    <t>00004445-00004456</t>
  </si>
  <si>
    <t>0334</t>
  </si>
  <si>
    <t>00004458-00004482</t>
  </si>
  <si>
    <t>00004483</t>
  </si>
  <si>
    <t>00004484-00004497</t>
  </si>
  <si>
    <t>00153953-00153963</t>
  </si>
  <si>
    <t>00153964</t>
  </si>
  <si>
    <t>A.C CONGREGACION HERMANAS AGUSTINA</t>
  </si>
  <si>
    <t>J-00059760-0</t>
  </si>
  <si>
    <t>00153965-00154038</t>
  </si>
  <si>
    <t>00154039</t>
  </si>
  <si>
    <t>00154040-00154048</t>
  </si>
  <si>
    <t>1746</t>
  </si>
  <si>
    <t>00172881-00172946</t>
  </si>
  <si>
    <t>00172935</t>
  </si>
  <si>
    <t>3/3/2021</t>
  </si>
  <si>
    <t>MONZON DAVID</t>
  </si>
  <si>
    <t>V16887314</t>
  </si>
  <si>
    <t>0701</t>
  </si>
  <si>
    <t>00095474-00095554</t>
  </si>
  <si>
    <t>00148758-00148887</t>
  </si>
  <si>
    <t>00148604</t>
  </si>
  <si>
    <t>20/3/2020</t>
  </si>
  <si>
    <t>ANA MEJIAS</t>
  </si>
  <si>
    <t xml:space="preserve">V17692523 </t>
  </si>
  <si>
    <t>1491</t>
  </si>
  <si>
    <t>00057690-00057723</t>
  </si>
  <si>
    <t>00057724</t>
  </si>
  <si>
    <t>FROGORIFICO VALDIMIO</t>
  </si>
  <si>
    <t>J297490337</t>
  </si>
  <si>
    <t>00057725-00057769</t>
  </si>
  <si>
    <t>1626</t>
  </si>
  <si>
    <t>0271</t>
  </si>
  <si>
    <t>00004484-00004517</t>
  </si>
  <si>
    <t>0092</t>
  </si>
  <si>
    <t>0375-0375</t>
  </si>
  <si>
    <t>00020646-00020708</t>
  </si>
  <si>
    <t>0375</t>
  </si>
  <si>
    <t>00020709</t>
  </si>
  <si>
    <t>00020710-00020714</t>
  </si>
  <si>
    <t>00117060-00117137</t>
  </si>
  <si>
    <t>0825</t>
  </si>
  <si>
    <t>00110487-00110631</t>
  </si>
  <si>
    <t>00009323-00009339</t>
  </si>
  <si>
    <t>1804</t>
  </si>
  <si>
    <t>00166701-00166756</t>
  </si>
  <si>
    <t>00205033-00205092</t>
  </si>
  <si>
    <t>00107507-00107600</t>
  </si>
  <si>
    <t>00017053-00017093</t>
  </si>
  <si>
    <t>00000050</t>
  </si>
  <si>
    <t>00017079</t>
  </si>
  <si>
    <t>04-03-2021</t>
  </si>
  <si>
    <t>JUAN ALVAREZ</t>
  </si>
  <si>
    <t>V7422608</t>
  </si>
  <si>
    <t>1888</t>
  </si>
  <si>
    <t>00194378-00194417</t>
  </si>
  <si>
    <t>00194418</t>
  </si>
  <si>
    <t>SPR UENM CAP PMOM</t>
  </si>
  <si>
    <t xml:space="preserve">J299954020 </t>
  </si>
  <si>
    <t>00194420-00194422</t>
  </si>
  <si>
    <t>00194423</t>
  </si>
  <si>
    <t>J-40786379-7</t>
  </si>
  <si>
    <t>00194424-00194475</t>
  </si>
  <si>
    <t>00009440-00009441</t>
  </si>
  <si>
    <t>0371</t>
  </si>
  <si>
    <t>00009442</t>
  </si>
  <si>
    <t>CACHIONO GOURMET EXPRESS 2430 C.A</t>
  </si>
  <si>
    <t>J408175541</t>
  </si>
  <si>
    <t>00009443-00009459</t>
  </si>
  <si>
    <t>00161251-00161308</t>
  </si>
  <si>
    <t>00161309</t>
  </si>
  <si>
    <t>00161310-00161312</t>
  </si>
  <si>
    <t>00012734-00012744</t>
  </si>
  <si>
    <t>00012745</t>
  </si>
  <si>
    <t>DECO MOBILIA</t>
  </si>
  <si>
    <t>V312806745</t>
  </si>
  <si>
    <t>00012746-00012757</t>
  </si>
  <si>
    <t>00174186-00174302</t>
  </si>
  <si>
    <t>00004498-00004521</t>
  </si>
  <si>
    <t>00154049-00154144</t>
  </si>
  <si>
    <t>1747</t>
  </si>
  <si>
    <t>0702</t>
  </si>
  <si>
    <t>00095555-00095677</t>
  </si>
  <si>
    <t>1492</t>
  </si>
  <si>
    <t>00057770-00057821</t>
  </si>
  <si>
    <t>1627</t>
  </si>
  <si>
    <t>0272</t>
  </si>
  <si>
    <t>00004518-00004532</t>
  </si>
  <si>
    <t>0093</t>
  </si>
  <si>
    <t>0376-0376</t>
  </si>
  <si>
    <t>00020715-00020740</t>
  </si>
  <si>
    <t>0376</t>
  </si>
  <si>
    <t>00020741</t>
  </si>
  <si>
    <t>SENA C.A</t>
  </si>
  <si>
    <t>J000447349</t>
  </si>
  <si>
    <t>00020742-00020743</t>
  </si>
  <si>
    <t>00020744</t>
  </si>
  <si>
    <t>FRANCISCO DORTA A SUCESORES</t>
  </si>
  <si>
    <t>J000752583</t>
  </si>
  <si>
    <t>00020745-00020805</t>
  </si>
  <si>
    <t>00020806</t>
  </si>
  <si>
    <t>00020807-00020817</t>
  </si>
  <si>
    <t>00117138-00117221</t>
  </si>
  <si>
    <t>00000242</t>
  </si>
  <si>
    <t>00117156</t>
  </si>
  <si>
    <t>5/3/2021</t>
  </si>
  <si>
    <t>NOELY VASQUEZ</t>
  </si>
  <si>
    <t>V16591879</t>
  </si>
  <si>
    <t>0088190</t>
  </si>
  <si>
    <t>0826</t>
  </si>
  <si>
    <t>00110632-00110679</t>
  </si>
  <si>
    <t>0827</t>
  </si>
  <si>
    <t>00110680-00110783</t>
  </si>
  <si>
    <t>00009340-00009385</t>
  </si>
  <si>
    <t>00009386</t>
  </si>
  <si>
    <t>00009387-00009391</t>
  </si>
  <si>
    <t>00009393-00009401</t>
  </si>
  <si>
    <t>1805</t>
  </si>
  <si>
    <t>00166757-00166764</t>
  </si>
  <si>
    <t>00166765</t>
  </si>
  <si>
    <t>00166766-00166821</t>
  </si>
  <si>
    <t>00205093-00205175</t>
  </si>
  <si>
    <t>00107601-00107703</t>
  </si>
  <si>
    <t>00017094-00017142</t>
  </si>
  <si>
    <t>1889</t>
  </si>
  <si>
    <t>00194476-00194517</t>
  </si>
  <si>
    <t>00194518</t>
  </si>
  <si>
    <t>00194519-00194551</t>
  </si>
  <si>
    <t>00009460-00009498</t>
  </si>
  <si>
    <t>00161313-00161323</t>
  </si>
  <si>
    <t>00161324</t>
  </si>
  <si>
    <t>SERVICIO TODO EN CROMADO 2021C,A</t>
  </si>
  <si>
    <t xml:space="preserve">J-40648330-3 </t>
  </si>
  <si>
    <t>00161325-00161398</t>
  </si>
  <si>
    <t>00012758-00012791</t>
  </si>
  <si>
    <t>00012792</t>
  </si>
  <si>
    <t>00012793-00012808</t>
  </si>
  <si>
    <t>00174303-00174413</t>
  </si>
  <si>
    <t>00004522-00004526</t>
  </si>
  <si>
    <t>00154145</t>
  </si>
  <si>
    <t>DISTRIBUIDORA MONTOVEJ2012</t>
  </si>
  <si>
    <t>J407863797</t>
  </si>
  <si>
    <t>00154146</t>
  </si>
  <si>
    <t>00154147-00154237</t>
  </si>
  <si>
    <t>0004</t>
  </si>
  <si>
    <t>00000005</t>
  </si>
  <si>
    <t>INVERSIONES ALTA GRCIA</t>
  </si>
  <si>
    <t xml:space="preserve"> V404521780</t>
  </si>
  <si>
    <t>0004-0004</t>
  </si>
  <si>
    <t>00000006-00000023</t>
  </si>
  <si>
    <t>1748</t>
  </si>
  <si>
    <t>00172947-00173022</t>
  </si>
  <si>
    <t>00178774-00178842</t>
  </si>
  <si>
    <t>0703</t>
  </si>
  <si>
    <t>00095678-00095828</t>
  </si>
  <si>
    <t>1653</t>
  </si>
  <si>
    <t>00072856-00072871</t>
  </si>
  <si>
    <t>1493</t>
  </si>
  <si>
    <t>00057822-00057908</t>
  </si>
  <si>
    <t>00088039-00088067</t>
  </si>
  <si>
    <t>0273</t>
  </si>
  <si>
    <t>00004533-00004598</t>
  </si>
  <si>
    <t>0094</t>
  </si>
  <si>
    <t>00003435-00003474</t>
  </si>
  <si>
    <t>0377-0377</t>
  </si>
  <si>
    <t>00020818-00020846</t>
  </si>
  <si>
    <t>0377</t>
  </si>
  <si>
    <t>00020847</t>
  </si>
  <si>
    <t>00020848-00020859</t>
  </si>
  <si>
    <t>00020860</t>
  </si>
  <si>
    <t>00020861-00020889</t>
  </si>
  <si>
    <t>00117222-00117310</t>
  </si>
  <si>
    <t>0828</t>
  </si>
  <si>
    <t>00110784-00110927</t>
  </si>
  <si>
    <t>00009402-00009411</t>
  </si>
  <si>
    <t>00009412</t>
  </si>
  <si>
    <t>00009413-00009450</t>
  </si>
  <si>
    <t>00009402</t>
  </si>
  <si>
    <t>03-03-2021</t>
  </si>
  <si>
    <t>LILIANA</t>
  </si>
  <si>
    <t>V11410779</t>
  </si>
  <si>
    <t>00009449</t>
  </si>
  <si>
    <t>06-03-2021</t>
  </si>
  <si>
    <t>ORLANDO CONTRERAS</t>
  </si>
  <si>
    <t>V16148851</t>
  </si>
  <si>
    <t>1806</t>
  </si>
  <si>
    <t>00166822-00166900</t>
  </si>
  <si>
    <t>00205176-00205311</t>
  </si>
  <si>
    <t>00001218</t>
  </si>
  <si>
    <t>00107704-00107848</t>
  </si>
  <si>
    <t>00017143-00017204</t>
  </si>
  <si>
    <t>00000051</t>
  </si>
  <si>
    <t>00017158</t>
  </si>
  <si>
    <t>ISABELA ESPINOZA</t>
  </si>
  <si>
    <t>V17078645</t>
  </si>
  <si>
    <t>00000052</t>
  </si>
  <si>
    <t>00017174</t>
  </si>
  <si>
    <t>JOSE LUIS DE ADRADE</t>
  </si>
  <si>
    <t>V6810788</t>
  </si>
  <si>
    <t>1890</t>
  </si>
  <si>
    <t>00194552-00194566</t>
  </si>
  <si>
    <t>00194567</t>
  </si>
  <si>
    <t>J-411378437</t>
  </si>
  <si>
    <t>00194568-00194652</t>
  </si>
  <si>
    <t>00009499-00009508</t>
  </si>
  <si>
    <t>00009509</t>
  </si>
  <si>
    <t>METALURGICA MONTE BLANCO</t>
  </si>
  <si>
    <t>J306682147</t>
  </si>
  <si>
    <t>00009510-00009553</t>
  </si>
  <si>
    <t>00161399-00161405</t>
  </si>
  <si>
    <t>00161406</t>
  </si>
  <si>
    <t xml:space="preserve">J296108854 </t>
  </si>
  <si>
    <t>00161407-00161471</t>
  </si>
  <si>
    <t>00161472</t>
  </si>
  <si>
    <t>TRANSPORTE GOUVEIA</t>
  </si>
  <si>
    <t>J-31621448-6</t>
  </si>
  <si>
    <t>00161473</t>
  </si>
  <si>
    <t>00161474-00161517</t>
  </si>
  <si>
    <t>00012809-00012866</t>
  </si>
  <si>
    <t>00174414-00174421</t>
  </si>
  <si>
    <t>00174422</t>
  </si>
  <si>
    <t>00174423-00174461</t>
  </si>
  <si>
    <t>00174462</t>
  </si>
  <si>
    <t>00174463-00174532</t>
  </si>
  <si>
    <t>00004527-00004533</t>
  </si>
  <si>
    <t>00154238-00154273</t>
  </si>
  <si>
    <t>00154274</t>
  </si>
  <si>
    <t>00154275-00154327</t>
  </si>
  <si>
    <t>0005-0005</t>
  </si>
  <si>
    <t>00000024-00000042</t>
  </si>
  <si>
    <t>1749</t>
  </si>
  <si>
    <t>00173023-00173115</t>
  </si>
  <si>
    <t>00178843-00178895</t>
  </si>
  <si>
    <t>00178896</t>
  </si>
  <si>
    <t>INVERSIONES SUKRÉ C.A</t>
  </si>
  <si>
    <t>J412409590</t>
  </si>
  <si>
    <t>00178897-00178905</t>
  </si>
  <si>
    <t>00178906</t>
  </si>
  <si>
    <t>ANIBAL VARGAZ</t>
  </si>
  <si>
    <t>J297654917</t>
  </si>
  <si>
    <t>00178907-00178918</t>
  </si>
  <si>
    <t>0704</t>
  </si>
  <si>
    <t>00095829-00095999</t>
  </si>
  <si>
    <t>1654</t>
  </si>
  <si>
    <t>00072872-00072882</t>
  </si>
  <si>
    <t>00148887</t>
  </si>
  <si>
    <t>00148888-00148895</t>
  </si>
  <si>
    <t>1494</t>
  </si>
  <si>
    <t>00057909-00057999</t>
  </si>
  <si>
    <t>00088068-00088078</t>
  </si>
  <si>
    <t>00088079</t>
  </si>
  <si>
    <t>00088080-00088124</t>
  </si>
  <si>
    <t>0274</t>
  </si>
  <si>
    <t>00004599-00004630</t>
  </si>
  <si>
    <t>00004631</t>
  </si>
  <si>
    <t>FUENTE DE SODA CLINIOCA SANTA SOFIA C.A</t>
  </si>
  <si>
    <t>00004632-00004651</t>
  </si>
  <si>
    <t>0095</t>
  </si>
  <si>
    <t>00003474</t>
  </si>
  <si>
    <t>0378-0378</t>
  </si>
  <si>
    <t>00020890-00020964</t>
  </si>
  <si>
    <t>00117311-00117345</t>
  </si>
  <si>
    <t>00117346</t>
  </si>
  <si>
    <t>00117347-00117401</t>
  </si>
  <si>
    <t>0829</t>
  </si>
  <si>
    <t>00110928-00111035</t>
  </si>
  <si>
    <t>00009451-00009523</t>
  </si>
  <si>
    <t>00009524</t>
  </si>
  <si>
    <t>00009525-00009530</t>
  </si>
  <si>
    <t>1807</t>
  </si>
  <si>
    <t>00166901-00166987</t>
  </si>
  <si>
    <t>00107849-00107955</t>
  </si>
  <si>
    <t>00017205-00017217</t>
  </si>
  <si>
    <t>00017218</t>
  </si>
  <si>
    <t>00017219-00017227</t>
  </si>
  <si>
    <t>1891</t>
  </si>
  <si>
    <t>00194653-00194659</t>
  </si>
  <si>
    <t>00194660</t>
  </si>
  <si>
    <t>00194661-00194754</t>
  </si>
  <si>
    <t>0374-0374</t>
  </si>
  <si>
    <t>00009554-00009562</t>
  </si>
  <si>
    <t>00161518-00161574</t>
  </si>
  <si>
    <t>00161575</t>
  </si>
  <si>
    <t>00161576</t>
  </si>
  <si>
    <t>00161577-00161609</t>
  </si>
  <si>
    <t>00012867-00012927</t>
  </si>
  <si>
    <t>00000035</t>
  </si>
  <si>
    <t>00012888</t>
  </si>
  <si>
    <t>07-03-2021</t>
  </si>
  <si>
    <t>JOSE CARRILLO</t>
  </si>
  <si>
    <t>V4820686</t>
  </si>
  <si>
    <t>00174533-00174637</t>
  </si>
  <si>
    <t>00004534-00004566</t>
  </si>
  <si>
    <t>00154328-00154414</t>
  </si>
  <si>
    <t>0006-0006</t>
  </si>
  <si>
    <t>00000043-00000068</t>
  </si>
  <si>
    <t>1750</t>
  </si>
  <si>
    <t>00173116-00173200</t>
  </si>
  <si>
    <t>00173141</t>
  </si>
  <si>
    <t>7/3/2021</t>
  </si>
  <si>
    <t>JOSE ROMERO</t>
  </si>
  <si>
    <t>V4164739</t>
  </si>
  <si>
    <t>00178919-00178937</t>
  </si>
  <si>
    <t>00178938</t>
  </si>
  <si>
    <t>00178939-00179003</t>
  </si>
  <si>
    <t>0705</t>
  </si>
  <si>
    <t>00096000-00096112</t>
  </si>
  <si>
    <t>1655</t>
  </si>
  <si>
    <t>00072883-00072887</t>
  </si>
  <si>
    <t>00072889-00072898</t>
  </si>
  <si>
    <t>00148896-00148896</t>
  </si>
  <si>
    <t>1495</t>
  </si>
  <si>
    <t>00058000-00058126</t>
  </si>
  <si>
    <t>00088125-00088173</t>
  </si>
  <si>
    <t>0275</t>
  </si>
  <si>
    <t>00004652-00004653</t>
  </si>
  <si>
    <t>00004654</t>
  </si>
  <si>
    <t>ALFREDO HERRERA LYNCH S.C</t>
  </si>
  <si>
    <t>J-00120722-8</t>
  </si>
  <si>
    <t>00004655-00004703</t>
  </si>
  <si>
    <t>0096</t>
  </si>
  <si>
    <t>0379-0379</t>
  </si>
  <si>
    <t>00020965-00020977</t>
  </si>
  <si>
    <t>00117402-00117430</t>
  </si>
  <si>
    <t>00117431</t>
  </si>
  <si>
    <t>0830</t>
  </si>
  <si>
    <t>00111036-00111113</t>
  </si>
  <si>
    <t>00009531-00009537</t>
  </si>
  <si>
    <t>1808</t>
  </si>
  <si>
    <t>00166988-00167013</t>
  </si>
  <si>
    <t>00205312-00205408</t>
  </si>
  <si>
    <t>00001219</t>
  </si>
  <si>
    <t>00205409-00205426</t>
  </si>
  <si>
    <t>00107956-00108025</t>
  </si>
  <si>
    <t>00017228-00017245</t>
  </si>
  <si>
    <t>1892</t>
  </si>
  <si>
    <t>00194755</t>
  </si>
  <si>
    <t>J295039344</t>
  </si>
  <si>
    <t>00194756-00194783</t>
  </si>
  <si>
    <t>00009563-00009578</t>
  </si>
  <si>
    <t>00000029</t>
  </si>
  <si>
    <t>00009555</t>
  </si>
  <si>
    <t>EVELIN PEREZ</t>
  </si>
  <si>
    <t>V15063748</t>
  </si>
  <si>
    <t>00161610-00161637</t>
  </si>
  <si>
    <t>00161638</t>
  </si>
  <si>
    <t>00161639-00161651</t>
  </si>
  <si>
    <t>0233</t>
  </si>
  <si>
    <t>00034204</t>
  </si>
  <si>
    <t>00012928-00012959</t>
  </si>
  <si>
    <t>00174638-00174669</t>
  </si>
  <si>
    <t>00174670</t>
  </si>
  <si>
    <t>00174671-00174698</t>
  </si>
  <si>
    <t>00154415-00154460</t>
  </si>
  <si>
    <t>0007-0007</t>
  </si>
  <si>
    <t>00000069-00000071</t>
  </si>
  <si>
    <t>1751</t>
  </si>
  <si>
    <t>00173201-00173219</t>
  </si>
  <si>
    <t>00179004-00179038</t>
  </si>
  <si>
    <t>0706</t>
  </si>
  <si>
    <t>00096113-00096177</t>
  </si>
  <si>
    <t>1656</t>
  </si>
  <si>
    <t>00072899-00072903</t>
  </si>
  <si>
    <t>00148897-00148912</t>
  </si>
  <si>
    <t>1496</t>
  </si>
  <si>
    <t>00058127-00058144</t>
  </si>
  <si>
    <t>00088174-00088188</t>
  </si>
  <si>
    <t>0276</t>
  </si>
  <si>
    <t>0004703</t>
  </si>
  <si>
    <t>0097</t>
  </si>
  <si>
    <t>00003475-00003574</t>
  </si>
  <si>
    <t>0380-0380</t>
  </si>
  <si>
    <t>00020978-00021004</t>
  </si>
  <si>
    <t>0380</t>
  </si>
  <si>
    <t>00021005</t>
  </si>
  <si>
    <t>INTERPLAST INV C.A</t>
  </si>
  <si>
    <t>J306452311</t>
  </si>
  <si>
    <t>00021006-00021038</t>
  </si>
  <si>
    <t>00117432-00117448</t>
  </si>
  <si>
    <t>00117449</t>
  </si>
  <si>
    <t>J500400284</t>
  </si>
  <si>
    <t>00117450-00117465</t>
  </si>
  <si>
    <t>0831</t>
  </si>
  <si>
    <t>00111114-00111192</t>
  </si>
  <si>
    <t>00009538-00009563</t>
  </si>
  <si>
    <t>1809</t>
  </si>
  <si>
    <t>00167014-00167059</t>
  </si>
  <si>
    <t>00205427-00205443</t>
  </si>
  <si>
    <t>00108026-00108094</t>
  </si>
  <si>
    <t>00017246-00017262</t>
  </si>
  <si>
    <t>00017263</t>
  </si>
  <si>
    <t>00017264-00017265</t>
  </si>
  <si>
    <t>00017266</t>
  </si>
  <si>
    <t>00017267-00017311</t>
  </si>
  <si>
    <t>1893</t>
  </si>
  <si>
    <t>00194784-00194799</t>
  </si>
  <si>
    <t>00194800</t>
  </si>
  <si>
    <t>00194801-00194816</t>
  </si>
  <si>
    <t>00194817</t>
  </si>
  <si>
    <t>CREACIONES Y FESTEJOS JEMIS C.A</t>
  </si>
  <si>
    <t>J-40078433-6</t>
  </si>
  <si>
    <t>00194818-00194834</t>
  </si>
  <si>
    <t>00009579-00009623</t>
  </si>
  <si>
    <t>00000030</t>
  </si>
  <si>
    <t>00009594</t>
  </si>
  <si>
    <t>09-03-2021</t>
  </si>
  <si>
    <t>V3167507</t>
  </si>
  <si>
    <t>00161652-00161681</t>
  </si>
  <si>
    <t>00161682</t>
  </si>
  <si>
    <t>00161683-00161691</t>
  </si>
  <si>
    <t>0234</t>
  </si>
  <si>
    <t>00012960-00013022</t>
  </si>
  <si>
    <t>00013023</t>
  </si>
  <si>
    <t>IMPRESOS KATALEX 2952 C.A</t>
  </si>
  <si>
    <t>J409233626</t>
  </si>
  <si>
    <t>00013024-00013032</t>
  </si>
  <si>
    <t>00174699-00174761</t>
  </si>
  <si>
    <t>00004567-00004588</t>
  </si>
  <si>
    <t>00154461-00154512</t>
  </si>
  <si>
    <t>0008-0008</t>
  </si>
  <si>
    <t>00000072-00000081</t>
  </si>
  <si>
    <t>1752</t>
  </si>
  <si>
    <t>00173220-00173257</t>
  </si>
  <si>
    <t>00173258</t>
  </si>
  <si>
    <t>DONUNTS PRINCE. C.A</t>
  </si>
  <si>
    <t xml:space="preserve">J-40011408-0 </t>
  </si>
  <si>
    <t>00173259-00173261</t>
  </si>
  <si>
    <t>00179039-00179060</t>
  </si>
  <si>
    <t>00179061</t>
  </si>
  <si>
    <t>CORPORACION JR 2628</t>
  </si>
  <si>
    <t>J-411475270</t>
  </si>
  <si>
    <t>00179062-00179068</t>
  </si>
  <si>
    <t>0707</t>
  </si>
  <si>
    <t>00096178-00096257</t>
  </si>
  <si>
    <t>1657</t>
  </si>
  <si>
    <t>00072904-00072911</t>
  </si>
  <si>
    <t>00072913-00072915</t>
  </si>
  <si>
    <t>1497</t>
  </si>
  <si>
    <t>00058145-00058155</t>
  </si>
  <si>
    <t>1632</t>
  </si>
  <si>
    <t>00088189-00088209</t>
  </si>
  <si>
    <t>0277</t>
  </si>
  <si>
    <t>00004704-00004722</t>
  </si>
  <si>
    <t>0098</t>
  </si>
  <si>
    <t>00003575-00003656</t>
  </si>
  <si>
    <t>0381-0381</t>
  </si>
  <si>
    <t>00021039-00021112</t>
  </si>
  <si>
    <t>00117466-00117484</t>
  </si>
  <si>
    <t>00117485</t>
  </si>
  <si>
    <t>GRUPO VENEFEX C.A</t>
  </si>
  <si>
    <t xml:space="preserve">J-29521629-7 </t>
  </si>
  <si>
    <t>00117486-00117506</t>
  </si>
  <si>
    <t>0832</t>
  </si>
  <si>
    <t>00111193-00111326</t>
  </si>
  <si>
    <t>00009564-00009606</t>
  </si>
  <si>
    <t>00009600</t>
  </si>
  <si>
    <t>10-03-2021</t>
  </si>
  <si>
    <t>MIGUEL VARGAS</t>
  </si>
  <si>
    <t>V19310723</t>
  </si>
  <si>
    <t>1810</t>
  </si>
  <si>
    <t>00167060-00167113</t>
  </si>
  <si>
    <t>00205444-00205469</t>
  </si>
  <si>
    <t>00108095-00108203</t>
  </si>
  <si>
    <t>00017313-00017321</t>
  </si>
  <si>
    <t>00017322</t>
  </si>
  <si>
    <t>00017323-00017340</t>
  </si>
  <si>
    <t>1894</t>
  </si>
  <si>
    <t>00194835-00194852</t>
  </si>
  <si>
    <t>00194853</t>
  </si>
  <si>
    <t>PANADERIA Y PASTELERIA MAXI  PAN C.A</t>
  </si>
  <si>
    <t>00194854-00194872</t>
  </si>
  <si>
    <t>00194873</t>
  </si>
  <si>
    <t>00194874-00194886</t>
  </si>
  <si>
    <t>00009624-00009647</t>
  </si>
  <si>
    <t>00009648</t>
  </si>
  <si>
    <t>00009649-00009663</t>
  </si>
  <si>
    <t>00009664</t>
  </si>
  <si>
    <t>00009665-00009691</t>
  </si>
  <si>
    <t>00161692-00161747</t>
  </si>
  <si>
    <t>00013033-00013034</t>
  </si>
  <si>
    <t>00013035</t>
  </si>
  <si>
    <t>PROVEMAR C.A.</t>
  </si>
  <si>
    <t>J313672726</t>
  </si>
  <si>
    <t>00013036-00013072</t>
  </si>
  <si>
    <t>00174762-00174827</t>
  </si>
  <si>
    <t>00154513-00154574</t>
  </si>
  <si>
    <t>00000202</t>
  </si>
  <si>
    <t>00154567</t>
  </si>
  <si>
    <t>10/3/2021</t>
  </si>
  <si>
    <t>MARY VARGAS</t>
  </si>
  <si>
    <t>V4054735</t>
  </si>
  <si>
    <t>0009-0009</t>
  </si>
  <si>
    <t>00000082-00000092</t>
  </si>
  <si>
    <t>1753</t>
  </si>
  <si>
    <t>00173262-00173275</t>
  </si>
  <si>
    <t>00179069-00179114</t>
  </si>
  <si>
    <t>0708</t>
  </si>
  <si>
    <t>00096258-00096339</t>
  </si>
  <si>
    <t>1658</t>
  </si>
  <si>
    <t>00072916-00072934</t>
  </si>
  <si>
    <t>00148913-00148926</t>
  </si>
  <si>
    <t>1498</t>
  </si>
  <si>
    <t>00058156-00058185</t>
  </si>
  <si>
    <t>00088210-00088258</t>
  </si>
  <si>
    <t>0099</t>
  </si>
  <si>
    <t>00003657-00003709</t>
  </si>
  <si>
    <t>0382-0382</t>
  </si>
  <si>
    <t>00021113-00021136</t>
  </si>
  <si>
    <t>0382</t>
  </si>
  <si>
    <t>00021137</t>
  </si>
  <si>
    <t>00021138-00021193</t>
  </si>
  <si>
    <t>00021194</t>
  </si>
  <si>
    <t>00021195-00021203</t>
  </si>
  <si>
    <t>1475</t>
  </si>
  <si>
    <t>00117507-00117514</t>
  </si>
  <si>
    <t>00117515</t>
  </si>
  <si>
    <t>EL GUARDIAN JVCA</t>
  </si>
  <si>
    <t xml:space="preserve">J-29672276-5 </t>
  </si>
  <si>
    <t>00117516-00117580</t>
  </si>
  <si>
    <t>0833</t>
  </si>
  <si>
    <t>00111327-00111425</t>
  </si>
  <si>
    <t>00009607</t>
  </si>
  <si>
    <t>ROXANA VIVAS</t>
  </si>
  <si>
    <t>V19931622</t>
  </si>
  <si>
    <t>00009608</t>
  </si>
  <si>
    <t>00009609-00009612</t>
  </si>
  <si>
    <t>00009613</t>
  </si>
  <si>
    <t>DISTRIBUIDORA MONTE CARLOS</t>
  </si>
  <si>
    <t>V056496927</t>
  </si>
  <si>
    <t>00009614-00009634</t>
  </si>
  <si>
    <t>00167114-00167117</t>
  </si>
  <si>
    <t>00167118</t>
  </si>
  <si>
    <t>J-40615418-0</t>
  </si>
  <si>
    <t>00167119-00167192</t>
  </si>
  <si>
    <t>00205470-00205501</t>
  </si>
  <si>
    <t>00108204-00108283</t>
  </si>
  <si>
    <t>00017341-00017406</t>
  </si>
  <si>
    <t>00017407</t>
  </si>
  <si>
    <t>QUINTA AMAZONIA</t>
  </si>
  <si>
    <t>J400581761</t>
  </si>
  <si>
    <t>00017408-00017417</t>
  </si>
  <si>
    <t>00194887-00194918</t>
  </si>
  <si>
    <t>00194919</t>
  </si>
  <si>
    <t>INVERSIONES ADILUISM</t>
  </si>
  <si>
    <t xml:space="preserve">J-40450783-3 </t>
  </si>
  <si>
    <t>00194920-00194970</t>
  </si>
  <si>
    <t>00009692-00009694</t>
  </si>
  <si>
    <t>0378</t>
  </si>
  <si>
    <t>00009695</t>
  </si>
  <si>
    <t>00009696-00009707</t>
  </si>
  <si>
    <t>00161748-00161752</t>
  </si>
  <si>
    <t>00161753</t>
  </si>
  <si>
    <t>STARLOF C.A</t>
  </si>
  <si>
    <t xml:space="preserve">J40237599-9 </t>
  </si>
  <si>
    <t>00161754-00161812</t>
  </si>
  <si>
    <t>00013073-00013121</t>
  </si>
  <si>
    <t>00013122</t>
  </si>
  <si>
    <t>HOGARES DE LA ESPERANZA</t>
  </si>
  <si>
    <t>J294934471</t>
  </si>
  <si>
    <t>00013123</t>
  </si>
  <si>
    <t>MANUEL MORGADO</t>
  </si>
  <si>
    <t>V26296097</t>
  </si>
  <si>
    <t>00174828-00174830</t>
  </si>
  <si>
    <t>00174831</t>
  </si>
  <si>
    <t>00174832</t>
  </si>
  <si>
    <t>00174833-00174841</t>
  </si>
  <si>
    <t>00174842</t>
  </si>
  <si>
    <t>00174843-00174921</t>
  </si>
  <si>
    <t>00004589-00004634</t>
  </si>
  <si>
    <t>00154575-00154644</t>
  </si>
  <si>
    <t>00000203</t>
  </si>
  <si>
    <t>00154633</t>
  </si>
  <si>
    <t>11/3/2021</t>
  </si>
  <si>
    <t>CARMEN RODRIGUEZ</t>
  </si>
  <si>
    <t>V754309</t>
  </si>
  <si>
    <t>0010-0010</t>
  </si>
  <si>
    <t>00000093-00000104</t>
  </si>
  <si>
    <t>1754</t>
  </si>
  <si>
    <t>00173276-00173308</t>
  </si>
  <si>
    <t>00173309</t>
  </si>
  <si>
    <t>CITY FARMA C.A</t>
  </si>
  <si>
    <t xml:space="preserve">J-412879782 </t>
  </si>
  <si>
    <t>00173310-00173340</t>
  </si>
  <si>
    <t>00088251</t>
  </si>
  <si>
    <t>NEIDA PEREZ</t>
  </si>
  <si>
    <t>V11311519</t>
  </si>
  <si>
    <t>00179115-00179142</t>
  </si>
  <si>
    <t>0709</t>
  </si>
  <si>
    <t>00096340-00096490</t>
  </si>
  <si>
    <t>1660</t>
  </si>
  <si>
    <t>00072935-00072939</t>
  </si>
  <si>
    <t>00148927-00148927</t>
  </si>
  <si>
    <t>1499</t>
  </si>
  <si>
    <t>00058186-00058217</t>
  </si>
  <si>
    <t>00088259-00088271</t>
  </si>
  <si>
    <t>0100</t>
  </si>
  <si>
    <t>00003710-00003738</t>
  </si>
  <si>
    <t>0383-0383</t>
  </si>
  <si>
    <t>00021204-00021266</t>
  </si>
  <si>
    <t>1476</t>
  </si>
  <si>
    <t>00117581-00117605</t>
  </si>
  <si>
    <t>00117606</t>
  </si>
  <si>
    <t>MORINCARRS. C.A</t>
  </si>
  <si>
    <t xml:space="preserve">J-403312389 </t>
  </si>
  <si>
    <t>00117607</t>
  </si>
  <si>
    <t>00117608-00117629</t>
  </si>
  <si>
    <t>00117630</t>
  </si>
  <si>
    <t>00117631-00117646</t>
  </si>
  <si>
    <t>00117647</t>
  </si>
  <si>
    <t>00117648-00117674</t>
  </si>
  <si>
    <t>00000243</t>
  </si>
  <si>
    <t>00117532</t>
  </si>
  <si>
    <t>MARIELA VILLARUEL</t>
  </si>
  <si>
    <t>V8758159</t>
  </si>
  <si>
    <t>00000244</t>
  </si>
  <si>
    <t>00117661</t>
  </si>
  <si>
    <t>12/3/2021</t>
  </si>
  <si>
    <t>JOHANNA GONZALEZ</t>
  </si>
  <si>
    <t xml:space="preserve">V20114047 </t>
  </si>
  <si>
    <t>0834</t>
  </si>
  <si>
    <t>00111426-00111547</t>
  </si>
  <si>
    <t>00009635-00009675</t>
  </si>
  <si>
    <t>1811</t>
  </si>
  <si>
    <t>00167193-00167284</t>
  </si>
  <si>
    <t>00000151</t>
  </si>
  <si>
    <t>00167220</t>
  </si>
  <si>
    <t>NORMA URBINA</t>
  </si>
  <si>
    <t>V5453802</t>
  </si>
  <si>
    <t>00205502-00205563</t>
  </si>
  <si>
    <t>00017418</t>
  </si>
  <si>
    <t>00017419-00017437</t>
  </si>
  <si>
    <t>00017438</t>
  </si>
  <si>
    <t>KERUVAINS REPRESENTACIONES C.A</t>
  </si>
  <si>
    <t>J304217706</t>
  </si>
  <si>
    <t>00017439-00017497</t>
  </si>
  <si>
    <t>00017498</t>
  </si>
  <si>
    <t>00017499-00017518</t>
  </si>
  <si>
    <t>00000053</t>
  </si>
  <si>
    <t>00017472</t>
  </si>
  <si>
    <t>12-03-2021</t>
  </si>
  <si>
    <t>TONY BARRUCCI</t>
  </si>
  <si>
    <t>V13726002</t>
  </si>
  <si>
    <t>1895</t>
  </si>
  <si>
    <t>00194971-00195039</t>
  </si>
  <si>
    <t>00195040</t>
  </si>
  <si>
    <t>00195041-00195058</t>
  </si>
  <si>
    <t>00009708-00009750</t>
  </si>
  <si>
    <t>0379</t>
  </si>
  <si>
    <t>00009751</t>
  </si>
  <si>
    <t>00009752-00009773</t>
  </si>
  <si>
    <t>00161813-00161918</t>
  </si>
  <si>
    <t>00013124-00013153</t>
  </si>
  <si>
    <t>00174922-00175010</t>
  </si>
  <si>
    <t>00175011</t>
  </si>
  <si>
    <t xml:space="preserve">J-411475270 </t>
  </si>
  <si>
    <t>00175012-00175013</t>
  </si>
  <si>
    <t>00004635-00004649</t>
  </si>
  <si>
    <t>00154645-00154729</t>
  </si>
  <si>
    <t>00000204</t>
  </si>
  <si>
    <t>00154713</t>
  </si>
  <si>
    <t>JOSE VASQUEZ</t>
  </si>
  <si>
    <t>V6458536</t>
  </si>
  <si>
    <t>Z1B8027644</t>
  </si>
  <si>
    <t>1257-1258</t>
  </si>
  <si>
    <t>007094475-007094478</t>
  </si>
  <si>
    <t>007001984</t>
  </si>
  <si>
    <t>007094475</t>
  </si>
  <si>
    <t>007001985</t>
  </si>
  <si>
    <t>007094476</t>
  </si>
  <si>
    <t>007001986</t>
  </si>
  <si>
    <t>007094477</t>
  </si>
  <si>
    <t>007001987</t>
  </si>
  <si>
    <t>007094478</t>
  </si>
  <si>
    <t>0011-0011</t>
  </si>
  <si>
    <t>00000105-00000120</t>
  </si>
  <si>
    <t>1755</t>
  </si>
  <si>
    <t>00173341-00173430</t>
  </si>
  <si>
    <t>00179143-00179162</t>
  </si>
  <si>
    <t>00179163</t>
  </si>
  <si>
    <t>STARLOAF C.A</t>
  </si>
  <si>
    <t xml:space="preserve">J-40237599-9 </t>
  </si>
  <si>
    <t>00179164-00179241</t>
  </si>
  <si>
    <t>0710</t>
  </si>
  <si>
    <t>00096491-00096642</t>
  </si>
  <si>
    <t>1661</t>
  </si>
  <si>
    <t>00072940-00072961</t>
  </si>
  <si>
    <t>1500</t>
  </si>
  <si>
    <t>00058218-00058280</t>
  </si>
  <si>
    <t>00088272-00088274</t>
  </si>
  <si>
    <t>00088275</t>
  </si>
  <si>
    <t>DISTRIBUIDORA MADIRE 1 C.A</t>
  </si>
  <si>
    <t>J29867705-8</t>
  </si>
  <si>
    <t>00088276-00088327</t>
  </si>
  <si>
    <t>0278</t>
  </si>
  <si>
    <t>00004724</t>
  </si>
  <si>
    <t>0101</t>
  </si>
  <si>
    <t>00003738</t>
  </si>
  <si>
    <t>0384-0384</t>
  </si>
  <si>
    <t>00021267-00021322</t>
  </si>
  <si>
    <t>00117675-00117813</t>
  </si>
  <si>
    <t>0835</t>
  </si>
  <si>
    <t>00111548-00111756</t>
  </si>
  <si>
    <t>00009676-00009718</t>
  </si>
  <si>
    <t>1812</t>
  </si>
  <si>
    <t>00167285-00167378</t>
  </si>
  <si>
    <t>00167379</t>
  </si>
  <si>
    <t>00167380-00167385</t>
  </si>
  <si>
    <t>00000152</t>
  </si>
  <si>
    <t>00167361</t>
  </si>
  <si>
    <t>13/3/2021</t>
  </si>
  <si>
    <t>FRANKLIN DIAS</t>
  </si>
  <si>
    <t xml:space="preserve">V10278311 </t>
  </si>
  <si>
    <t>00167364</t>
  </si>
  <si>
    <t>ALISSON GONZALEZ</t>
  </si>
  <si>
    <t>V19764105</t>
  </si>
  <si>
    <t>00205564-00205685</t>
  </si>
  <si>
    <t>00001220</t>
  </si>
  <si>
    <t>00001221</t>
  </si>
  <si>
    <t>00017519-00017534</t>
  </si>
  <si>
    <t>00017535</t>
  </si>
  <si>
    <t>00017536-00017537</t>
  </si>
  <si>
    <t>00017538</t>
  </si>
  <si>
    <t>00017539-00017560</t>
  </si>
  <si>
    <t>00017561</t>
  </si>
  <si>
    <t>INVERSIONES KAIRE</t>
  </si>
  <si>
    <t>J411063436</t>
  </si>
  <si>
    <t>00017562-00017582</t>
  </si>
  <si>
    <t>00000054</t>
  </si>
  <si>
    <t>13-03-2021</t>
  </si>
  <si>
    <t>1896</t>
  </si>
  <si>
    <t>00195059-00195159</t>
  </si>
  <si>
    <t>00009774-00009811</t>
  </si>
  <si>
    <t>00161919-00162046</t>
  </si>
  <si>
    <t>00013154-00013233</t>
  </si>
  <si>
    <t>00175014-00175108</t>
  </si>
  <si>
    <t>00004650-00004660</t>
  </si>
  <si>
    <t>00004661</t>
  </si>
  <si>
    <t>JESUS NAVA</t>
  </si>
  <si>
    <t>V401726011</t>
  </si>
  <si>
    <t>00004662-00004686</t>
  </si>
  <si>
    <t>00004687</t>
  </si>
  <si>
    <t>00004688-00004692</t>
  </si>
  <si>
    <t>00154730-00154741</t>
  </si>
  <si>
    <t>00154742</t>
  </si>
  <si>
    <t>00154743-00154832</t>
  </si>
  <si>
    <t>0012-0012</t>
  </si>
  <si>
    <t>00000121-00000139</t>
  </si>
  <si>
    <t>0012</t>
  </si>
  <si>
    <t>V</t>
  </si>
  <si>
    <t>1756</t>
  </si>
  <si>
    <t>00173431-00173521</t>
  </si>
  <si>
    <t>00179242-00179284</t>
  </si>
  <si>
    <t>00179285</t>
  </si>
  <si>
    <t>00179286-00179333</t>
  </si>
  <si>
    <t>0711</t>
  </si>
  <si>
    <t>00096643-00096762</t>
  </si>
  <si>
    <t>1662</t>
  </si>
  <si>
    <t>00072962-00073000</t>
  </si>
  <si>
    <t>00073002</t>
  </si>
  <si>
    <t>00073003-00073056</t>
  </si>
  <si>
    <t>1501</t>
  </si>
  <si>
    <t>00058281-00058383</t>
  </si>
  <si>
    <t>00088328-00088402</t>
  </si>
  <si>
    <t>0102</t>
  </si>
  <si>
    <t>0385-0385</t>
  </si>
  <si>
    <t>00021323-00021324</t>
  </si>
  <si>
    <t>0385</t>
  </si>
  <si>
    <t>00021325</t>
  </si>
  <si>
    <t>CARLOS MILLAN</t>
  </si>
  <si>
    <t>V381212253</t>
  </si>
  <si>
    <t>00021326-00021395</t>
  </si>
  <si>
    <t>1478</t>
  </si>
  <si>
    <t>00117814-00117815</t>
  </si>
  <si>
    <t>00117816</t>
  </si>
  <si>
    <t>00117817</t>
  </si>
  <si>
    <t>00117818</t>
  </si>
  <si>
    <t>00117819-00117917</t>
  </si>
  <si>
    <t>0836</t>
  </si>
  <si>
    <t>00111757-00111915</t>
  </si>
  <si>
    <t>00009719-00009732</t>
  </si>
  <si>
    <t>00167386-00167477</t>
  </si>
  <si>
    <t>00205686-00205765</t>
  </si>
  <si>
    <t>00108204-00108604</t>
  </si>
  <si>
    <t>00017583-00017639</t>
  </si>
  <si>
    <t>1897</t>
  </si>
  <si>
    <t>00195160-00195239</t>
  </si>
  <si>
    <t>00009812-00009849</t>
  </si>
  <si>
    <t>00162047-00162114</t>
  </si>
  <si>
    <t>00013234-00013292</t>
  </si>
  <si>
    <t>00013293</t>
  </si>
  <si>
    <t>DOMENICO DELMELO</t>
  </si>
  <si>
    <t>V065562878</t>
  </si>
  <si>
    <t>00175109-00175229</t>
  </si>
  <si>
    <t>00004693-00004724</t>
  </si>
  <si>
    <t>00154833-00154917</t>
  </si>
  <si>
    <t>00000205</t>
  </si>
  <si>
    <t>00154839</t>
  </si>
  <si>
    <t>14/3/2021</t>
  </si>
  <si>
    <t>GUMERCINDA ALVAREZ</t>
  </si>
  <si>
    <t xml:space="preserve">V30136214 </t>
  </si>
  <si>
    <t>0013-0013</t>
  </si>
  <si>
    <t>00000140-00000157</t>
  </si>
  <si>
    <t>1757</t>
  </si>
  <si>
    <t>00173522-00173621</t>
  </si>
  <si>
    <t>00179334-00179409</t>
  </si>
  <si>
    <t>0712</t>
  </si>
  <si>
    <t>00096763-00096907</t>
  </si>
  <si>
    <t>1663</t>
  </si>
  <si>
    <t>00073057-00073119</t>
  </si>
  <si>
    <t>00148927</t>
  </si>
  <si>
    <t>1502</t>
  </si>
  <si>
    <t>00058384-00058475</t>
  </si>
  <si>
    <t>00088403-00088450</t>
  </si>
  <si>
    <t>1479</t>
  </si>
  <si>
    <t>00117918-00117958</t>
  </si>
  <si>
    <t>00117959</t>
  </si>
  <si>
    <t>MANTENIMIENTO ARFERCA</t>
  </si>
  <si>
    <t>J410735279</t>
  </si>
  <si>
    <t>00117960-00117993</t>
  </si>
  <si>
    <t>0386-0386</t>
  </si>
  <si>
    <t>00021396-00021439</t>
  </si>
  <si>
    <t>0386</t>
  </si>
  <si>
    <t>00021440</t>
  </si>
  <si>
    <t>00021441-00021474</t>
  </si>
  <si>
    <t>0837</t>
  </si>
  <si>
    <t>00111916-00112040</t>
  </si>
  <si>
    <t>00009733-00009760</t>
  </si>
  <si>
    <t>00167477</t>
  </si>
  <si>
    <t>00205766-00205804</t>
  </si>
  <si>
    <t>00108605-00108727</t>
  </si>
  <si>
    <t>1898</t>
  </si>
  <si>
    <t>00195240-00195244</t>
  </si>
  <si>
    <t>00195245</t>
  </si>
  <si>
    <t>J-29521629-7</t>
  </si>
  <si>
    <t>00195246-00195249</t>
  </si>
  <si>
    <t>00195250</t>
  </si>
  <si>
    <t>00195251-00195308</t>
  </si>
  <si>
    <t>00017640-00017690</t>
  </si>
  <si>
    <t>00162115-00162165</t>
  </si>
  <si>
    <t>00162037</t>
  </si>
  <si>
    <t>PORTILLO DAYANA</t>
  </si>
  <si>
    <t xml:space="preserve">V16598345 </t>
  </si>
  <si>
    <t>00009850-00009915</t>
  </si>
  <si>
    <t>00175230-00175339</t>
  </si>
  <si>
    <t>00013294-00013355</t>
  </si>
  <si>
    <t>00154918-00154959</t>
  </si>
  <si>
    <t>00004725-00004749</t>
  </si>
  <si>
    <t>1758</t>
  </si>
  <si>
    <t>00173622-00173678</t>
  </si>
  <si>
    <t>00173634</t>
  </si>
  <si>
    <t>15/3/2021</t>
  </si>
  <si>
    <t>BELKYS BASTIDAS</t>
  </si>
  <si>
    <t>V4845903</t>
  </si>
  <si>
    <t>0014-0014</t>
  </si>
  <si>
    <t>00000158-00000170</t>
  </si>
  <si>
    <t>00179410-00179419</t>
  </si>
  <si>
    <t>00179420</t>
  </si>
  <si>
    <t>00179421</t>
  </si>
  <si>
    <t>00179422-00179458</t>
  </si>
  <si>
    <t>0713</t>
  </si>
  <si>
    <t>00096908-00097035</t>
  </si>
  <si>
    <t>1664</t>
  </si>
  <si>
    <t>00073120-00073135</t>
  </si>
  <si>
    <t>00000082</t>
  </si>
  <si>
    <t>00073121</t>
  </si>
  <si>
    <t>ARINSON TORREGLOSA</t>
  </si>
  <si>
    <t>V27487823</t>
  </si>
  <si>
    <t>00148928-00148938</t>
  </si>
  <si>
    <t>1503</t>
  </si>
  <si>
    <t>00058476-00058501</t>
  </si>
  <si>
    <t>00088451-00088457</t>
  </si>
  <si>
    <t>0103</t>
  </si>
  <si>
    <t>0387-0387</t>
  </si>
  <si>
    <t>00021475-00021534</t>
  </si>
  <si>
    <t>00117994-00118064</t>
  </si>
  <si>
    <t>0838</t>
  </si>
  <si>
    <t>00112041-00112223</t>
  </si>
  <si>
    <t>00000137</t>
  </si>
  <si>
    <t>00167478-00167531</t>
  </si>
  <si>
    <t>00205805-00205860</t>
  </si>
  <si>
    <t>00009761-00009794</t>
  </si>
  <si>
    <t>00108728-00108818</t>
  </si>
  <si>
    <t>1899</t>
  </si>
  <si>
    <t>00195309-00195376</t>
  </si>
  <si>
    <t>00017691-00017737</t>
  </si>
  <si>
    <t>00162166-00162236</t>
  </si>
  <si>
    <t>00009916-00009966</t>
  </si>
  <si>
    <t>0383</t>
  </si>
  <si>
    <t>00009967</t>
  </si>
  <si>
    <t>00009968-00009977</t>
  </si>
  <si>
    <t>00175340-00175422</t>
  </si>
  <si>
    <t>00013356-00013432</t>
  </si>
  <si>
    <t>00154960-00154963</t>
  </si>
  <si>
    <t>00154964</t>
  </si>
  <si>
    <t>00154965-00155042</t>
  </si>
  <si>
    <t>00004750-00004807</t>
  </si>
  <si>
    <t>00173679-00173781</t>
  </si>
  <si>
    <t>0015-0015</t>
  </si>
  <si>
    <t>00000171-00000183</t>
  </si>
  <si>
    <t>00179459-00179508</t>
  </si>
  <si>
    <t>0714</t>
  </si>
  <si>
    <t>00097036-00097170</t>
  </si>
  <si>
    <t>1665</t>
  </si>
  <si>
    <t>00073136-00073156</t>
  </si>
  <si>
    <t>00000083</t>
  </si>
  <si>
    <t>00116810</t>
  </si>
  <si>
    <t>ALIMARY PAEZ</t>
  </si>
  <si>
    <t xml:space="preserve">V10449255 </t>
  </si>
  <si>
    <t>00148939-00148965</t>
  </si>
  <si>
    <t>1504</t>
  </si>
  <si>
    <t>00058502-00058524</t>
  </si>
  <si>
    <t>00058525</t>
  </si>
  <si>
    <t>EL FOGON DE ADELA</t>
  </si>
  <si>
    <t>J296833087</t>
  </si>
  <si>
    <t>00058526-00058541</t>
  </si>
  <si>
    <t>00088458-00088493</t>
  </si>
  <si>
    <t>0104</t>
  </si>
  <si>
    <t>00003739-00003797</t>
  </si>
  <si>
    <t>0388-0388</t>
  </si>
  <si>
    <t>00021535-00021551</t>
  </si>
  <si>
    <t>0388</t>
  </si>
  <si>
    <t>00021552</t>
  </si>
  <si>
    <t>AGROPECUARIA MI REMANZO C.A</t>
  </si>
  <si>
    <t>J408889021</t>
  </si>
  <si>
    <t>00021553-00021565</t>
  </si>
  <si>
    <t>00021566</t>
  </si>
  <si>
    <t>00021567-00021626</t>
  </si>
  <si>
    <t>00118065-00118119</t>
  </si>
  <si>
    <t>00118120</t>
  </si>
  <si>
    <t>INV NORMEDICA</t>
  </si>
  <si>
    <t>J-29575859-6</t>
  </si>
  <si>
    <t>00118121-00118144</t>
  </si>
  <si>
    <t>0839</t>
  </si>
  <si>
    <t>00112224-00112353</t>
  </si>
  <si>
    <t>00167532-00167533</t>
  </si>
  <si>
    <t>00167534</t>
  </si>
  <si>
    <t>00167535</t>
  </si>
  <si>
    <t>00167536-00167564</t>
  </si>
  <si>
    <t>00000154</t>
  </si>
  <si>
    <t>00167485</t>
  </si>
  <si>
    <t>16/3/2021</t>
  </si>
  <si>
    <t>EVELYN TORRES</t>
  </si>
  <si>
    <t>V11817369</t>
  </si>
  <si>
    <t>00205861-00205913</t>
  </si>
  <si>
    <t>00009795-00009820</t>
  </si>
  <si>
    <t>00009821</t>
  </si>
  <si>
    <t>00009822-00009830</t>
  </si>
  <si>
    <t>00009831</t>
  </si>
  <si>
    <t>GRUPO DAWS</t>
  </si>
  <si>
    <t>J402129041</t>
  </si>
  <si>
    <t>00009832</t>
  </si>
  <si>
    <t>0383-0384</t>
  </si>
  <si>
    <t>00009833-00009836</t>
  </si>
  <si>
    <t>00108819-00108933</t>
  </si>
  <si>
    <t>1900</t>
  </si>
  <si>
    <t>00195377-00195384</t>
  </si>
  <si>
    <t>00195385</t>
  </si>
  <si>
    <t>00195386-00195429</t>
  </si>
  <si>
    <t>00017738-00017772</t>
  </si>
  <si>
    <t>00162237-00162292</t>
  </si>
  <si>
    <t>00009978-00010044</t>
  </si>
  <si>
    <t>0384</t>
  </si>
  <si>
    <t>00010045</t>
  </si>
  <si>
    <t>00010046-00010053</t>
  </si>
  <si>
    <t>00175423-00175498</t>
  </si>
  <si>
    <t>00155043-00155054</t>
  </si>
  <si>
    <t>00155055</t>
  </si>
  <si>
    <t>MULTIPARTES GENGISKAN.C.A</t>
  </si>
  <si>
    <t>J-41226733-7</t>
  </si>
  <si>
    <t>00155056-00155113</t>
  </si>
  <si>
    <t>00004808-00004817</t>
  </si>
  <si>
    <t>00004818</t>
  </si>
  <si>
    <t>ROYAL PRESTIGE DE VZLA C.A</t>
  </si>
  <si>
    <t>J316485129</t>
  </si>
  <si>
    <t>00004819-00004836</t>
  </si>
  <si>
    <t>00004837</t>
  </si>
  <si>
    <t>00004838-00004881</t>
  </si>
  <si>
    <t>1842</t>
  </si>
  <si>
    <t>00176973-00177016</t>
  </si>
  <si>
    <t>00176973</t>
  </si>
  <si>
    <t>17/3/2021</t>
  </si>
  <si>
    <t>00173782-00173858</t>
  </si>
  <si>
    <t>00173859-00173864</t>
  </si>
  <si>
    <t>00173768</t>
  </si>
  <si>
    <t>JENIFER AVARIANO</t>
  </si>
  <si>
    <t>V15519345</t>
  </si>
  <si>
    <t>0016-0016</t>
  </si>
  <si>
    <t>00000184-00000187</t>
  </si>
  <si>
    <t>00179509-00179545</t>
  </si>
  <si>
    <t>00179546</t>
  </si>
  <si>
    <t>00179547-00179548</t>
  </si>
  <si>
    <t>0715</t>
  </si>
  <si>
    <t>00097171-00097284</t>
  </si>
  <si>
    <t>1666</t>
  </si>
  <si>
    <t>00073157-00073171</t>
  </si>
  <si>
    <t>00148966-00148991</t>
  </si>
  <si>
    <t>1505</t>
  </si>
  <si>
    <t>00058542-00058575</t>
  </si>
  <si>
    <t>00088494-00088521</t>
  </si>
  <si>
    <t>0105</t>
  </si>
  <si>
    <t>00003798-00003835</t>
  </si>
  <si>
    <t>MPAL SER. PUBL. SERVIGUAICAIPURO, S.A.</t>
  </si>
  <si>
    <t>G200120614</t>
  </si>
  <si>
    <t>00088190</t>
  </si>
  <si>
    <t>0389-0389</t>
  </si>
  <si>
    <t>00021627-00021681</t>
  </si>
  <si>
    <t>0389</t>
  </si>
  <si>
    <t>00021682</t>
  </si>
  <si>
    <t>LEON RIVAS Y ASOCIADOS C.A.</t>
  </si>
  <si>
    <t>J311038078</t>
  </si>
  <si>
    <t>00021683-00021687</t>
  </si>
  <si>
    <t>00118145-00118182</t>
  </si>
  <si>
    <t>0840</t>
  </si>
  <si>
    <t>00112354-00112427</t>
  </si>
  <si>
    <t>00167565-00167631</t>
  </si>
  <si>
    <t>00205962</t>
  </si>
  <si>
    <t>00009837-00009858</t>
  </si>
  <si>
    <t>00108934-00109014</t>
  </si>
  <si>
    <t>1901</t>
  </si>
  <si>
    <t>00195430-00195476</t>
  </si>
  <si>
    <t>00017773-00017818</t>
  </si>
  <si>
    <t>00017819</t>
  </si>
  <si>
    <t>00017820-00017856</t>
  </si>
  <si>
    <t>00162293-00162297</t>
  </si>
  <si>
    <t>00162298</t>
  </si>
  <si>
    <t>00162299-00162333</t>
  </si>
  <si>
    <t>00162334</t>
  </si>
  <si>
    <t>00162335-00162397</t>
  </si>
  <si>
    <t>00010054-00010117</t>
  </si>
  <si>
    <t>00175499-00175550</t>
  </si>
  <si>
    <t>00013433-00013439</t>
  </si>
  <si>
    <t>00013440</t>
  </si>
  <si>
    <t>00013441-00013505</t>
  </si>
  <si>
    <t>00000036</t>
  </si>
  <si>
    <t>00013474</t>
  </si>
  <si>
    <t>18-03-2021</t>
  </si>
  <si>
    <t>RONAIKER SILVA</t>
  </si>
  <si>
    <t>V28073643</t>
  </si>
  <si>
    <t>00000037</t>
  </si>
  <si>
    <t>00013483</t>
  </si>
  <si>
    <t>LICETH MEJIAS</t>
  </si>
  <si>
    <t>V10379996</t>
  </si>
  <si>
    <t>00155114-00155195</t>
  </si>
  <si>
    <t>00004881</t>
  </si>
  <si>
    <t>1843</t>
  </si>
  <si>
    <t>00177017-00177069</t>
  </si>
  <si>
    <t>00173865-00173898</t>
  </si>
  <si>
    <t>00173899</t>
  </si>
  <si>
    <t>00173900-00173930</t>
  </si>
  <si>
    <t>0017-0017</t>
  </si>
  <si>
    <t>00000188-00000199</t>
  </si>
  <si>
    <t>00179549-00179611</t>
  </si>
  <si>
    <t>0716</t>
  </si>
  <si>
    <t>00097285-00097421</t>
  </si>
  <si>
    <t>1667</t>
  </si>
  <si>
    <t>00073172-00073181</t>
  </si>
  <si>
    <t>00073182</t>
  </si>
  <si>
    <t>00073183-00073188</t>
  </si>
  <si>
    <t>1506</t>
  </si>
  <si>
    <t>00058576-00058601</t>
  </si>
  <si>
    <t>00058602</t>
  </si>
  <si>
    <t>00058603-00058631</t>
  </si>
  <si>
    <t>00088522-00088540</t>
  </si>
  <si>
    <t>0106</t>
  </si>
  <si>
    <t>00003836-00003849</t>
  </si>
  <si>
    <t>0390-0390</t>
  </si>
  <si>
    <t>00021688-00021752</t>
  </si>
  <si>
    <t>00118183-00118252</t>
  </si>
  <si>
    <t>0841</t>
  </si>
  <si>
    <t>00112428-00112547</t>
  </si>
  <si>
    <t>00167632-00167637</t>
  </si>
  <si>
    <t>00167638</t>
  </si>
  <si>
    <t>00167639-00167718</t>
  </si>
  <si>
    <t>00205963-00206037</t>
  </si>
  <si>
    <t>1222</t>
  </si>
  <si>
    <t>00009859-00009914</t>
  </si>
  <si>
    <t>00109015-00109163</t>
  </si>
  <si>
    <t>1902</t>
  </si>
  <si>
    <t>00195477-00195550</t>
  </si>
  <si>
    <t>00195551</t>
  </si>
  <si>
    <t>00195552-00195569</t>
  </si>
  <si>
    <t>00017857-00017861</t>
  </si>
  <si>
    <t>00017862</t>
  </si>
  <si>
    <t>EL DUO DE LA CARNE</t>
  </si>
  <si>
    <t>J408492636</t>
  </si>
  <si>
    <t>00017863</t>
  </si>
  <si>
    <t>ANA RIOS</t>
  </si>
  <si>
    <t>V18249007</t>
  </si>
  <si>
    <t>00017864</t>
  </si>
  <si>
    <t>00017865-00017866</t>
  </si>
  <si>
    <t>00017867</t>
  </si>
  <si>
    <t>00017868-00017916</t>
  </si>
  <si>
    <t>00162398-00162492</t>
  </si>
  <si>
    <t>00010118-00010121</t>
  </si>
  <si>
    <t>00010122</t>
  </si>
  <si>
    <t>00010123-00010152</t>
  </si>
  <si>
    <t>00175551-00175643</t>
  </si>
  <si>
    <t>00013506-00013507</t>
  </si>
  <si>
    <t>00013508</t>
  </si>
  <si>
    <t>DISTRIBUIDORA MEDICA EXPORTMEDEX. C.A</t>
  </si>
  <si>
    <t>J305893306</t>
  </si>
  <si>
    <t>00013509-00013590</t>
  </si>
  <si>
    <t>00155196-00155308</t>
  </si>
  <si>
    <t>1844-1845</t>
  </si>
  <si>
    <t>00177070-00177147</t>
  </si>
  <si>
    <t>00177148</t>
  </si>
  <si>
    <t>ARANDALES</t>
  </si>
  <si>
    <t xml:space="preserve">J-402210558 </t>
  </si>
  <si>
    <t>00177149-00177156</t>
  </si>
  <si>
    <t>00173931-00173940</t>
  </si>
  <si>
    <t>00173941</t>
  </si>
  <si>
    <t>00173942-00174005</t>
  </si>
  <si>
    <t>0018-0018</t>
  </si>
  <si>
    <t>00000200-00000213</t>
  </si>
  <si>
    <t>00179612-00179665</t>
  </si>
  <si>
    <t>0717</t>
  </si>
  <si>
    <t>00097422-00097587</t>
  </si>
  <si>
    <t>1668</t>
  </si>
  <si>
    <t>00073189-00073213</t>
  </si>
  <si>
    <t>00000084</t>
  </si>
  <si>
    <t>00073200</t>
  </si>
  <si>
    <t>19/3/2021</t>
  </si>
  <si>
    <t>GREGORIA B</t>
  </si>
  <si>
    <t xml:space="preserve">V4457738 </t>
  </si>
  <si>
    <t>1622-1623</t>
  </si>
  <si>
    <t>00148992-00149044</t>
  </si>
  <si>
    <t>1507</t>
  </si>
  <si>
    <t>00058632-00058693</t>
  </si>
  <si>
    <t>00088541-00088565</t>
  </si>
  <si>
    <t>0107</t>
  </si>
  <si>
    <t>00003849</t>
  </si>
  <si>
    <t>0391</t>
  </si>
  <si>
    <t>00021753</t>
  </si>
  <si>
    <t>JESUS PEREZ</t>
  </si>
  <si>
    <t>V16887690</t>
  </si>
  <si>
    <t>00021754</t>
  </si>
  <si>
    <t>0391-0391</t>
  </si>
  <si>
    <t>00021755-00021756</t>
  </si>
  <si>
    <t>00021757</t>
  </si>
  <si>
    <t>00021758-00021783</t>
  </si>
  <si>
    <t>00021784</t>
  </si>
  <si>
    <t>00021785-00021787</t>
  </si>
  <si>
    <t>00021788</t>
  </si>
  <si>
    <t>00021789-00021874</t>
  </si>
  <si>
    <t>00118253-00118364</t>
  </si>
  <si>
    <t>00000245</t>
  </si>
  <si>
    <t>00118336</t>
  </si>
  <si>
    <t>20/3/2021</t>
  </si>
  <si>
    <t>NEIMA PALENCIA</t>
  </si>
  <si>
    <t>V15912055</t>
  </si>
  <si>
    <t>0842</t>
  </si>
  <si>
    <t>00112548-00112700</t>
  </si>
  <si>
    <t>00167719-00167795</t>
  </si>
  <si>
    <t>00206038-00206142</t>
  </si>
  <si>
    <t>1223</t>
  </si>
  <si>
    <t>00009915-00009959</t>
  </si>
  <si>
    <t>00109164-00109317</t>
  </si>
  <si>
    <t>1903</t>
  </si>
  <si>
    <t>00195570-00195670</t>
  </si>
  <si>
    <t>00000181</t>
  </si>
  <si>
    <t>00195614</t>
  </si>
  <si>
    <t>MERCADO LEONARDO</t>
  </si>
  <si>
    <t>V12157213</t>
  </si>
  <si>
    <t>00000182</t>
  </si>
  <si>
    <t>00195665</t>
  </si>
  <si>
    <t>CHRISTOPHER CASAIS</t>
  </si>
  <si>
    <t>V27515523</t>
  </si>
  <si>
    <t>00017917-00017941</t>
  </si>
  <si>
    <t>00017942</t>
  </si>
  <si>
    <t>CARLOS OLMOS</t>
  </si>
  <si>
    <t>V040624674</t>
  </si>
  <si>
    <t>00017943-00017960</t>
  </si>
  <si>
    <t>00162493-00162585</t>
  </si>
  <si>
    <t>00010153-00010198</t>
  </si>
  <si>
    <t>00175644-00175746</t>
  </si>
  <si>
    <t>00013591-00013634</t>
  </si>
  <si>
    <t>0381</t>
  </si>
  <si>
    <t>00013635</t>
  </si>
  <si>
    <t>00013636-00013660</t>
  </si>
  <si>
    <t>00155309-00155336</t>
  </si>
  <si>
    <t>00155337</t>
  </si>
  <si>
    <t>GONRECA</t>
  </si>
  <si>
    <t>J30509573-6</t>
  </si>
  <si>
    <t>00155338-00155411</t>
  </si>
  <si>
    <t>1846</t>
  </si>
  <si>
    <t>00177157-00177247</t>
  </si>
  <si>
    <t>00174006-00174028</t>
  </si>
  <si>
    <t>00174029</t>
  </si>
  <si>
    <t>RESTAURANTE ABRUZZES</t>
  </si>
  <si>
    <t>J-310636109</t>
  </si>
  <si>
    <t>00174030-00174074</t>
  </si>
  <si>
    <t>0019-0019</t>
  </si>
  <si>
    <t>00000214-00000228</t>
  </si>
  <si>
    <t>0019</t>
  </si>
  <si>
    <t>00000226</t>
  </si>
  <si>
    <t>20-03-2021</t>
  </si>
  <si>
    <t>CANTONIO DURAN</t>
  </si>
  <si>
    <t>V2552349</t>
  </si>
  <si>
    <t>00179666-00179755</t>
  </si>
  <si>
    <t>00179697</t>
  </si>
  <si>
    <t>ANTONIO YAJURE</t>
  </si>
  <si>
    <t>V7324196</t>
  </si>
  <si>
    <t>0718</t>
  </si>
  <si>
    <t>00097588-00097756</t>
  </si>
  <si>
    <t>1669</t>
  </si>
  <si>
    <t>00073214-00073286</t>
  </si>
  <si>
    <t>00149045-00149108</t>
  </si>
  <si>
    <t>1508</t>
  </si>
  <si>
    <t>00058694-00058797</t>
  </si>
  <si>
    <t>00058798</t>
  </si>
  <si>
    <t>DELICATECES VENEZCAFE C.A</t>
  </si>
  <si>
    <t>J500121750</t>
  </si>
  <si>
    <t>00058799-00058812</t>
  </si>
  <si>
    <t>00088566-00088644</t>
  </si>
  <si>
    <t>0108</t>
  </si>
  <si>
    <t>0392-0392</t>
  </si>
  <si>
    <t>00021875-00021899</t>
  </si>
  <si>
    <t>0392</t>
  </si>
  <si>
    <t>00021900</t>
  </si>
  <si>
    <t>SERVICIOS DE LIMPIEZA SANCHEZ</t>
  </si>
  <si>
    <t>J298741783</t>
  </si>
  <si>
    <t>00021901-00021923</t>
  </si>
  <si>
    <t>00021924</t>
  </si>
  <si>
    <t>LABORATORIO CLINICO CGPLUS</t>
  </si>
  <si>
    <t>J402243740</t>
  </si>
  <si>
    <t>00021925-00021960</t>
  </si>
  <si>
    <t>00118365-00118438</t>
  </si>
  <si>
    <t>0843</t>
  </si>
  <si>
    <t>00112701-00112806</t>
  </si>
  <si>
    <t>00167796-00167800</t>
  </si>
  <si>
    <t>00167801</t>
  </si>
  <si>
    <t xml:space="preserve">J-41151440-3 </t>
  </si>
  <si>
    <t>00167802-00167878</t>
  </si>
  <si>
    <t>00206143-00206227</t>
  </si>
  <si>
    <t>1224</t>
  </si>
  <si>
    <t>00009960-00010009</t>
  </si>
  <si>
    <t>00109318-00109411</t>
  </si>
  <si>
    <t>1905</t>
  </si>
  <si>
    <t>00195672-00195739</t>
  </si>
  <si>
    <t>00017961-00018019</t>
  </si>
  <si>
    <t>00018020</t>
  </si>
  <si>
    <t>JUAN PEÑA</t>
  </si>
  <si>
    <t>V410459611</t>
  </si>
  <si>
    <t>00018021-00018024</t>
  </si>
  <si>
    <t>00162586-00162600</t>
  </si>
  <si>
    <t>00162601</t>
  </si>
  <si>
    <t>EGAR MIERES</t>
  </si>
  <si>
    <t>V08627447-3</t>
  </si>
  <si>
    <t>00162602-00162650</t>
  </si>
  <si>
    <t>00162651</t>
  </si>
  <si>
    <t>00162652-00162665</t>
  </si>
  <si>
    <t>00010199-00010217</t>
  </si>
  <si>
    <t>00175747-00175831</t>
  </si>
  <si>
    <t>00013661-00013687</t>
  </si>
  <si>
    <t>00013688</t>
  </si>
  <si>
    <t>00013689-00013729</t>
  </si>
  <si>
    <t>00000038</t>
  </si>
  <si>
    <t>00013671</t>
  </si>
  <si>
    <t>21-03-2021</t>
  </si>
  <si>
    <t>DANIEL FIGUEILA</t>
  </si>
  <si>
    <t>V14216106</t>
  </si>
  <si>
    <t>00155412-00155435</t>
  </si>
  <si>
    <t>00155436</t>
  </si>
  <si>
    <t>00155437-00155502</t>
  </si>
  <si>
    <t>00000206</t>
  </si>
  <si>
    <t>00155446</t>
  </si>
  <si>
    <t>21/3/2021</t>
  </si>
  <si>
    <t>ENDYMAR FERNANDEZ</t>
  </si>
  <si>
    <t xml:space="preserve">V18739370 </t>
  </si>
  <si>
    <t>00000207</t>
  </si>
  <si>
    <t>00155470</t>
  </si>
  <si>
    <t>ANDRES DIAZ</t>
  </si>
  <si>
    <t xml:space="preserve">V24462070 </t>
  </si>
  <si>
    <t>00004882-00004889</t>
  </si>
  <si>
    <t>1847</t>
  </si>
  <si>
    <t>00177248-00177313</t>
  </si>
  <si>
    <t>00174075-00174143</t>
  </si>
  <si>
    <t>0020-0020</t>
  </si>
  <si>
    <t>00000229-00000248</t>
  </si>
  <si>
    <t>00179756-00179821</t>
  </si>
  <si>
    <t>0719</t>
  </si>
  <si>
    <t>00097757-00097862</t>
  </si>
  <si>
    <t>1670</t>
  </si>
  <si>
    <t>00073287-00073363</t>
  </si>
  <si>
    <t>00149109-00149142</t>
  </si>
  <si>
    <t>1509</t>
  </si>
  <si>
    <t>00058813-00058915</t>
  </si>
  <si>
    <t>00088645-00088661</t>
  </si>
  <si>
    <t>0109</t>
  </si>
  <si>
    <t>0393-0393</t>
  </si>
  <si>
    <t>00021961-00022023</t>
  </si>
  <si>
    <t>0393</t>
  </si>
  <si>
    <t>00022024</t>
  </si>
  <si>
    <t>00022025-00022029</t>
  </si>
  <si>
    <t>00021994</t>
  </si>
  <si>
    <t>22-03-2021</t>
  </si>
  <si>
    <t>ELIANA PACHECO</t>
  </si>
  <si>
    <t>V16369968</t>
  </si>
  <si>
    <t>00021996</t>
  </si>
  <si>
    <t>CESAR</t>
  </si>
  <si>
    <t>V6275015</t>
  </si>
  <si>
    <t>00118439-00118515</t>
  </si>
  <si>
    <t>00000246</t>
  </si>
  <si>
    <t>00117610</t>
  </si>
  <si>
    <t>ADRIAN RESTREPO</t>
  </si>
  <si>
    <t xml:space="preserve">V19274921 </t>
  </si>
  <si>
    <t>0844</t>
  </si>
  <si>
    <t>00112807-00112876</t>
  </si>
  <si>
    <t>00167879</t>
  </si>
  <si>
    <t>00167880-00167895</t>
  </si>
  <si>
    <t>00167896</t>
  </si>
  <si>
    <t>INVERSIONES CAVAL 0713 C.A</t>
  </si>
  <si>
    <t>J-41086275-0</t>
  </si>
  <si>
    <t>00167897-00167905</t>
  </si>
  <si>
    <t>00206228-00206274</t>
  </si>
  <si>
    <t>00010010-00010063</t>
  </si>
  <si>
    <t>00010051</t>
  </si>
  <si>
    <t>MABELI ACOSTA</t>
  </si>
  <si>
    <t>V9472829</t>
  </si>
  <si>
    <t>00109412-00109518</t>
  </si>
  <si>
    <t>1906</t>
  </si>
  <si>
    <t>00195740-00195795</t>
  </si>
  <si>
    <t>00195796</t>
  </si>
  <si>
    <t>00195797-00195812</t>
  </si>
  <si>
    <t>00018025-00018042</t>
  </si>
  <si>
    <t>00018043</t>
  </si>
  <si>
    <t>PESQUERA JYP C.A</t>
  </si>
  <si>
    <t>J406773603</t>
  </si>
  <si>
    <t>00018044-00018072</t>
  </si>
  <si>
    <t>00162666-00162740</t>
  </si>
  <si>
    <t>00162698</t>
  </si>
  <si>
    <t>22/3/2021</t>
  </si>
  <si>
    <t>MARIA RIVERO</t>
  </si>
  <si>
    <t>V26601786</t>
  </si>
  <si>
    <t>00010218-00010264</t>
  </si>
  <si>
    <t>00175832-00175914</t>
  </si>
  <si>
    <t>00013730-00013740</t>
  </si>
  <si>
    <t>00013741</t>
  </si>
  <si>
    <t>00013742-00013744</t>
  </si>
  <si>
    <t>00013745</t>
  </si>
  <si>
    <t>00013746-00013749</t>
  </si>
  <si>
    <t>00155503-00155549</t>
  </si>
  <si>
    <t>00004890-00004916</t>
  </si>
  <si>
    <t>1848</t>
  </si>
  <si>
    <t>00177313</t>
  </si>
  <si>
    <t>00174144-00174215</t>
  </si>
  <si>
    <t>0021-0021</t>
  </si>
  <si>
    <t>00000249-00000259</t>
  </si>
  <si>
    <t>00179822-00179840</t>
  </si>
  <si>
    <t>0720</t>
  </si>
  <si>
    <t>00097863-00097978</t>
  </si>
  <si>
    <t>1671</t>
  </si>
  <si>
    <t>00073364-00073374</t>
  </si>
  <si>
    <t>00073375</t>
  </si>
  <si>
    <t>PANADERIA CASONA EL PAN</t>
  </si>
  <si>
    <t xml:space="preserve">J301288017 </t>
  </si>
  <si>
    <t>00073376-00073387</t>
  </si>
  <si>
    <t>00149143-00149153</t>
  </si>
  <si>
    <t>1510</t>
  </si>
  <si>
    <t>00058916-00058938</t>
  </si>
  <si>
    <t>00088662-00088674</t>
  </si>
  <si>
    <t>0110</t>
  </si>
  <si>
    <t>00003850-00003917</t>
  </si>
  <si>
    <t>0394-0394</t>
  </si>
  <si>
    <t>00022030-00022064</t>
  </si>
  <si>
    <t>00118516-00118603</t>
  </si>
  <si>
    <t>00000247</t>
  </si>
  <si>
    <t>00118541</t>
  </si>
  <si>
    <t>23/3/2021</t>
  </si>
  <si>
    <t>FREDDY BELLO</t>
  </si>
  <si>
    <t xml:space="preserve">V13728226 </t>
  </si>
  <si>
    <t>0845</t>
  </si>
  <si>
    <t>00112877-00112968</t>
  </si>
  <si>
    <t>00000138</t>
  </si>
  <si>
    <t>0846</t>
  </si>
  <si>
    <t>00112969-00112999</t>
  </si>
  <si>
    <t>00167906-00168000</t>
  </si>
  <si>
    <t>00206275-00206312</t>
  </si>
  <si>
    <t>00010064-00010075</t>
  </si>
  <si>
    <t>00109519-00109629</t>
  </si>
  <si>
    <t>1907</t>
  </si>
  <si>
    <t>00195813-00195879</t>
  </si>
  <si>
    <t>00018073-00018110</t>
  </si>
  <si>
    <t>0387</t>
  </si>
  <si>
    <t>00018111</t>
  </si>
  <si>
    <t>00018112-00018144</t>
  </si>
  <si>
    <t>00162741-00162750</t>
  </si>
  <si>
    <t>00162751</t>
  </si>
  <si>
    <t>00162752-00162780</t>
  </si>
  <si>
    <t>00010265-00010316</t>
  </si>
  <si>
    <t>00175915-00175996</t>
  </si>
  <si>
    <t>00013750-00013795</t>
  </si>
  <si>
    <t>00155550-00155638</t>
  </si>
  <si>
    <t>00004917-00004984</t>
  </si>
  <si>
    <t>1849</t>
  </si>
  <si>
    <t>00177314-00177376</t>
  </si>
  <si>
    <t>00174216-00174252</t>
  </si>
  <si>
    <t>0022-0022</t>
  </si>
  <si>
    <t>00000260-00000266</t>
  </si>
  <si>
    <t>00179841-00179848</t>
  </si>
  <si>
    <t>00179849</t>
  </si>
  <si>
    <t>MANTENIMIENTOS ARFERCA</t>
  </si>
  <si>
    <t>J-41073527-9</t>
  </si>
  <si>
    <t>00179850-00179861</t>
  </si>
  <si>
    <t>00179862</t>
  </si>
  <si>
    <t>00179863-00179879</t>
  </si>
  <si>
    <t>0721</t>
  </si>
  <si>
    <t>00097979-00098119</t>
  </si>
  <si>
    <t>00073388-00073425</t>
  </si>
  <si>
    <t>00149154-00149199</t>
  </si>
  <si>
    <t>1511</t>
  </si>
  <si>
    <t>00058939-00058985</t>
  </si>
  <si>
    <t>00088675-00088690</t>
  </si>
  <si>
    <t>0111</t>
  </si>
  <si>
    <t>00003917</t>
  </si>
  <si>
    <t>0395</t>
  </si>
  <si>
    <t>00022065</t>
  </si>
  <si>
    <t>URSUMIS PEÑA</t>
  </si>
  <si>
    <t>V15369622</t>
  </si>
  <si>
    <t>00022066</t>
  </si>
  <si>
    <t>0395-0395</t>
  </si>
  <si>
    <t>00022067-00022151</t>
  </si>
  <si>
    <t>00118604-00118625</t>
  </si>
  <si>
    <t>00118626</t>
  </si>
  <si>
    <t>A&amp;T SUPPLY 2017CA</t>
  </si>
  <si>
    <t>J40939652-5</t>
  </si>
  <si>
    <t>00118627-00118705</t>
  </si>
  <si>
    <t>0847</t>
  </si>
  <si>
    <t>00113000-00113105</t>
  </si>
  <si>
    <t>00168001-00168088</t>
  </si>
  <si>
    <t>00206313-00206361</t>
  </si>
  <si>
    <t>00010076-00010117</t>
  </si>
  <si>
    <t>00010118</t>
  </si>
  <si>
    <t>00010119</t>
  </si>
  <si>
    <t>00010120-00010144</t>
  </si>
  <si>
    <t>24-03-2021</t>
  </si>
  <si>
    <t>00109630-00109722</t>
  </si>
  <si>
    <t>1908</t>
  </si>
  <si>
    <t>00195880</t>
  </si>
  <si>
    <t>00195881-00195947</t>
  </si>
  <si>
    <t>00195948</t>
  </si>
  <si>
    <t>00195949-00195969</t>
  </si>
  <si>
    <t>00000183</t>
  </si>
  <si>
    <t>00195938</t>
  </si>
  <si>
    <t>24/3/2021</t>
  </si>
  <si>
    <t>OTONIEL GONCALVES</t>
  </si>
  <si>
    <t>V13727998</t>
  </si>
  <si>
    <t>00018145-00018153</t>
  </si>
  <si>
    <t>00018154</t>
  </si>
  <si>
    <t>00018155-00018207</t>
  </si>
  <si>
    <t>00162781-00162850</t>
  </si>
  <si>
    <t>00179869</t>
  </si>
  <si>
    <t>JOSE GODINHO</t>
  </si>
  <si>
    <t>V24523419</t>
  </si>
  <si>
    <t>00010317-00010331</t>
  </si>
  <si>
    <t>00010332</t>
  </si>
  <si>
    <t>00010333-00010338</t>
  </si>
  <si>
    <t>00175997-00176050</t>
  </si>
  <si>
    <t>00176038</t>
  </si>
  <si>
    <t>DAYANA GRATERON</t>
  </si>
  <si>
    <t>V12730214</t>
  </si>
  <si>
    <t>00155639-00155701</t>
  </si>
  <si>
    <t>00155702</t>
  </si>
  <si>
    <t>FUNDACION METANOIA</t>
  </si>
  <si>
    <t>J315792265</t>
  </si>
  <si>
    <t>00155703</t>
  </si>
  <si>
    <t>DELIANNY ARAY</t>
  </si>
  <si>
    <t>V28461946</t>
  </si>
  <si>
    <t>00155704</t>
  </si>
  <si>
    <t>ALIMENTOS COMARCA,C.A.</t>
  </si>
  <si>
    <t>00155705-00155748</t>
  </si>
  <si>
    <t>00004985-00005005</t>
  </si>
  <si>
    <t>00005006</t>
  </si>
  <si>
    <t>00005007-00005061</t>
  </si>
  <si>
    <t>00177377-00177426</t>
  </si>
  <si>
    <t>00174253-00174292</t>
  </si>
  <si>
    <t>00174293</t>
  </si>
  <si>
    <t>INVERSIONES MD 2121 C.A.</t>
  </si>
  <si>
    <t>J40768829-4</t>
  </si>
  <si>
    <t>00174294-00174308</t>
  </si>
  <si>
    <t>0023-0023</t>
  </si>
  <si>
    <t>00000267-00000273</t>
  </si>
  <si>
    <t>00179879</t>
  </si>
  <si>
    <t>0722</t>
  </si>
  <si>
    <t>00098120-00098254</t>
  </si>
  <si>
    <t>00073426-00073448</t>
  </si>
  <si>
    <t>00149200-00149248</t>
  </si>
  <si>
    <t>1512</t>
  </si>
  <si>
    <t>00058986-00059018</t>
  </si>
  <si>
    <t>00088691-00088693</t>
  </si>
  <si>
    <t>00088694</t>
  </si>
  <si>
    <t>00088695</t>
  </si>
  <si>
    <t>00088696-00088705</t>
  </si>
  <si>
    <t>0396-0396</t>
  </si>
  <si>
    <t>00022152-00022206</t>
  </si>
  <si>
    <t>0396</t>
  </si>
  <si>
    <t>00022207</t>
  </si>
  <si>
    <t>00022208-00022258</t>
  </si>
  <si>
    <t>00022259</t>
  </si>
  <si>
    <t>00022260-00022261</t>
  </si>
  <si>
    <t>00118706-00118708</t>
  </si>
  <si>
    <t>00118709</t>
  </si>
  <si>
    <t>ABASTOS FALINA, C.A</t>
  </si>
  <si>
    <t xml:space="preserve">J-30789565-9 </t>
  </si>
  <si>
    <t>00118710-00118712</t>
  </si>
  <si>
    <t>00118713</t>
  </si>
  <si>
    <t>GIAT C.A</t>
  </si>
  <si>
    <t xml:space="preserve">J-31313795-2 </t>
  </si>
  <si>
    <t>00118714-00118721</t>
  </si>
  <si>
    <t>00118722</t>
  </si>
  <si>
    <t>00118723-00118791</t>
  </si>
  <si>
    <t>0848</t>
  </si>
  <si>
    <t>00113106-00113194</t>
  </si>
  <si>
    <t>1823</t>
  </si>
  <si>
    <t>00168089-00168091</t>
  </si>
  <si>
    <t>00168092</t>
  </si>
  <si>
    <t>DELICATESES CAMINO REAL</t>
  </si>
  <si>
    <t>J-30398403-7</t>
  </si>
  <si>
    <t>00168093</t>
  </si>
  <si>
    <t>00168094-00168142</t>
  </si>
  <si>
    <t>00168143</t>
  </si>
  <si>
    <t>00168144-00168181</t>
  </si>
  <si>
    <t>00206362-00206408</t>
  </si>
  <si>
    <t>00010145-00010158</t>
  </si>
  <si>
    <t>00010159</t>
  </si>
  <si>
    <t>INVERSIONES JUAN IGNACIO G0NCALVESPEREIRA</t>
  </si>
  <si>
    <t>V076621710</t>
  </si>
  <si>
    <t>00010160-00010177</t>
  </si>
  <si>
    <t>00109723-00109819</t>
  </si>
  <si>
    <t>1909</t>
  </si>
  <si>
    <t>00195970-00196033</t>
  </si>
  <si>
    <t>00196034</t>
  </si>
  <si>
    <t>DROGUERIA METROFARMA C.A</t>
  </si>
  <si>
    <t>J413269317</t>
  </si>
  <si>
    <t>00196035-00196043</t>
  </si>
  <si>
    <t>00018208-00018297</t>
  </si>
  <si>
    <t>00000055</t>
  </si>
  <si>
    <t>00018229</t>
  </si>
  <si>
    <t>25-03-2021</t>
  </si>
  <si>
    <t>ADRIANA HERNAND3Z</t>
  </si>
  <si>
    <t>V17743653</t>
  </si>
  <si>
    <t>00162851-00162946</t>
  </si>
  <si>
    <t>00162909</t>
  </si>
  <si>
    <t>25/3/2021</t>
  </si>
  <si>
    <t>YEISON PEÑA</t>
  </si>
  <si>
    <t>V24997093</t>
  </si>
  <si>
    <t>00010339-00010374</t>
  </si>
  <si>
    <t>00000031</t>
  </si>
  <si>
    <t>00004992</t>
  </si>
  <si>
    <t>RUT VELA</t>
  </si>
  <si>
    <t>V3881190</t>
  </si>
  <si>
    <t>00000032</t>
  </si>
  <si>
    <t>00176051-00176144</t>
  </si>
  <si>
    <t>00176070</t>
  </si>
  <si>
    <t>WILMEIDA OCHOTECO</t>
  </si>
  <si>
    <t xml:space="preserve">V12880030 </t>
  </si>
  <si>
    <t>00013796-00013882</t>
  </si>
  <si>
    <t>00013883</t>
  </si>
  <si>
    <t>00013884-00013886</t>
  </si>
  <si>
    <t>00155749-00155828</t>
  </si>
  <si>
    <t>00005061</t>
  </si>
  <si>
    <t>00177427-00177444</t>
  </si>
  <si>
    <t>00174309-00174377</t>
  </si>
  <si>
    <t>0024-0024</t>
  </si>
  <si>
    <t>00000274-00000280</t>
  </si>
  <si>
    <t>0024</t>
  </si>
  <si>
    <t>00000281</t>
  </si>
  <si>
    <t>EMPRESA KATALEX</t>
  </si>
  <si>
    <t xml:space="preserve"> J409233626</t>
  </si>
  <si>
    <t>00179880-00179897</t>
  </si>
  <si>
    <t>0723</t>
  </si>
  <si>
    <t>00098255-00098420</t>
  </si>
  <si>
    <t>1673</t>
  </si>
  <si>
    <t>00073449-00073464</t>
  </si>
  <si>
    <t>00149249-00149276</t>
  </si>
  <si>
    <t>1513</t>
  </si>
  <si>
    <t>00059019-00059057</t>
  </si>
  <si>
    <t>00088706-00088717</t>
  </si>
  <si>
    <t>0112</t>
  </si>
  <si>
    <t>00003918-00003943</t>
  </si>
  <si>
    <t>0397-0397</t>
  </si>
  <si>
    <t>00022262-00022301</t>
  </si>
  <si>
    <t>00022303-00022326</t>
  </si>
  <si>
    <t>00118792-00118864</t>
  </si>
  <si>
    <t>00118865</t>
  </si>
  <si>
    <t>KOKO FRAPPE</t>
  </si>
  <si>
    <t>J31730449-7</t>
  </si>
  <si>
    <t>00118866-00118904</t>
  </si>
  <si>
    <t>0849</t>
  </si>
  <si>
    <t>00113195-00113305</t>
  </si>
  <si>
    <t>00000139</t>
  </si>
  <si>
    <t>1824</t>
  </si>
  <si>
    <t>00168182-00168183</t>
  </si>
  <si>
    <t>00168184</t>
  </si>
  <si>
    <t>00168185-00168205</t>
  </si>
  <si>
    <t>00168206</t>
  </si>
  <si>
    <t>00168207-00168305</t>
  </si>
  <si>
    <t>00206409-00206471</t>
  </si>
  <si>
    <t>00010178-00010191</t>
  </si>
  <si>
    <t>00010192</t>
  </si>
  <si>
    <t>GAGOCAR C.A</t>
  </si>
  <si>
    <t>J003645168</t>
  </si>
  <si>
    <t>00010193-00010244</t>
  </si>
  <si>
    <t>00022187</t>
  </si>
  <si>
    <t>DIRCE</t>
  </si>
  <si>
    <t>V5886710</t>
  </si>
  <si>
    <t>00018307</t>
  </si>
  <si>
    <t>26-03-2021</t>
  </si>
  <si>
    <t>KEILA BRICEÑO</t>
  </si>
  <si>
    <t>V11412052</t>
  </si>
  <si>
    <t>00109820-00109913</t>
  </si>
  <si>
    <t>1910</t>
  </si>
  <si>
    <t>00196044-00196150</t>
  </si>
  <si>
    <t>00018298-00018324</t>
  </si>
  <si>
    <t>0390</t>
  </si>
  <si>
    <t>00018325</t>
  </si>
  <si>
    <t>00018326-00018351</t>
  </si>
  <si>
    <t>00018353-00018356</t>
  </si>
  <si>
    <t>00018357</t>
  </si>
  <si>
    <t>BODEGON BIELE VITE C.A.</t>
  </si>
  <si>
    <t>J410610832</t>
  </si>
  <si>
    <t>00018358-00018375</t>
  </si>
  <si>
    <t>00162947-00163045</t>
  </si>
  <si>
    <t>00162956</t>
  </si>
  <si>
    <t>26/3/2021</t>
  </si>
  <si>
    <t>MORENO JOSE GREGORIO</t>
  </si>
  <si>
    <t xml:space="preserve">V11040851 </t>
  </si>
  <si>
    <t>00010375-00010432</t>
  </si>
  <si>
    <t>00010433</t>
  </si>
  <si>
    <t>INVERSIONES AIR SUPLY 757</t>
  </si>
  <si>
    <t>J408632535</t>
  </si>
  <si>
    <t>00010434-00010456</t>
  </si>
  <si>
    <t>1904</t>
  </si>
  <si>
    <t>00176145-00176193</t>
  </si>
  <si>
    <t>00176194</t>
  </si>
  <si>
    <t>00176195-00176205</t>
  </si>
  <si>
    <t>00013887-00013889</t>
  </si>
  <si>
    <t>00013890</t>
  </si>
  <si>
    <t>00013891-00013938</t>
  </si>
  <si>
    <t>00013939</t>
  </si>
  <si>
    <t>00013940-00013976</t>
  </si>
  <si>
    <t>00013979-00013985</t>
  </si>
  <si>
    <t>00155829-00155924</t>
  </si>
  <si>
    <t>00005062-00005074</t>
  </si>
  <si>
    <t>00177445-00177456</t>
  </si>
  <si>
    <t>00177457</t>
  </si>
  <si>
    <t>DISTRIBUIDORA COVALCE MARVAL C.A</t>
  </si>
  <si>
    <t xml:space="preserve">J-500616090 </t>
  </si>
  <si>
    <t>00177458-00177523</t>
  </si>
  <si>
    <t>00177510</t>
  </si>
  <si>
    <t>LUIS RODRIGUEZ</t>
  </si>
  <si>
    <t>V8092258</t>
  </si>
  <si>
    <t>00174378-00174449</t>
  </si>
  <si>
    <t>0025-0025</t>
  </si>
  <si>
    <t>00000282-00000300</t>
  </si>
  <si>
    <t>00179898-00179933</t>
  </si>
  <si>
    <t>0724</t>
  </si>
  <si>
    <t>00098421-00098592</t>
  </si>
  <si>
    <t>1674</t>
  </si>
  <si>
    <t>00073465-00073495</t>
  </si>
  <si>
    <t>00073496</t>
  </si>
  <si>
    <t>INVESIONES RAMIGUASH</t>
  </si>
  <si>
    <t xml:space="preserve">J-31730449-7 </t>
  </si>
  <si>
    <t>00073497-00073543</t>
  </si>
  <si>
    <t>00149277-00149347</t>
  </si>
  <si>
    <t>1514</t>
  </si>
  <si>
    <t>00059058-00059129</t>
  </si>
  <si>
    <t>00088718-00088739</t>
  </si>
  <si>
    <t>0279</t>
  </si>
  <si>
    <t>04727000</t>
  </si>
  <si>
    <t>00000012</t>
  </si>
  <si>
    <t>0113</t>
  </si>
  <si>
    <t>00003944-00003954</t>
  </si>
  <si>
    <t>0398-0398</t>
  </si>
  <si>
    <t>00022327-00022341</t>
  </si>
  <si>
    <t>0398</t>
  </si>
  <si>
    <t>00022342</t>
  </si>
  <si>
    <t>00022343-00022400</t>
  </si>
  <si>
    <t>00118905-00119051</t>
  </si>
  <si>
    <t>0850</t>
  </si>
  <si>
    <t>00113306-00113527</t>
  </si>
  <si>
    <t>00168306-00168322</t>
  </si>
  <si>
    <t>00168323</t>
  </si>
  <si>
    <t>DELICATESES VENEZCAFE C.A</t>
  </si>
  <si>
    <t xml:space="preserve">J-50012175-0 </t>
  </si>
  <si>
    <t>00168324-00168389</t>
  </si>
  <si>
    <t>00206472-00206530</t>
  </si>
  <si>
    <t>1225</t>
  </si>
  <si>
    <t>00010245-00010329</t>
  </si>
  <si>
    <t>0394</t>
  </si>
  <si>
    <t>00010330</t>
  </si>
  <si>
    <t>00010331-00010334</t>
  </si>
  <si>
    <t>00000057</t>
  </si>
  <si>
    <t>00013995</t>
  </si>
  <si>
    <t>27-03-2021</t>
  </si>
  <si>
    <t>NILLEN OVIEDO</t>
  </si>
  <si>
    <t>V4282600</t>
  </si>
  <si>
    <t>00109914-00110062</t>
  </si>
  <si>
    <t>1911</t>
  </si>
  <si>
    <t>00196151-00196265</t>
  </si>
  <si>
    <t>00000184</t>
  </si>
  <si>
    <t>00196128</t>
  </si>
  <si>
    <t>LINDA PAREDES</t>
  </si>
  <si>
    <t>V12012894</t>
  </si>
  <si>
    <t>00018376-00018389</t>
  </si>
  <si>
    <t>00018390</t>
  </si>
  <si>
    <t>CORPORACION ZAM ZAM</t>
  </si>
  <si>
    <t>J315012413</t>
  </si>
  <si>
    <t>00018391-00018408</t>
  </si>
  <si>
    <t>00018409</t>
  </si>
  <si>
    <t>00018410-00018433</t>
  </si>
  <si>
    <t>00018434</t>
  </si>
  <si>
    <t>00018435</t>
  </si>
  <si>
    <t>CESAR BERROTERAN</t>
  </si>
  <si>
    <t>V15715457</t>
  </si>
  <si>
    <t>00018436</t>
  </si>
  <si>
    <t>00018437-00018442</t>
  </si>
  <si>
    <t>00163046-00163151</t>
  </si>
  <si>
    <t>00010457-00010527</t>
  </si>
  <si>
    <t>00176206-00176276</t>
  </si>
  <si>
    <t>00013986-00013990</t>
  </si>
  <si>
    <t>00013991</t>
  </si>
  <si>
    <t>0387-0388</t>
  </si>
  <si>
    <t>00013992-00014030</t>
  </si>
  <si>
    <t>00155925-00156017</t>
  </si>
  <si>
    <t>00000208</t>
  </si>
  <si>
    <t>00155947</t>
  </si>
  <si>
    <t>27/3/2021</t>
  </si>
  <si>
    <t>CESAR PEREZ</t>
  </si>
  <si>
    <t xml:space="preserve">V17269413 </t>
  </si>
  <si>
    <t>00000209</t>
  </si>
  <si>
    <t>00155949</t>
  </si>
  <si>
    <t>00005075-00005077</t>
  </si>
  <si>
    <t>00005078</t>
  </si>
  <si>
    <t>00005079-00005126</t>
  </si>
  <si>
    <t>00000021</t>
  </si>
  <si>
    <t>00005081</t>
  </si>
  <si>
    <t>LUIS MANUELCABEZA</t>
  </si>
  <si>
    <t>V3189039</t>
  </si>
  <si>
    <t>00177524-00177602</t>
  </si>
  <si>
    <t>00177476</t>
  </si>
  <si>
    <t>YOLIMAIRA PULIDO</t>
  </si>
  <si>
    <t>V11820497</t>
  </si>
  <si>
    <t>00177477</t>
  </si>
  <si>
    <t>ZENAIDA  OSUNA</t>
  </si>
  <si>
    <t xml:space="preserve">V5858856 </t>
  </si>
  <si>
    <t>00174450-00174496</t>
  </si>
  <si>
    <t>00174497</t>
  </si>
  <si>
    <t>00174498-00174520</t>
  </si>
  <si>
    <t>0026-0026</t>
  </si>
  <si>
    <t>00000301-00000327</t>
  </si>
  <si>
    <t>00179934-00179994</t>
  </si>
  <si>
    <t>00179992</t>
  </si>
  <si>
    <t>DANIEL</t>
  </si>
  <si>
    <t>V32756235</t>
  </si>
  <si>
    <t>0725</t>
  </si>
  <si>
    <t>00098593-00098686</t>
  </si>
  <si>
    <t>1675</t>
  </si>
  <si>
    <t>00073544-00073581</t>
  </si>
  <si>
    <t>00073582</t>
  </si>
  <si>
    <t>JOSUA GIRET</t>
  </si>
  <si>
    <t xml:space="preserve">V293341657 </t>
  </si>
  <si>
    <t>00073583-00073649</t>
  </si>
  <si>
    <t>00149348-00149434</t>
  </si>
  <si>
    <t>1515</t>
  </si>
  <si>
    <t>00059130-00059196</t>
  </si>
  <si>
    <t>00088740-00088806</t>
  </si>
  <si>
    <t>00000072</t>
  </si>
  <si>
    <t>00175600</t>
  </si>
  <si>
    <t>MIGUEL REALES</t>
  </si>
  <si>
    <t>V6911392</t>
  </si>
  <si>
    <t>0280</t>
  </si>
  <si>
    <t>04728000-04737000</t>
  </si>
  <si>
    <t>04738000</t>
  </si>
  <si>
    <t>INV. SOLCARSA 7581CA</t>
  </si>
  <si>
    <t>J31216731-9</t>
  </si>
  <si>
    <t>04739000-04770000</t>
  </si>
  <si>
    <t>0114</t>
  </si>
  <si>
    <t>00003954</t>
  </si>
  <si>
    <t>0399-0399</t>
  </si>
  <si>
    <t>00022401-00022454</t>
  </si>
  <si>
    <t>0399</t>
  </si>
  <si>
    <t>00022402</t>
  </si>
  <si>
    <t>28-03-2021</t>
  </si>
  <si>
    <t>LEON CESAR</t>
  </si>
  <si>
    <t>V18836256</t>
  </si>
  <si>
    <t>00119052-00119115</t>
  </si>
  <si>
    <t>0851</t>
  </si>
  <si>
    <t>00113528-00113655</t>
  </si>
  <si>
    <t>00168390-00168399</t>
  </si>
  <si>
    <t>00168400</t>
  </si>
  <si>
    <t>00168401-00168447</t>
  </si>
  <si>
    <t>00168448</t>
  </si>
  <si>
    <t>00168449-00168458</t>
  </si>
  <si>
    <t>00000155</t>
  </si>
  <si>
    <t>00168369</t>
  </si>
  <si>
    <t>GERMAN MARTINEZ</t>
  </si>
  <si>
    <t>V17577497</t>
  </si>
  <si>
    <t>00010335-00010400</t>
  </si>
  <si>
    <t>00010401</t>
  </si>
  <si>
    <t>00010402-00010414</t>
  </si>
  <si>
    <t>00000058</t>
  </si>
  <si>
    <t>00018312</t>
  </si>
  <si>
    <t>YOSETH</t>
  </si>
  <si>
    <t>V17556212</t>
  </si>
  <si>
    <t>00110063-00110186</t>
  </si>
  <si>
    <t>1912</t>
  </si>
  <si>
    <t>00196266-00196331</t>
  </si>
  <si>
    <t>00018443</t>
  </si>
  <si>
    <t>00018444-00018501</t>
  </si>
  <si>
    <t>00163152-00163181</t>
  </si>
  <si>
    <t>00163182</t>
  </si>
  <si>
    <t>AYT SUPPLY 2017.CA</t>
  </si>
  <si>
    <t xml:space="preserve">J-40939652-5 </t>
  </si>
  <si>
    <t>00163183-00163240</t>
  </si>
  <si>
    <t>00010528-00010531</t>
  </si>
  <si>
    <t>00176277-00176347</t>
  </si>
  <si>
    <t>00014031-00014096</t>
  </si>
  <si>
    <t>00156018-00156095</t>
  </si>
  <si>
    <t>00000210</t>
  </si>
  <si>
    <t>00156051</t>
  </si>
  <si>
    <t>28/3/2021</t>
  </si>
  <si>
    <t>RAIMON HERNADEZ</t>
  </si>
  <si>
    <t>V14851783</t>
  </si>
  <si>
    <t>00005127-00005146</t>
  </si>
  <si>
    <t>00177603-00177678</t>
  </si>
  <si>
    <t>00174521-00174555</t>
  </si>
  <si>
    <t>00174556</t>
  </si>
  <si>
    <t>DIST. CULPROFRES</t>
  </si>
  <si>
    <t xml:space="preserve">J-297050116 </t>
  </si>
  <si>
    <t>00174557-00174615</t>
  </si>
  <si>
    <t>00168391</t>
  </si>
  <si>
    <t>0027-0027</t>
  </si>
  <si>
    <t>00000328-00000340</t>
  </si>
  <si>
    <t>00179995-00180070</t>
  </si>
  <si>
    <t>00180051</t>
  </si>
  <si>
    <t>ARMANDO SANCHEZ</t>
  </si>
  <si>
    <t xml:space="preserve">V11041256 </t>
  </si>
  <si>
    <t>0726</t>
  </si>
  <si>
    <t>00098687-00098812</t>
  </si>
  <si>
    <t>1676</t>
  </si>
  <si>
    <t>00073650-00073701</t>
  </si>
  <si>
    <t>00149435-00149468</t>
  </si>
  <si>
    <t>1516</t>
  </si>
  <si>
    <t>00059197-00059251</t>
  </si>
  <si>
    <t>00059229</t>
  </si>
  <si>
    <t>NATASHA FLORES</t>
  </si>
  <si>
    <t>V18358656</t>
  </si>
  <si>
    <t>1652</t>
  </si>
  <si>
    <t>00088807-00088830</t>
  </si>
  <si>
    <t>0281</t>
  </si>
  <si>
    <t>04771000-04796000</t>
  </si>
  <si>
    <t>0115</t>
  </si>
  <si>
    <t>0400-0400</t>
  </si>
  <si>
    <t>00022455-00022515</t>
  </si>
  <si>
    <t>00119116-00119197</t>
  </si>
  <si>
    <t>0852</t>
  </si>
  <si>
    <t>00113656-00113765</t>
  </si>
  <si>
    <t>00168459-00168502</t>
  </si>
  <si>
    <t>00168503</t>
  </si>
  <si>
    <t>ABASTOS FALINA C.A</t>
  </si>
  <si>
    <t>J30789565-9</t>
  </si>
  <si>
    <t>00168504-00168522</t>
  </si>
  <si>
    <t>00206602-00206630</t>
  </si>
  <si>
    <t>00010415-00010444</t>
  </si>
  <si>
    <t>00110187-00110300</t>
  </si>
  <si>
    <t>1913</t>
  </si>
  <si>
    <t>00196332-00196367</t>
  </si>
  <si>
    <t>00196368</t>
  </si>
  <si>
    <t>00196369</t>
  </si>
  <si>
    <t>00196370-00196387</t>
  </si>
  <si>
    <t>00196388</t>
  </si>
  <si>
    <t>00196389-00196417</t>
  </si>
  <si>
    <t>00018502-00018536</t>
  </si>
  <si>
    <t>00018537</t>
  </si>
  <si>
    <t>00018538-00018554</t>
  </si>
  <si>
    <t>00163241-00163280</t>
  </si>
  <si>
    <t>00163281</t>
  </si>
  <si>
    <t>00163282-00163316</t>
  </si>
  <si>
    <t>00010532-00010537</t>
  </si>
  <si>
    <t>00010538</t>
  </si>
  <si>
    <t>00010539-00010552</t>
  </si>
  <si>
    <t>00010553</t>
  </si>
  <si>
    <t>CARMEN ACEBEYE</t>
  </si>
  <si>
    <t>V119191108</t>
  </si>
  <si>
    <t>00010554-00010562</t>
  </si>
  <si>
    <t>00010563</t>
  </si>
  <si>
    <t>00010564-00010577</t>
  </si>
  <si>
    <t>00010550</t>
  </si>
  <si>
    <t>29-03-2021</t>
  </si>
  <si>
    <t>GENESIS FERNANDEZ</t>
  </si>
  <si>
    <t>V23000500</t>
  </si>
  <si>
    <t>00176348-00176350</t>
  </si>
  <si>
    <t>00176351</t>
  </si>
  <si>
    <t>00176352-00176361</t>
  </si>
  <si>
    <t>00176362</t>
  </si>
  <si>
    <t>00176363-00176391</t>
  </si>
  <si>
    <t>00014097-00014115</t>
  </si>
  <si>
    <t>00156096-00156122</t>
  </si>
  <si>
    <t>00156123</t>
  </si>
  <si>
    <t>CHARCUTERIA Y VIVERES ISAMAR</t>
  </si>
  <si>
    <t xml:space="preserve">J305483280 </t>
  </si>
  <si>
    <t>00156124-00156176</t>
  </si>
  <si>
    <t>00005147-00005161</t>
  </si>
  <si>
    <t>00177679-00177727</t>
  </si>
  <si>
    <t>00177687</t>
  </si>
  <si>
    <t>29/3/2021</t>
  </si>
  <si>
    <t>MARIO RENDINA</t>
  </si>
  <si>
    <t>V15715113</t>
  </si>
  <si>
    <t>00174616-00174673</t>
  </si>
  <si>
    <t>0028-0028</t>
  </si>
  <si>
    <t>00000341-00000348</t>
  </si>
  <si>
    <t>00180071-00180125</t>
  </si>
  <si>
    <t>0727</t>
  </si>
  <si>
    <t>00098813-00098949</t>
  </si>
  <si>
    <t>1677</t>
  </si>
  <si>
    <t>00073702-00073725</t>
  </si>
  <si>
    <t>00149469-00149484</t>
  </si>
  <si>
    <t>1517</t>
  </si>
  <si>
    <t>00059252-00059281</t>
  </si>
  <si>
    <t>1518</t>
  </si>
  <si>
    <t>0059281</t>
  </si>
  <si>
    <t>00088830</t>
  </si>
  <si>
    <t>04797000-04798000</t>
  </si>
  <si>
    <t>0116</t>
  </si>
  <si>
    <t>00003955-00003972</t>
  </si>
  <si>
    <t>0401-0401</t>
  </si>
  <si>
    <t>00022516-00022527</t>
  </si>
  <si>
    <t>0401</t>
  </si>
  <si>
    <t>00022528</t>
  </si>
  <si>
    <t>00022529-00022548</t>
  </si>
  <si>
    <t>00119198-19313001</t>
  </si>
  <si>
    <t>0853</t>
  </si>
  <si>
    <t>00113766-00113884</t>
  </si>
  <si>
    <t>00168523-00168580</t>
  </si>
  <si>
    <t>00206631-00206671</t>
  </si>
  <si>
    <t>00010445-00010477</t>
  </si>
  <si>
    <t>0397</t>
  </si>
  <si>
    <t>00010478</t>
  </si>
  <si>
    <t>0397-0398</t>
  </si>
  <si>
    <t>00010479-00010534</t>
  </si>
  <si>
    <t>00110301-00110380</t>
  </si>
  <si>
    <t>1914</t>
  </si>
  <si>
    <t>00196418-00196498</t>
  </si>
  <si>
    <t>00018555-00018563</t>
  </si>
  <si>
    <t>00000056</t>
  </si>
  <si>
    <t>00018560</t>
  </si>
  <si>
    <t>30-03-2021</t>
  </si>
  <si>
    <t>JOSE LEON</t>
  </si>
  <si>
    <t>V18537228</t>
  </si>
  <si>
    <t>00163318-00163382</t>
  </si>
  <si>
    <t>00163383</t>
  </si>
  <si>
    <t>00163384</t>
  </si>
  <si>
    <t>00163385</t>
  </si>
  <si>
    <t>00163386-00163413</t>
  </si>
  <si>
    <t>00163414</t>
  </si>
  <si>
    <t>LARA WILMER</t>
  </si>
  <si>
    <t>VV13910089</t>
  </si>
  <si>
    <t>00010578-00010635</t>
  </si>
  <si>
    <t>00010636</t>
  </si>
  <si>
    <t>00010637-00010683</t>
  </si>
  <si>
    <t>00176392-00176393</t>
  </si>
  <si>
    <t>00176394</t>
  </si>
  <si>
    <t>STARLOAF C.A EL REY DEL PAN</t>
  </si>
  <si>
    <t xml:space="preserve">J-402375999 </t>
  </si>
  <si>
    <t>00176395-00176410</t>
  </si>
  <si>
    <t>00176411</t>
  </si>
  <si>
    <t xml:space="preserve">J408089009 </t>
  </si>
  <si>
    <t>00176412-00176469</t>
  </si>
  <si>
    <t>00176470</t>
  </si>
  <si>
    <t>JULIO CESAR RODRIGUEZ</t>
  </si>
  <si>
    <t>V148503601</t>
  </si>
  <si>
    <t>00176471-00176496</t>
  </si>
  <si>
    <t>00014116-00014117</t>
  </si>
  <si>
    <t>00156177-00156197</t>
  </si>
  <si>
    <t>00156198</t>
  </si>
  <si>
    <t>00156199-00156217</t>
  </si>
  <si>
    <t>00156218</t>
  </si>
  <si>
    <t>INVERSIONES UAIDIN C.A</t>
  </si>
  <si>
    <t>J-40598917-3</t>
  </si>
  <si>
    <t>00156219-00156293</t>
  </si>
  <si>
    <t>00005162-00005238</t>
  </si>
  <si>
    <t>00177728-00177819</t>
  </si>
  <si>
    <t>00174674-00174753</t>
  </si>
  <si>
    <t>0029-0029</t>
  </si>
  <si>
    <t>00000349-00000357</t>
  </si>
  <si>
    <t>00180126-00180135</t>
  </si>
  <si>
    <t>1299</t>
  </si>
  <si>
    <t>78281000</t>
  </si>
  <si>
    <t>00000159</t>
  </si>
  <si>
    <t>30/3/2021</t>
  </si>
  <si>
    <t>0728</t>
  </si>
  <si>
    <t>00098950-00099120</t>
  </si>
  <si>
    <t>1678</t>
  </si>
  <si>
    <t>00073726-00073784</t>
  </si>
  <si>
    <t>00000085</t>
  </si>
  <si>
    <t>00073746</t>
  </si>
  <si>
    <t>ELIBETH SAEZ</t>
  </si>
  <si>
    <t xml:space="preserve">V15119155 </t>
  </si>
  <si>
    <t>00149485-00149548</t>
  </si>
  <si>
    <t>1519</t>
  </si>
  <si>
    <t>00059282-00059332</t>
  </si>
  <si>
    <t>00088831-00088854</t>
  </si>
  <si>
    <t>0117</t>
  </si>
  <si>
    <t>00003972</t>
  </si>
  <si>
    <t>0402-0402</t>
  </si>
  <si>
    <t>00022549-00022651</t>
  </si>
  <si>
    <t>19314000-19394000</t>
  </si>
  <si>
    <t>00000248</t>
  </si>
  <si>
    <t>19328000</t>
  </si>
  <si>
    <t>31/3/2021</t>
  </si>
  <si>
    <t>YELITZA DE GONZALEZ</t>
  </si>
  <si>
    <t>V11199872</t>
  </si>
  <si>
    <t>0854</t>
  </si>
  <si>
    <t>00113885-00114010</t>
  </si>
  <si>
    <t>00168581-00168611</t>
  </si>
  <si>
    <t>00168612</t>
  </si>
  <si>
    <t>INVERSIONES ARN-LUZ</t>
  </si>
  <si>
    <t>J-41296951-0</t>
  </si>
  <si>
    <t>00168613-00168668</t>
  </si>
  <si>
    <t>00000156</t>
  </si>
  <si>
    <t>00168614</t>
  </si>
  <si>
    <t>JOSE CARVALLER</t>
  </si>
  <si>
    <t>V16369013</t>
  </si>
  <si>
    <t>00206672-00206717</t>
  </si>
  <si>
    <t>00110381-00110535</t>
  </si>
  <si>
    <t>1915</t>
  </si>
  <si>
    <t>00196499-00196501</t>
  </si>
  <si>
    <t>00196502</t>
  </si>
  <si>
    <t>00196503-00196584</t>
  </si>
  <si>
    <t>00018564-00018588</t>
  </si>
  <si>
    <t>00018589</t>
  </si>
  <si>
    <t>00018590-00018641</t>
  </si>
  <si>
    <t>00018642</t>
  </si>
  <si>
    <t>00018643-00018651</t>
  </si>
  <si>
    <t>00163415-00163535</t>
  </si>
  <si>
    <t>00176497-00176604</t>
  </si>
  <si>
    <t>00176605</t>
  </si>
  <si>
    <t>00176606-00176611</t>
  </si>
  <si>
    <t>00014118-00014128</t>
  </si>
  <si>
    <t>00014129</t>
  </si>
  <si>
    <t>VIOLETA FERRER</t>
  </si>
  <si>
    <t>E811712682</t>
  </si>
  <si>
    <t>00014130-00014213</t>
  </si>
  <si>
    <t>00156294-00156370</t>
  </si>
  <si>
    <t>00005239-00005240</t>
  </si>
  <si>
    <t>00005241</t>
  </si>
  <si>
    <t>00005242-00005244</t>
  </si>
  <si>
    <t>00177820-00177901</t>
  </si>
  <si>
    <t>00174754-00174844</t>
  </si>
  <si>
    <t>0030-0030</t>
  </si>
  <si>
    <t>00000358-00000370</t>
  </si>
  <si>
    <t>00180136-00180207</t>
  </si>
  <si>
    <t>78282000-78293000</t>
  </si>
  <si>
    <t>0729</t>
  </si>
  <si>
    <t>00099121-00099230</t>
  </si>
  <si>
    <t>1679</t>
  </si>
  <si>
    <t>00073785-00073802</t>
  </si>
  <si>
    <t>00149549-00149630</t>
  </si>
  <si>
    <t>1520</t>
  </si>
  <si>
    <t>00059333-00059346</t>
  </si>
  <si>
    <t>00059347</t>
  </si>
  <si>
    <t>00059348-00059384</t>
  </si>
  <si>
    <t>00059385</t>
  </si>
  <si>
    <t>JOSHUAT YIRE</t>
  </si>
  <si>
    <t>J299341657</t>
  </si>
  <si>
    <t>00059386-00059390</t>
  </si>
  <si>
    <t>00088854</t>
  </si>
  <si>
    <t>0118</t>
  </si>
  <si>
    <t>00206531-00206601</t>
  </si>
  <si>
    <t>3.1</t>
  </si>
  <si>
    <t>3.2</t>
  </si>
  <si>
    <t>1ER PASO - COLOCAR LOS MONTOS DE LA DECLARACIÓN POR SEMANA</t>
  </si>
  <si>
    <t>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</si>
</sst>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0" fillId="15" borderId="1" xfId="0" applyNumberFormat="1" applyFill="1" applyBorder="1"/>
    <xf numFmtId="14" fontId="0" fillId="15" borderId="1" xfId="0" applyNumberFormat="1" applyFill="1" applyBorder="1"/>
    <xf numFmtId="165" fontId="0" fillId="15" borderId="1" xfId="0" applyNumberFormat="1" applyFill="1" applyBorder="1"/>
    <xf numFmtId="0" fontId="0" fillId="15" borderId="0" xfId="0" applyFill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0" fillId="15" borderId="1" xfId="1" applyFont="1" applyFill="1" applyBorder="1"/>
    <xf numFmtId="43" fontId="5" fillId="2" borderId="1" xfId="1" applyFont="1" applyFill="1" applyBorder="1"/>
    <xf numFmtId="43" fontId="4" fillId="2" borderId="1" xfId="1" applyFont="1" applyFill="1" applyBorder="1"/>
    <xf numFmtId="43" fontId="3" fillId="2" borderId="4" xfId="1" applyFont="1" applyFill="1" applyBorder="1"/>
    <xf numFmtId="43" fontId="13" fillId="2" borderId="5" xfId="1" applyFont="1" applyFill="1" applyBorder="1"/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219075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3.1%20LIBRO%20DE%20VENTAS%20AUTOMERCADO%20EXPRESS%20DEL%2001-03-2021%20HASTA%20EL%2015-03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3.2%20LIBRO%20DE%20VENTAS%20AUTOMERCADO%20EXPRESS%20DEL%2001-03-2021%20HASTA%20EL%2031-03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RRATEO 01 AL 15-03-2"/>
      <sheetName val="3.1"/>
      <sheetName val="RESUMEN "/>
      <sheetName val="proxima declaracion"/>
      <sheetName val="Hoja1"/>
    </sheetNames>
    <sheetDataSet>
      <sheetData sheetId="0" refreshError="1"/>
      <sheetData sheetId="1">
        <row r="729">
          <cell r="P729">
            <v>225003967605.51859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201"/>
      <sheetName val="RESUMEN "/>
    </sheetNames>
    <sheetDataSet>
      <sheetData sheetId="0">
        <row r="794">
          <cell r="P794">
            <v>213107158180.08453</v>
          </cell>
        </row>
        <row r="796">
          <cell r="P796">
            <v>57077999950.436523</v>
          </cell>
        </row>
        <row r="800">
          <cell r="P800">
            <v>48457500</v>
          </cell>
        </row>
        <row r="802">
          <cell r="P802">
            <v>270233615630.52106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293.375655324075" createdVersion="4" refreshedVersion="4" minRefreshableVersion="3" recordCount="1473">
  <cacheSource type="worksheet">
    <worksheetSource ref="A1:AE1474" sheet="MARZO 2021"/>
  </cacheSource>
  <cacheFields count="31">
    <cacheField name="Linea" numFmtId="49">
      <sharedItems/>
    </cacheField>
    <cacheField name="Fecha" numFmtId="14">
      <sharedItems containsSemiMixedTypes="0" containsNonDate="0" containsDate="1" containsString="0" minDate="2020-02-01T00:00:00" maxDate="2021-04-01T00:00:00" count="331">
        <d v="2021-03-01T00:00:00"/>
        <d v="2021-03-02T00:00:00"/>
        <d v="2021-03-03T00:00:00"/>
        <d v="2021-03-04T00:00:00"/>
        <d v="2021-03-05T00:00:00"/>
        <d v="2021-03-06T00:00:00"/>
        <d v="2021-03-07T00:00:00"/>
        <d v="2021-03-09T00:00:00"/>
        <d v="2021-03-10T00:00:00"/>
        <d v="2021-03-08T00:00:00"/>
        <d v="2021-03-12T00:00:00"/>
        <d v="2021-03-11T00:00:00"/>
        <d v="2021-03-15T00:00:00"/>
        <d v="2021-03-13T00:00:00"/>
        <d v="2021-03-14T00:00:00"/>
        <d v="2021-03-16T00:00:00"/>
        <d v="2021-03-17T00:00:00"/>
        <d v="2021-03-18T00:00:00"/>
        <d v="2021-03-19T00:00:00"/>
        <d v="2021-03-20T00:00:00"/>
        <d v="2021-03-21T00:00:00"/>
        <d v="2021-03-22T00:00:00"/>
        <d v="2021-03-23T00:00:00"/>
        <d v="2021-03-24T00:00:00"/>
        <d v="2021-03-25T00:00:00"/>
        <d v="2021-03-26T00:00:00"/>
        <d v="2021-03-27T00:00:00"/>
        <d v="2021-03-28T00:00:00"/>
        <d v="2021-03-29T00:00:00"/>
        <d v="2021-03-30T00:00:00"/>
        <d v="2021-03-31T00:00:00"/>
        <d v="2020-06-24T00:00:00" u="1"/>
        <d v="2020-08-15T00:00:00" u="1"/>
        <d v="2020-10-06T00:00:00" u="1"/>
        <d v="2020-04-07T00:00:00" u="1"/>
        <d v="2020-07-29T00:00:00" u="1"/>
        <d v="2020-09-20T00:00:00" u="1"/>
        <d v="2021-01-11T00:00:00" u="1"/>
        <d v="2020-05-12T00:00:00" u="1"/>
        <d v="2020-07-03T00:00:00" u="1"/>
        <d v="2020-10-25T00:00:00" u="1"/>
        <d v="2020-12-16T00:00:00" u="1"/>
        <d v="2021-02-16T00:00:00" u="1"/>
        <d v="2020-04-26T00:00:00" u="1"/>
        <d v="2020-06-17T00:00:00" u="1"/>
        <d v="2020-08-08T00:00:00" u="1"/>
        <d v="2021-01-30T00:00:00" u="1"/>
        <d v="2020-05-31T00:00:00" u="1"/>
        <d v="2020-07-22T00:00:00" u="1"/>
        <d v="2020-09-13T00:00:00" u="1"/>
        <d v="2021-01-04T00:00:00" u="1"/>
        <d v="2020-05-05T00:00:00" u="1"/>
        <d v="2020-08-27T00:00:00" u="1"/>
        <d v="2020-10-18T00:00:00" u="1"/>
        <d v="2020-12-09T00:00:00" u="1"/>
        <d v="2021-02-09T00:00:00" u="1"/>
        <d v="2020-04-19T00:00:00" u="1"/>
        <d v="2020-06-10T00:00:00" u="1"/>
        <d v="2020-08-01T00:00:00" u="1"/>
        <d v="2021-01-23T00:00:00" u="1"/>
        <d v="2020-05-24T00:00:00" u="1"/>
        <d v="2020-07-15T00:00:00" u="1"/>
        <d v="2020-09-06T00:00:00" u="1"/>
        <d v="2020-12-28T00:00:00" u="1"/>
        <d v="2021-02-28T00:00:00" u="1"/>
        <d v="2020-06-29T00:00:00" u="1"/>
        <d v="2020-08-20T00:00:00" u="1"/>
        <d v="2020-10-11T00:00:00" u="1"/>
        <d v="2020-12-02T00:00:00" u="1"/>
        <d v="2021-02-02T00:00:00" u="1"/>
        <d v="2020-04-12T00:00:00" u="1"/>
        <d v="2020-06-03T00:00:00" u="1"/>
        <d v="2020-09-25T00:00:00" u="1"/>
        <d v="2021-01-16T00:00:00" u="1"/>
        <d v="2020-05-17T00:00:00" u="1"/>
        <d v="2020-07-08T00:00:00" u="1"/>
        <d v="2020-10-30T00:00:00" u="1"/>
        <d v="2020-12-21T00:00:00" u="1"/>
        <d v="2021-02-21T00:00:00" u="1"/>
        <d v="2020-06-22T00:00:00" u="1"/>
        <d v="2020-08-13T00:00:00" u="1"/>
        <d v="2020-10-04T00:00:00" u="1"/>
        <d v="2020-07-27T00:00:00" u="1"/>
        <d v="2020-09-18T00:00:00" u="1"/>
        <d v="2021-01-09T00:00:00" u="1"/>
        <d v="2020-05-10T00:00:00" u="1"/>
        <d v="2020-07-01T00:00:00" u="1"/>
        <d v="2020-10-23T00:00:00" u="1"/>
        <d v="2020-12-14T00:00:00" u="1"/>
        <d v="2021-02-14T00:00:00" u="1"/>
        <d v="2020-04-24T00:00:00" u="1"/>
        <d v="2020-06-15T00:00:00" u="1"/>
        <d v="2020-08-06T00:00:00" u="1"/>
        <d v="2021-01-28T00:00:00" u="1"/>
        <d v="2020-05-29T00:00:00" u="1"/>
        <d v="2020-07-20T00:00:00" u="1"/>
        <d v="2020-09-11T00:00:00" u="1"/>
        <d v="2021-01-02T00:00:00" u="1"/>
        <d v="2020-05-03T00:00:00" u="1"/>
        <d v="2020-08-25T00:00:00" u="1"/>
        <d v="2020-10-16T00:00:00" u="1"/>
        <d v="2020-12-07T00:00:00" u="1"/>
        <d v="2021-02-07T00:00:00" u="1"/>
        <d v="2020-04-17T00:00:00" u="1"/>
        <d v="2020-06-08T00:00:00" u="1"/>
        <d v="2020-09-30T00:00:00" u="1"/>
        <d v="2021-01-21T00:00:00" u="1"/>
        <d v="2020-05-22T00:00:00" u="1"/>
        <d v="2020-07-13T00:00:00" u="1"/>
        <d v="2020-09-04T00:00:00" u="1"/>
        <d v="2020-12-26T00:00:00" u="1"/>
        <d v="2021-02-26T00:00:00" u="1"/>
        <d v="2020-06-27T00:00:00" u="1"/>
        <d v="2020-08-18T00:00:00" u="1"/>
        <d v="2020-10-09T00:00:00" u="1"/>
        <d v="2020-04-10T00:00:00" u="1"/>
        <d v="2020-06-01T00:00:00" u="1"/>
        <d v="2020-09-23T00:00:00" u="1"/>
        <d v="2021-01-14T00:00:00" u="1"/>
        <d v="2020-05-15T00:00:00" u="1"/>
        <d v="2020-07-06T00:00:00" u="1"/>
        <d v="2020-10-28T00:00:00" u="1"/>
        <d v="2020-12-19T00:00:00" u="1"/>
        <d v="2021-02-19T00:00:00" u="1"/>
        <d v="2020-04-29T00:00:00" u="1"/>
        <d v="2020-06-20T00:00:00" u="1"/>
        <d v="2020-08-11T00:00:00" u="1"/>
        <d v="2020-10-02T00:00:00" u="1"/>
        <d v="2020-07-25T00:00:00" u="1"/>
        <d v="2020-09-16T00:00:00" u="1"/>
        <d v="2021-01-07T00:00:00" u="1"/>
        <d v="2020-05-08T00:00:00" u="1"/>
        <d v="2020-08-30T00:00:00" u="1"/>
        <d v="2020-10-21T00:00:00" u="1"/>
        <d v="2020-12-12T00:00:00" u="1"/>
        <d v="2021-02-12T00:00:00" u="1"/>
        <d v="2020-04-22T00:00:00" u="1"/>
        <d v="2020-06-13T00:00:00" u="1"/>
        <d v="2020-08-04T00:00:00" u="1"/>
        <d v="2021-01-26T00:00:00" u="1"/>
        <d v="2020-05-27T00:00:00" u="1"/>
        <d v="2020-07-18T00:00:00" u="1"/>
        <d v="2020-09-09T00:00:00" u="1"/>
        <d v="2020-12-31T00:00:00" u="1"/>
        <d v="2020-05-01T00:00:00" u="1"/>
        <d v="2020-08-23T00:00:00" u="1"/>
        <d v="2020-10-14T00:00:00" u="1"/>
        <d v="2020-12-05T00:00:00" u="1"/>
        <d v="2021-02-05T00:00:00" u="1"/>
        <d v="2020-04-15T00:00:00" u="1"/>
        <d v="2020-06-06T00:00:00" u="1"/>
        <d v="2020-09-28T00:00:00" u="1"/>
        <d v="2021-01-19T00:00:00" u="1"/>
        <d v="2020-05-20T00:00:00" u="1"/>
        <d v="2020-07-11T00:00:00" u="1"/>
        <d v="2020-09-02T00:00:00" u="1"/>
        <d v="2020-12-24T00:00:00" u="1"/>
        <d v="2021-02-24T00:00:00" u="1"/>
        <d v="2020-06-25T00:00:00" u="1"/>
        <d v="2020-08-16T00:00:00" u="1"/>
        <d v="2020-10-07T00:00:00" u="1"/>
        <d v="2020-04-08T00:00:00" u="1"/>
        <d v="2020-07-30T00:00:00" u="1"/>
        <d v="2020-09-21T00:00:00" u="1"/>
        <d v="2021-01-12T00:00:00" u="1"/>
        <d v="2020-05-13T00:00:00" u="1"/>
        <d v="2020-07-04T00:00:00" u="1"/>
        <d v="2020-10-26T00:00:00" u="1"/>
        <d v="2020-12-17T00:00:00" u="1"/>
        <d v="2021-02-17T00:00:00" u="1"/>
        <d v="2020-04-27T00:00:00" u="1"/>
        <d v="2020-06-18T00:00:00" u="1"/>
        <d v="2020-08-09T00:00:00" u="1"/>
        <d v="2021-01-31T00:00:00" u="1"/>
        <d v="2020-07-23T00:00:00" u="1"/>
        <d v="2020-09-14T00:00:00" u="1"/>
        <d v="2021-01-05T00:00:00" u="1"/>
        <d v="2020-05-06T00:00:00" u="1"/>
        <d v="2020-08-28T00:00:00" u="1"/>
        <d v="2020-10-19T00:00:00" u="1"/>
        <d v="2020-12-10T00:00:00" u="1"/>
        <d v="2021-02-10T00:00:00" u="1"/>
        <d v="2020-04-20T00:00:00" u="1"/>
        <d v="2020-06-11T00:00:00" u="1"/>
        <d v="2020-08-02T00:00:00" u="1"/>
        <d v="2021-01-24T00:00:00" u="1"/>
        <d v="2020-05-25T00:00:00" u="1"/>
        <d v="2020-07-16T00:00:00" u="1"/>
        <d v="2020-09-07T00:00:00" u="1"/>
        <d v="2020-12-29T00:00:00" u="1"/>
        <d v="2020-06-30T00:00:00" u="1"/>
        <d v="2020-08-21T00:00:00" u="1"/>
        <d v="2020-10-12T00:00:00" u="1"/>
        <d v="2020-12-03T00:00:00" u="1"/>
        <d v="2021-02-03T00:00:00" u="1"/>
        <d v="2020-04-13T00:00:00" u="1"/>
        <d v="2020-06-04T00:00:00" u="1"/>
        <d v="2020-09-26T00:00:00" u="1"/>
        <d v="2021-01-17T00:00:00" u="1"/>
        <d v="2020-05-18T00:00:00" u="1"/>
        <d v="2020-07-09T00:00:00" u="1"/>
        <d v="2020-10-31T00:00:00" u="1"/>
        <d v="2020-12-22T00:00:00" u="1"/>
        <d v="2021-02-22T00:00:00" u="1"/>
        <d v="2020-06-23T00:00:00" u="1"/>
        <d v="2020-08-14T00:00:00" u="1"/>
        <d v="2020-10-05T00:00:00" u="1"/>
        <d v="2020-04-06T00:00:00" u="1"/>
        <d v="2020-07-28T00:00:00" u="1"/>
        <d v="2020-09-19T00:00:00" u="1"/>
        <d v="2021-01-10T00:00:00" u="1"/>
        <d v="2020-03-20T00:00:00" u="1"/>
        <d v="2020-05-11T00:00:00" u="1"/>
        <d v="2020-07-02T00:00:00" u="1"/>
        <d v="2020-10-24T00:00:00" u="1"/>
        <d v="2020-12-15T00:00:00" u="1"/>
        <d v="2021-02-15T00:00:00" u="1"/>
        <d v="2020-04-25T00:00:00" u="1"/>
        <d v="2020-06-16T00:00:00" u="1"/>
        <d v="2020-08-07T00:00:00" u="1"/>
        <d v="2021-01-29T00:00:00" u="1"/>
        <d v="2020-05-30T00:00:00" u="1"/>
        <d v="2020-07-21T00:00:00" u="1"/>
        <d v="2020-09-12T00:00:00" u="1"/>
        <d v="2021-01-03T00:00:00" u="1"/>
        <d v="2020-05-04T00:00:00" u="1"/>
        <d v="2020-08-26T00:00:00" u="1"/>
        <d v="2020-10-17T00:00:00" u="1"/>
        <d v="2020-12-08T00:00:00" u="1"/>
        <d v="2021-02-08T00:00:00" u="1"/>
        <d v="2020-04-18T00:00:00" u="1"/>
        <d v="2020-06-09T00:00:00" u="1"/>
        <d v="2021-01-22T00:00:00" u="1"/>
        <d v="2020-02-01T00:00:00" u="1"/>
        <d v="2020-05-23T00:00:00" u="1"/>
        <d v="2020-07-14T00:00:00" u="1"/>
        <d v="2020-09-05T00:00:00" u="1"/>
        <d v="2020-12-27T00:00:00" u="1"/>
        <d v="2021-02-27T00:00:00" u="1"/>
        <d v="2020-06-28T00:00:00" u="1"/>
        <d v="2020-08-19T00:00:00" u="1"/>
        <d v="2020-10-10T00:00:00" u="1"/>
        <d v="2020-12-01T00:00:00" u="1"/>
        <d v="2021-02-01T00:00:00" u="1"/>
        <d v="2020-02-20T00:00:00" u="1"/>
        <d v="2020-04-11T00:00:00" u="1"/>
        <d v="2020-06-02T00:00:00" u="1"/>
        <d v="2020-09-24T00:00:00" u="1"/>
        <d v="2021-01-15T00:00:00" u="1"/>
        <d v="2020-05-16T00:00:00" u="1"/>
        <d v="2020-07-07T00:00:00" u="1"/>
        <d v="2020-10-29T00:00:00" u="1"/>
        <d v="2020-12-20T00:00:00" u="1"/>
        <d v="2021-02-20T00:00:00" u="1"/>
        <d v="2020-04-30T00:00:00" u="1"/>
        <d v="2020-06-21T00:00:00" u="1"/>
        <d v="2020-08-12T00:00:00" u="1"/>
        <d v="2020-10-03T00:00:00" u="1"/>
        <d v="2020-07-26T00:00:00" u="1"/>
        <d v="2020-09-17T00:00:00" u="1"/>
        <d v="2021-01-08T00:00:00" u="1"/>
        <d v="2020-05-09T00:00:00" u="1"/>
        <d v="2020-08-31T00:00:00" u="1"/>
        <d v="2020-10-22T00:00:00" u="1"/>
        <d v="2020-12-13T00:00:00" u="1"/>
        <d v="2021-02-13T00:00:00" u="1"/>
        <d v="2020-04-23T00:00:00" u="1"/>
        <d v="2020-06-14T00:00:00" u="1"/>
        <d v="2020-08-05T00:00:00" u="1"/>
        <d v="2021-01-27T00:00:00" u="1"/>
        <d v="2020-05-28T00:00:00" u="1"/>
        <d v="2020-07-19T00:00:00" u="1"/>
        <d v="2020-09-10T00:00:00" u="1"/>
        <d v="2020-05-02T00:00:00" u="1"/>
        <d v="2020-08-24T00:00:00" u="1"/>
        <d v="2020-10-15T00:00:00" u="1"/>
        <d v="2020-12-06T00:00:00" u="1"/>
        <d v="2021-02-06T00:00:00" u="1"/>
        <d v="2020-04-16T00:00:00" u="1"/>
        <d v="2020-06-07T00:00:00" u="1"/>
        <d v="2020-09-29T00:00:00" u="1"/>
        <d v="2021-01-20T00:00:00" u="1"/>
        <d v="2020-05-21T00:00:00" u="1"/>
        <d v="2020-07-12T00:00:00" u="1"/>
        <d v="2020-09-03T00:00:00" u="1"/>
        <d v="2021-02-25T00:00:00" u="1"/>
        <d v="2020-06-26T00:00:00" u="1"/>
        <d v="2020-08-17T00:00:00" u="1"/>
        <d v="2020-10-08T00:00:00" u="1"/>
        <d v="2020-04-09T00:00:00" u="1"/>
        <d v="2020-07-31T00:00:00" u="1"/>
        <d v="2020-09-22T00:00:00" u="1"/>
        <d v="2021-01-13T00:00:00" u="1"/>
        <d v="2020-05-14T00:00:00" u="1"/>
        <d v="2020-07-05T00:00:00" u="1"/>
        <d v="2020-10-27T00:00:00" u="1"/>
        <d v="2020-12-18T00:00:00" u="1"/>
        <d v="2021-02-18T00:00:00" u="1"/>
        <d v="2020-04-28T00:00:00" u="1"/>
        <d v="2020-06-19T00:00:00" u="1"/>
        <d v="2020-08-10T00:00:00" u="1"/>
        <d v="2020-10-01T00:00:00" u="1"/>
        <d v="2020-07-24T00:00:00" u="1"/>
        <d v="2020-09-15T00:00:00" u="1"/>
        <d v="2021-01-06T00:00:00" u="1"/>
        <d v="2020-05-07T00:00:00" u="1"/>
        <d v="2020-08-29T00:00:00" u="1"/>
        <d v="2020-10-20T00:00:00" u="1"/>
        <d v="2020-12-11T00:00:00" u="1"/>
        <d v="2021-02-11T00:00:00" u="1"/>
        <d v="2020-04-21T00:00:00" u="1"/>
        <d v="2020-06-12T00:00:00" u="1"/>
        <d v="2020-08-03T00:00:00" u="1"/>
        <d v="2021-01-25T00:00:00" u="1"/>
        <d v="2020-05-26T00:00:00" u="1"/>
        <d v="2020-07-17T00:00:00" u="1"/>
        <d v="2020-09-08T00:00:00" u="1"/>
        <d v="2020-12-30T00:00:00" u="1"/>
        <d v="2020-08-22T00:00:00" u="1"/>
        <d v="2020-10-13T00:00:00" u="1"/>
        <d v="2020-12-04T00:00:00" u="1"/>
        <d v="2021-02-04T00:00:00" u="1"/>
        <d v="2020-04-14T00:00:00" u="1"/>
        <d v="2020-06-05T00:00:00" u="1"/>
        <d v="2020-09-27T00:00:00" u="1"/>
        <d v="2021-01-18T00:00:00" u="1"/>
        <d v="2020-05-19T00:00:00" u="1"/>
        <d v="2020-07-10T00:00:00" u="1"/>
        <d v="2020-09-01T00:00:00" u="1"/>
        <d v="2020-12-23T00:00:00" u="1"/>
        <d v="2021-02-23T00:00:00" u="1"/>
      </sharedItems>
    </cacheField>
    <cacheField name="Sucursal" numFmtId="49">
      <sharedItems containsBlank="1" count="6">
        <s v="0204"/>
        <s v="0201"/>
        <s v="0202"/>
        <m u="1"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49">
      <sharedItems containsBlank="1"/>
    </cacheField>
    <cacheField name="No. Nota  Credito" numFmtId="0">
      <sharedItems containsBlank="1" containsMixedTypes="1" containsNumber="1" containsInteger="1" minValue="172946" maxValue="172946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1151426817"/>
    </cacheField>
    <cacheField name="Tipo Doc. Devuelto" numFmtId="49">
      <sharedItems containsBlank="1"/>
    </cacheField>
    <cacheField name="Descripcion" numFmtId="49">
      <sharedItems/>
    </cacheField>
    <cacheField name="Rif" numFmtId="49">
      <sharedItems containsBlank="1"/>
    </cacheField>
    <cacheField name="Total" numFmtId="165">
      <sharedItems containsSemiMixedTypes="0" containsString="0" containsNumber="1" minValue="-1151426817" maxValue="3728565616.7071996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46800000" maxValue="3106223726"/>
    </cacheField>
    <cacheField name="Base General Imponible Contribuyentes" numFmtId="165">
      <sharedItems containsString="0" containsBlank="1" containsNumber="1" minValue="0" maxValue="221724300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0" maxValue="35475888"/>
    </cacheField>
    <cacheField name="Base General Imponible no Contribuyentes" numFmtId="165">
      <sharedItems containsString="0" containsBlank="1" containsNumber="1" minValue="-992609325" maxValue="1615108300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158817492" maxValue="258417328"/>
    </cacheField>
    <cacheField name="Base General Reducida Contribuyentes" numFmtId="43">
      <sharedItems containsString="0" containsBlank="1" containsNumber="1" containsInteger="1" minValue="0" maxValue="0"/>
    </cacheField>
    <cacheField name="Porc.Reducida Con" numFmtId="43">
      <sharedItems containsBlank="1"/>
    </cacheField>
    <cacheField name="Debito Reducido Fiscal Contribuyentes" numFmtId="43">
      <sharedItems containsString="0" containsBlank="1" containsNumber="1" containsInteger="1" minValue="0" maxValue="0"/>
    </cacheField>
    <cacheField name="Base General Reducida no Contribuyentes" numFmtId="43">
      <sharedItems containsString="0" containsBlank="1" containsNumber="1" containsInteger="1" minValue="0" maxValue="92625000"/>
    </cacheField>
    <cacheField name="Porc.Reducida No Con" numFmtId="43">
      <sharedItems containsBlank="1"/>
    </cacheField>
    <cacheField name="Debito Reducido Fiscal no Contribuyentes" numFmtId="43">
      <sharedItems containsString="0" containsBlank="1" containsNumber="1" containsInteger="1" minValue="0" maxValue="741000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73">
  <r>
    <s v="1"/>
    <x v="0"/>
    <x v="0"/>
    <s v="001"/>
    <s v="Z1F0017854"/>
    <s v="0372-0372"/>
    <s v="FC"/>
    <s v="00020505-00020565"/>
    <s v=""/>
    <s v=""/>
    <s v=""/>
    <s v=""/>
    <n v="0"/>
    <s v=""/>
    <s v="VENTAS NO CONTRIBUYENTES"/>
    <s v=""/>
    <n v="726414830.5200001"/>
    <n v="0"/>
    <n v="498623125.5"/>
    <n v="0"/>
    <s v="-"/>
    <n v="0"/>
    <n v="196372159.5"/>
    <s v="16"/>
    <n v="31419545.52"/>
    <n v="0"/>
    <s v="-"/>
    <n v="0"/>
    <n v="0"/>
    <s v="-"/>
    <n v="0"/>
  </r>
  <r>
    <s v="2"/>
    <x v="0"/>
    <x v="0"/>
    <s v="001"/>
    <s v="Z1F0017854"/>
    <s v="0372"/>
    <s v="FC"/>
    <s v="00020566"/>
    <s v=""/>
    <s v=""/>
    <s v=""/>
    <s v=""/>
    <n v="0"/>
    <s v=""/>
    <s v="AUTOSERVICIOS CRISS"/>
    <s v="J294282792"/>
    <n v="15566415"/>
    <n v="0"/>
    <n v="557175"/>
    <n v="12939000"/>
    <s v="16"/>
    <n v="2070240"/>
    <n v="0"/>
    <s v="-"/>
    <n v="0"/>
    <n v="0"/>
    <s v="-"/>
    <n v="0"/>
    <n v="0"/>
    <s v="-"/>
    <n v="0"/>
  </r>
  <r>
    <s v="3"/>
    <x v="0"/>
    <x v="0"/>
    <s v="001"/>
    <s v="Z1F0017854"/>
    <s v="0372-0372"/>
    <s v="FC"/>
    <s v="00020567-00020575"/>
    <s v=""/>
    <s v=""/>
    <s v=""/>
    <s v=""/>
    <n v="0"/>
    <s v=""/>
    <s v="VENTAS NO CONTRIBUYENTES"/>
    <s v=""/>
    <n v="183803754.296"/>
    <n v="0"/>
    <n v="60087480.00000003"/>
    <n v="0"/>
    <s v="-"/>
    <n v="0"/>
    <n v="106651960.59999999"/>
    <s v="16"/>
    <n v="17064313.696000002"/>
    <n v="0"/>
    <s v="-"/>
    <n v="0"/>
    <n v="0"/>
    <s v="-"/>
    <n v="0"/>
  </r>
  <r>
    <s v="4"/>
    <x v="0"/>
    <x v="1"/>
    <s v="001"/>
    <s v="Z1F0000700"/>
    <s v="1464"/>
    <s v="FC"/>
    <s v="00116772-00116888"/>
    <s v=""/>
    <s v=""/>
    <s v=""/>
    <s v=""/>
    <n v="0"/>
    <s v=""/>
    <s v="VENTAS NO CONTRIBUYENTES"/>
    <s v=""/>
    <n v="2111497997.9260001"/>
    <n v="0"/>
    <n v="1668081940"/>
    <n v="0"/>
    <s v="-"/>
    <n v="0"/>
    <n v="382255222.35000002"/>
    <s v="16"/>
    <n v="61160835.576000005"/>
    <n v="0"/>
    <s v="-"/>
    <n v="0"/>
    <n v="0"/>
    <s v="-"/>
    <n v="0"/>
  </r>
  <r>
    <s v="5"/>
    <x v="0"/>
    <x v="0"/>
    <s v="001"/>
    <s v="Z1F0017854"/>
    <s v="0368-0368"/>
    <s v="FC"/>
    <s v="00020304-00020326"/>
    <s v=""/>
    <s v=""/>
    <s v=""/>
    <s v=""/>
    <n v="0"/>
    <s v=""/>
    <s v="NOTA DE CREDITO"/>
    <s v=""/>
    <n v="-77899.997599959403"/>
    <n v="0"/>
    <n v="-77899.997599959403"/>
    <n v="0"/>
    <s v="-"/>
    <n v="0"/>
    <n v="0"/>
    <s v="-"/>
    <n v="0"/>
    <n v="0"/>
    <s v="-"/>
    <n v="0"/>
    <n v="0"/>
    <s v="-"/>
    <n v="0"/>
  </r>
  <r>
    <s v="6"/>
    <x v="0"/>
    <x v="2"/>
    <s v="002"/>
    <s v="Z1F0008858"/>
    <s v="0822"/>
    <s v="FC"/>
    <s v="00110029-00110199"/>
    <s v=""/>
    <s v=""/>
    <s v=""/>
    <s v=""/>
    <n v="0"/>
    <s v=""/>
    <s v="VENTAS NO CONTRIBUYENTES"/>
    <s v=""/>
    <n v="671712512.07200003"/>
    <n v="0"/>
    <n v="607680658"/>
    <n v="0"/>
    <s v="-"/>
    <n v="0"/>
    <n v="55199874.200000003"/>
    <s v="16"/>
    <n v="8831979.8719999995"/>
    <n v="0"/>
    <s v="-"/>
    <n v="0"/>
    <n v="0"/>
    <s v="-"/>
    <n v="0"/>
  </r>
  <r>
    <s v="7"/>
    <x v="0"/>
    <x v="2"/>
    <s v="002"/>
    <s v="Z1F0008858"/>
    <s v="0822"/>
    <s v="NC"/>
    <s v=""/>
    <s v="00000135"/>
    <s v=""/>
    <s v="00110082"/>
    <s v="1/3/2021"/>
    <n v="2285700"/>
    <s v="VEN"/>
    <s v="ANTONIA SILVA"/>
    <s v="V6870581 "/>
    <n v="-437000"/>
    <n v="0"/>
    <n v="-437000"/>
    <n v="0"/>
    <s v="-"/>
    <n v="0"/>
    <n v="0"/>
    <s v="-"/>
    <n v="0"/>
    <n v="0"/>
    <s v="-"/>
    <n v="0"/>
    <n v="0"/>
    <s v="-"/>
    <n v="0"/>
  </r>
  <r>
    <s v="8"/>
    <x v="0"/>
    <x v="2"/>
    <s v="002"/>
    <s v="Z1F0008858"/>
    <s v="0822"/>
    <s v="NC"/>
    <s v=""/>
    <s v="00000136"/>
    <s v=""/>
    <s v="00109895"/>
    <s v="27/2/2021"/>
    <n v="532000"/>
    <s v="VEN"/>
    <s v="ANA CASTRO"/>
    <s v="V27515425 "/>
    <n v="-532000"/>
    <n v="0"/>
    <n v="-532000"/>
    <n v="0"/>
    <s v="-"/>
    <n v="0"/>
    <n v="0"/>
    <s v="-"/>
    <n v="0"/>
    <n v="0"/>
    <s v="-"/>
    <n v="0"/>
    <n v="0"/>
    <s v="-"/>
    <n v="0"/>
  </r>
  <r>
    <s v="9"/>
    <x v="0"/>
    <x v="0"/>
    <s v="002"/>
    <s v="Z1F0017966"/>
    <s v="0367-0367"/>
    <s v="FC"/>
    <s v="00009208-00009231"/>
    <s v=""/>
    <s v=""/>
    <s v=""/>
    <s v=""/>
    <n v="0"/>
    <s v=""/>
    <s v="VENTAS NO CONTRIBUYENTES"/>
    <s v=""/>
    <n v="192040856.99360001"/>
    <n v="0"/>
    <n v="152358221"/>
    <n v="0"/>
    <s v="-"/>
    <n v="0"/>
    <n v="34209168.960000001"/>
    <s v="-"/>
    <n v="5473467.0335999997"/>
    <n v="0"/>
    <s v="-"/>
    <n v="0"/>
    <n v="0"/>
    <s v="-"/>
    <n v="0"/>
  </r>
  <r>
    <s v="10"/>
    <x v="0"/>
    <x v="1"/>
    <s v="002"/>
    <s v="Z1B8050002"/>
    <s v="1801"/>
    <s v="FC"/>
    <s v="00166501-00166583"/>
    <s v=""/>
    <s v=""/>
    <s v=""/>
    <s v=""/>
    <n v="0"/>
    <s v=""/>
    <s v="VENTAS NO CONTRIBUYENTES"/>
    <s v=""/>
    <n v="1837841278.25"/>
    <n v="0"/>
    <n v="1341138681.5000002"/>
    <n v="0"/>
    <s v="-"/>
    <n v="0"/>
    <n v="428191893.74999994"/>
    <s v="16"/>
    <n v="68510703"/>
    <n v="0"/>
    <s v="-"/>
    <n v="0"/>
    <n v="0"/>
    <s v="-"/>
    <n v="0"/>
  </r>
  <r>
    <s v="11"/>
    <x v="0"/>
    <x v="1"/>
    <s v="002"/>
    <s v="Z1B8050002"/>
    <s v="1801"/>
    <s v="FC"/>
    <s v="00166584"/>
    <s v=""/>
    <s v=""/>
    <s v=""/>
    <s v=""/>
    <n v="0"/>
    <s v=""/>
    <s v="INVERSIONES JVP 2009 C.A"/>
    <s v="J-40561271-1"/>
    <n v="13765500"/>
    <n v="0"/>
    <n v="13765500"/>
    <n v="0"/>
    <s v="-"/>
    <n v="0"/>
    <n v="0"/>
    <s v="-"/>
    <n v="0"/>
    <n v="0"/>
    <s v="-"/>
    <n v="0"/>
    <n v="0"/>
    <s v="-"/>
    <n v="0"/>
  </r>
  <r>
    <s v="12"/>
    <x v="0"/>
    <x v="1"/>
    <s v="002"/>
    <s v="Z1B8050002"/>
    <s v="1801"/>
    <s v="FC"/>
    <s v="00166585-00166593"/>
    <s v=""/>
    <s v=""/>
    <s v=""/>
    <s v=""/>
    <n v="0"/>
    <s v=""/>
    <s v="VENTAS NO CONTRIBUYENTES"/>
    <s v=""/>
    <n v="69245182"/>
    <n v="0"/>
    <n v="65679342"/>
    <n v="0"/>
    <s v="-"/>
    <n v="0"/>
    <n v="3074000"/>
    <s v="16"/>
    <n v="491840"/>
    <n v="0"/>
    <s v="-"/>
    <n v="0"/>
    <n v="0"/>
    <s v="-"/>
    <n v="0"/>
  </r>
  <r>
    <s v="13"/>
    <x v="0"/>
    <x v="0"/>
    <s v="002"/>
    <s v="Z1F0017966"/>
    <s v="0363-0363"/>
    <s v="FC"/>
    <s v="00009032-00009042"/>
    <s v=""/>
    <s v=""/>
    <s v=""/>
    <s v=""/>
    <n v="0"/>
    <s v=""/>
    <s v="VENTAS NO CONTRIBUYENTES"/>
    <s v=""/>
    <n v="38950"/>
    <n v="0"/>
    <n v="38950"/>
    <n v="0"/>
    <s v="-"/>
    <n v="0"/>
    <n v="0"/>
    <s v="16"/>
    <n v="0"/>
    <n v="0"/>
    <s v="-"/>
    <n v="0"/>
    <n v="0"/>
    <s v="-"/>
    <n v="0"/>
  </r>
  <r>
    <s v="14"/>
    <x v="0"/>
    <x v="1"/>
    <s v="002"/>
    <s v="Z1B8050149"/>
    <s v="1722"/>
    <s v="FC "/>
    <s v="00204852-00204909"/>
    <m/>
    <m/>
    <m/>
    <m/>
    <n v="0"/>
    <m/>
    <s v="VENTAS NO CONTRIBUYENTES"/>
    <m/>
    <n v="232469889"/>
    <n v="0"/>
    <n v="232469889"/>
    <n v="0"/>
    <s v="-"/>
    <n v="0"/>
    <n v="0"/>
    <s v="-"/>
    <n v="0"/>
    <n v="0"/>
    <s v="-"/>
    <n v="0"/>
    <n v="0"/>
    <s v="-"/>
    <n v="0"/>
  </r>
  <r>
    <s v="15"/>
    <x v="0"/>
    <x v="2"/>
    <s v="003"/>
    <s v="Z1F0008965"/>
    <s v="0815"/>
    <s v="FC"/>
    <s v="00107115-00107257"/>
    <s v=""/>
    <s v=""/>
    <s v=""/>
    <s v=""/>
    <n v="0"/>
    <s v=""/>
    <s v="VENTAS NO CONTRIBUYENTES"/>
    <s v=""/>
    <n v="533923120.40719998"/>
    <n v="0"/>
    <n v="486296710.5"/>
    <n v="0"/>
    <s v="-"/>
    <n v="0"/>
    <n v="41057249.920000002"/>
    <s v="-"/>
    <n v="6569159.9871999994"/>
    <n v="0"/>
    <s v="-"/>
    <n v="0"/>
    <n v="0"/>
    <s v="-"/>
    <n v="0"/>
  </r>
  <r>
    <s v="16"/>
    <x v="0"/>
    <x v="2"/>
    <s v="003"/>
    <s v="Z1F0008965"/>
    <s v="0815"/>
    <s v="FC"/>
    <s v="00107258"/>
    <s v=""/>
    <s v=""/>
    <s v=""/>
    <s v=""/>
    <n v="0"/>
    <s v=""/>
    <s v="INVERSIONES ANGEL GOURMET. C.A"/>
    <s v="J41029504-0 "/>
    <n v="3280625"/>
    <n v="0"/>
    <n v="3280625"/>
    <n v="0"/>
    <s v="-"/>
    <n v="0"/>
    <n v="0"/>
    <s v="-"/>
    <n v="0"/>
    <n v="0"/>
    <s v="-"/>
    <n v="0"/>
    <n v="0"/>
    <s v="-"/>
    <n v="0"/>
  </r>
  <r>
    <s v="17"/>
    <x v="0"/>
    <x v="0"/>
    <s v="003"/>
    <s v="Z1F0017848"/>
    <s v="0365-0365"/>
    <s v="FC"/>
    <s v="00016937-00016969"/>
    <s v=""/>
    <s v=""/>
    <s v=""/>
    <s v=""/>
    <n v="0"/>
    <s v=""/>
    <s v="VENTAS NO CONTRIBUYENTES"/>
    <s v=""/>
    <n v="667659114.52399993"/>
    <n v="0"/>
    <n v="465290251.5"/>
    <n v="0"/>
    <s v="-"/>
    <n v="0"/>
    <n v="174455916.40000001"/>
    <s v="16"/>
    <n v="27912946.624000002"/>
    <n v="0"/>
    <s v="-"/>
    <n v="0"/>
    <n v="0"/>
    <s v="-"/>
    <n v="0"/>
  </r>
  <r>
    <s v="18"/>
    <x v="0"/>
    <x v="2"/>
    <s v="003"/>
    <s v="Z1F0008965"/>
    <s v="0815"/>
    <s v="FC"/>
    <s v="00107259-00107265"/>
    <s v=""/>
    <s v=""/>
    <s v=""/>
    <s v=""/>
    <n v="0"/>
    <s v=""/>
    <s v="VENTAS NO CONTRIBUYENTES"/>
    <s v=""/>
    <n v="21717494"/>
    <n v="0"/>
    <n v="20130614"/>
    <n v="0"/>
    <s v="-"/>
    <n v="0"/>
    <n v="1368000"/>
    <s v="-"/>
    <n v="218880"/>
    <n v="0"/>
    <s v="-"/>
    <n v="0"/>
    <n v="0"/>
    <s v="-"/>
    <n v="0"/>
  </r>
  <r>
    <s v="19"/>
    <x v="0"/>
    <x v="1"/>
    <s v="003"/>
    <s v="Z1B8051199"/>
    <s v="1885"/>
    <s v="FC"/>
    <s v="00194063-00194066"/>
    <s v=""/>
    <s v=""/>
    <s v=""/>
    <s v=""/>
    <n v="0"/>
    <s v=""/>
    <s v="VENTAS NO CONTRIBUYENTES"/>
    <s v=""/>
    <n v="40862160"/>
    <n v="0"/>
    <n v="34988500"/>
    <n v="0"/>
    <s v="-"/>
    <n v="0"/>
    <n v="5063500"/>
    <s v="-"/>
    <n v="810160"/>
    <n v="0"/>
    <s v="-"/>
    <n v="0"/>
    <n v="0"/>
    <s v="-"/>
    <n v="0"/>
  </r>
  <r>
    <s v="20"/>
    <x v="0"/>
    <x v="1"/>
    <s v="003"/>
    <s v="Z1B8051199"/>
    <s v="1885"/>
    <s v="FC"/>
    <s v="00194067"/>
    <s v=""/>
    <s v=""/>
    <s v=""/>
    <s v=""/>
    <n v="0"/>
    <s v=""/>
    <s v="INVERSIONES SUVINCLA 17 C.A."/>
    <s v="J-40751912-3"/>
    <n v="18977475"/>
    <n v="0"/>
    <n v="18977475"/>
    <n v="0"/>
    <s v="-"/>
    <n v="0"/>
    <n v="0"/>
    <s v="-"/>
    <n v="0"/>
    <n v="0"/>
    <s v="-"/>
    <n v="0"/>
    <n v="0"/>
    <s v="-"/>
    <n v="0"/>
  </r>
  <r>
    <s v="21"/>
    <x v="0"/>
    <x v="1"/>
    <s v="003"/>
    <s v="Z1B8051199"/>
    <s v="1885"/>
    <s v="FC"/>
    <s v="00194068-00194135"/>
    <s v=""/>
    <s v=""/>
    <s v=""/>
    <s v=""/>
    <n v="0"/>
    <s v=""/>
    <s v="VENTAS NO CONTRIBUYENTES"/>
    <s v=""/>
    <n v="887627512.45999992"/>
    <n v="0"/>
    <n v="731114143"/>
    <n v="0"/>
    <s v="-"/>
    <n v="0"/>
    <n v="134925318.5"/>
    <s v="-"/>
    <n v="21588050.960000001"/>
    <n v="0"/>
    <s v="-"/>
    <n v="0"/>
    <n v="0"/>
    <s v="-"/>
    <n v="0"/>
  </r>
  <r>
    <s v="22"/>
    <x v="0"/>
    <x v="1"/>
    <s v="003"/>
    <s v="Z1B8051199"/>
    <s v="1885"/>
    <s v="FC"/>
    <s v="00194136"/>
    <s v=""/>
    <s v=""/>
    <s v=""/>
    <s v=""/>
    <n v="0"/>
    <s v=""/>
    <s v="ALIMENTOS COMARCA C.A"/>
    <s v="J-40706967-5"/>
    <n v="343743186"/>
    <n v="0"/>
    <n v="233470454"/>
    <n v="95062700"/>
    <s v="16"/>
    <n v="15210032"/>
    <n v="0"/>
    <s v="-"/>
    <n v="0"/>
    <n v="0"/>
    <s v="-"/>
    <n v="0"/>
    <n v="0"/>
    <s v="-"/>
    <n v="0"/>
  </r>
  <r>
    <s v="23"/>
    <x v="0"/>
    <x v="1"/>
    <s v="003"/>
    <s v="Z1B8051199"/>
    <s v="1885"/>
    <s v="FC"/>
    <s v="00194137-00194141"/>
    <s v=""/>
    <s v=""/>
    <s v=""/>
    <s v=""/>
    <n v="0"/>
    <s v=""/>
    <s v="VENTAS NO CONTRIBUYENTES"/>
    <s v=""/>
    <n v="83538433.874799997"/>
    <n v="0"/>
    <n v="63097422.5"/>
    <n v="0"/>
    <s v="-"/>
    <n v="0"/>
    <n v="17621561.530000001"/>
    <s v="-"/>
    <n v="2819449.8448000001"/>
    <n v="0"/>
    <s v="-"/>
    <n v="0"/>
    <n v="0"/>
    <s v="-"/>
    <n v="0"/>
  </r>
  <r>
    <s v="24"/>
    <x v="0"/>
    <x v="1"/>
    <s v="003"/>
    <s v="Z1B8051199"/>
    <s v="1885"/>
    <s v="FC"/>
    <s v="00194142"/>
    <s v=""/>
    <s v=""/>
    <s v=""/>
    <s v=""/>
    <n v="0"/>
    <s v=""/>
    <s v="MULTISERVICIOS SOFPAC"/>
    <s v="J-411007340"/>
    <n v="116034080.34"/>
    <n v="0"/>
    <n v="76863578.5"/>
    <n v="33767674"/>
    <s v="16"/>
    <n v="5402827.8399999999"/>
    <n v="0"/>
    <s v="-"/>
    <n v="0"/>
    <n v="0"/>
    <s v="-"/>
    <n v="0"/>
    <n v="0"/>
    <s v="-"/>
    <n v="0"/>
  </r>
  <r>
    <s v="25"/>
    <x v="0"/>
    <x v="1"/>
    <s v="003"/>
    <s v="Z1B8051199"/>
    <s v="1885"/>
    <s v="FC"/>
    <s v="00194143-00194197"/>
    <s v=""/>
    <s v=""/>
    <s v=""/>
    <s v=""/>
    <n v="0"/>
    <s v=""/>
    <s v="VENTAS NO CONTRIBUYENTES"/>
    <s v=""/>
    <n v="1058960143.9812"/>
    <n v="0"/>
    <n v="770521646.00000024"/>
    <n v="0"/>
    <s v="-"/>
    <n v="0"/>
    <n v="248653877.56999999"/>
    <s v="-"/>
    <n v="39784620.411200002"/>
    <n v="0"/>
    <s v="-"/>
    <n v="0"/>
    <n v="0"/>
    <s v="-"/>
    <n v="0"/>
  </r>
  <r>
    <s v="26"/>
    <x v="0"/>
    <x v="0"/>
    <s v="003"/>
    <s v="Z1F0017848"/>
    <s v="0362-0362"/>
    <s v="FC"/>
    <s v="00016787-00016848"/>
    <s v=""/>
    <s v=""/>
    <s v=""/>
    <s v=""/>
    <n v="0"/>
    <s v=""/>
    <s v="VENTAS NO CONTRIBUYENTES"/>
    <s v=""/>
    <n v="38950"/>
    <n v="0"/>
    <n v="38950"/>
    <n v="0"/>
    <s v="-"/>
    <n v="0"/>
    <n v="370764514.24000001"/>
    <s v="16"/>
    <n v="59322322.278399989"/>
    <n v="0"/>
    <s v="-"/>
    <n v="0"/>
    <n v="0"/>
    <s v="-"/>
    <n v="0"/>
  </r>
  <r>
    <s v="27"/>
    <x v="0"/>
    <x v="0"/>
    <s v="003"/>
    <s v="Z1F0017848"/>
    <s v="0363"/>
    <s v="FC"/>
    <s v="00016877"/>
    <s v=""/>
    <s v=""/>
    <s v=""/>
    <s v=""/>
    <n v="0"/>
    <s v=""/>
    <s v="VENTAS NO CONTRIBUYENTES"/>
    <s v="J316628370"/>
    <n v="24449770.000000071"/>
    <n v="0"/>
    <n v="19490770"/>
    <n v="0"/>
    <s v="-"/>
    <n v="0"/>
    <n v="4275000.0000000596"/>
    <s v="16"/>
    <n v="684000.00000000955"/>
    <n v="0"/>
    <s v="-"/>
    <n v="0"/>
    <n v="0"/>
    <s v="-"/>
    <n v="0"/>
  </r>
  <r>
    <s v="28"/>
    <x v="0"/>
    <x v="0"/>
    <s v="004"/>
    <s v="Z1F0017963"/>
    <s v="0368-0368"/>
    <s v="FC"/>
    <s v="00009291-00009353"/>
    <s v=""/>
    <s v=""/>
    <s v=""/>
    <s v=""/>
    <n v="0"/>
    <s v=""/>
    <s v="VENTAS NO CONTRIBUYENTES"/>
    <s v=""/>
    <n v="1147865759.4751999"/>
    <n v="0"/>
    <n v="757519852.5"/>
    <n v="0"/>
    <s v="-"/>
    <n v="0"/>
    <n v="336505092.21999997"/>
    <s v="-"/>
    <n v="53840814.755200006"/>
    <n v="0"/>
    <s v="-"/>
    <n v="0"/>
    <n v="0"/>
    <s v="-"/>
    <n v="0"/>
  </r>
  <r>
    <s v="29"/>
    <x v="0"/>
    <x v="1"/>
    <s v="004"/>
    <s v="Z1B8050937"/>
    <s v="1728"/>
    <s v="FC"/>
    <s v="00160968-00161069"/>
    <s v=""/>
    <s v=""/>
    <s v=""/>
    <s v=""/>
    <n v="0"/>
    <s v=""/>
    <s v="VENTAS NO CONTRIBUYENTES"/>
    <s v=""/>
    <n v="2252312830.98"/>
    <n v="0"/>
    <n v="1780780185.5000005"/>
    <n v="0"/>
    <s v="-"/>
    <n v="0"/>
    <n v="406493659.92999995"/>
    <s v="-"/>
    <n v="65038985.588800006"/>
    <n v="0"/>
    <s v="-"/>
    <n v="0"/>
    <n v="0"/>
    <s v="-"/>
    <n v="0"/>
  </r>
  <r>
    <s v="30"/>
    <x v="0"/>
    <x v="0"/>
    <s v="004"/>
    <s v="Z1F0017963"/>
    <s v="0365-0365"/>
    <s v="FC"/>
    <s v="00009212-00009227"/>
    <s v=""/>
    <s v=""/>
    <s v=""/>
    <s v=""/>
    <n v="0"/>
    <s v=""/>
    <s v="VENTAS NO CONTRIBUYENTES"/>
    <s v=""/>
    <n v="3932999.9959999323"/>
    <n v="0"/>
    <n v="3932999.9959999323"/>
    <n v="0"/>
    <s v="-"/>
    <n v="0"/>
    <n v="0"/>
    <s v="16"/>
    <n v="0"/>
    <n v="0"/>
    <s v="-"/>
    <n v="0"/>
    <n v="0"/>
    <s v="-"/>
    <n v="0"/>
  </r>
  <r>
    <s v="31"/>
    <x v="0"/>
    <x v="0"/>
    <s v="004"/>
    <s v="Z1F0017963"/>
    <s v="0366-0366"/>
    <s v="FC"/>
    <s v="00009257-00009270"/>
    <s v=""/>
    <s v=""/>
    <s v=""/>
    <s v=""/>
    <n v="0"/>
    <s v=""/>
    <s v="VENTAS NO CONTRIBUYENTES"/>
    <s v=""/>
    <n v="38949.998399972916"/>
    <n v="0"/>
    <n v="38949.998399972916"/>
    <n v="0"/>
    <s v="-"/>
    <n v="0"/>
    <n v="0"/>
    <s v="16"/>
    <n v="0"/>
    <n v="0"/>
    <s v="-"/>
    <n v="0"/>
    <n v="0"/>
    <s v="-"/>
    <n v="0"/>
  </r>
  <r>
    <s v="32"/>
    <x v="0"/>
    <x v="0"/>
    <s v="004"/>
    <s v="Z1F0017963"/>
    <s v="0367-0367"/>
    <s v="FC"/>
    <s v="00009271-00009290"/>
    <s v=""/>
    <s v=""/>
    <s v=""/>
    <s v=""/>
    <n v="0"/>
    <s v=""/>
    <s v="VENTAS NO CONTRIBUYENTES"/>
    <s v=""/>
    <n v="38949.998399972916"/>
    <n v="0"/>
    <n v="38949.998399972916"/>
    <n v="0"/>
    <s v="-"/>
    <n v="0"/>
    <n v="0"/>
    <s v="16"/>
    <n v="0"/>
    <n v="0"/>
    <s v="-"/>
    <n v="0"/>
    <n v="0"/>
    <s v="-"/>
    <n v="0"/>
  </r>
  <r>
    <s v="33"/>
    <x v="0"/>
    <x v="0"/>
    <s v="005"/>
    <s v="Z1F0017998"/>
    <s v="0363-0363"/>
    <s v="FC"/>
    <s v="00012611-00012658"/>
    <s v=""/>
    <s v=""/>
    <s v=""/>
    <s v=""/>
    <n v="0"/>
    <s v=""/>
    <s v="VENTAS NO CONTRIBUYENTES"/>
    <s v=""/>
    <n v="793709948.42959988"/>
    <n v="0"/>
    <n v="547028848"/>
    <n v="0"/>
    <s v="-"/>
    <n v="0"/>
    <n v="212656121.06"/>
    <s v="16"/>
    <n v="34024979.369599998"/>
    <n v="0"/>
    <s v="-"/>
    <n v="0"/>
    <n v="0"/>
    <s v="-"/>
    <n v="0"/>
  </r>
  <r>
    <s v="34"/>
    <x v="0"/>
    <x v="1"/>
    <s v="005"/>
    <s v="Z1B8050363"/>
    <s v="1879"/>
    <s v="FC"/>
    <s v="00173821-00173922"/>
    <s v=""/>
    <s v=""/>
    <s v=""/>
    <s v=""/>
    <n v="0"/>
    <s v=""/>
    <s v="VENTAS NO CONTRIBUYENTES"/>
    <s v=""/>
    <n v="2024454409.8455997"/>
    <n v="0"/>
    <n v="1644240054"/>
    <n v="0"/>
    <s v="-"/>
    <n v="0"/>
    <n v="324321513.66000003"/>
    <s v="16"/>
    <n v="51891442.185599998"/>
    <n v="0"/>
    <s v="-"/>
    <n v="0"/>
    <n v="3705000"/>
    <s v="-"/>
    <n v="296400"/>
  </r>
  <r>
    <s v="35"/>
    <x v="0"/>
    <x v="1"/>
    <s v="005"/>
    <s v="Z1B8050363"/>
    <s v="1879"/>
    <s v="FC"/>
    <s v="00173923"/>
    <s v=""/>
    <s v=""/>
    <s v=""/>
    <s v=""/>
    <n v="0"/>
    <s v=""/>
    <s v="INVERSIONES CRYSRTALLINE WATER"/>
    <s v="J50042722-0"/>
    <n v="5256350"/>
    <n v="0"/>
    <n v="5256350"/>
    <n v="0"/>
    <s v="-"/>
    <n v="0"/>
    <n v="0"/>
    <s v="-"/>
    <n v="0"/>
    <n v="0"/>
    <s v="-"/>
    <n v="0"/>
    <n v="0"/>
    <s v="-"/>
    <n v="0"/>
  </r>
  <r>
    <s v="36"/>
    <x v="0"/>
    <x v="1"/>
    <s v="005"/>
    <s v="Z1B8050363"/>
    <s v="1879"/>
    <s v="FC"/>
    <s v="00173924-00173939"/>
    <s v=""/>
    <s v=""/>
    <s v=""/>
    <s v=""/>
    <n v="0"/>
    <s v=""/>
    <s v="VENTAS NO CONTRIBUYENTES"/>
    <s v=""/>
    <n v="222440650.04000002"/>
    <n v="0"/>
    <n v="124040974.5"/>
    <n v="0"/>
    <s v="-"/>
    <n v="0"/>
    <n v="84827306.5"/>
    <s v="16"/>
    <n v="13572369.039999999"/>
    <n v="0"/>
    <s v="-"/>
    <n v="0"/>
    <n v="0"/>
    <s v="-"/>
    <n v="0"/>
  </r>
  <r>
    <s v="37"/>
    <x v="0"/>
    <x v="1"/>
    <s v="005"/>
    <s v="Z1B8050363"/>
    <s v="1879"/>
    <s v="FC"/>
    <s v="00173940"/>
    <s v=""/>
    <s v=""/>
    <s v=""/>
    <s v=""/>
    <n v="0"/>
    <s v=""/>
    <s v="PANADERIA Y PASTELERIA ROSA  GUAICAIPURO"/>
    <s v="J001715223"/>
    <n v="129200000"/>
    <n v="0"/>
    <n v="129200000"/>
    <n v="0"/>
    <s v="-"/>
    <n v="0"/>
    <n v="0"/>
    <s v="-"/>
    <n v="0"/>
    <n v="0"/>
    <s v="-"/>
    <n v="0"/>
    <n v="0"/>
    <s v="-"/>
    <n v="0"/>
  </r>
  <r>
    <s v="38"/>
    <x v="0"/>
    <x v="1"/>
    <s v="005"/>
    <s v="Z1B8050363"/>
    <s v="1879"/>
    <s v="FC"/>
    <s v="00173941-00173944"/>
    <s v=""/>
    <s v=""/>
    <s v=""/>
    <s v=""/>
    <n v="0"/>
    <s v=""/>
    <s v="VENTAS NO CONTRIBUYENTES"/>
    <s v=""/>
    <n v="29345945.120000001"/>
    <n v="0"/>
    <n v="23786840"/>
    <n v="0"/>
    <s v="-"/>
    <n v="0"/>
    <n v="4792332"/>
    <s v="-"/>
    <n v="766773.12"/>
    <n v="0"/>
    <s v="-"/>
    <n v="0"/>
    <n v="0"/>
    <s v="-"/>
    <n v="0"/>
  </r>
  <r>
    <s v="39"/>
    <x v="0"/>
    <x v="0"/>
    <s v="005"/>
    <s v="Z1F0017998"/>
    <s v="0360"/>
    <s v="FC"/>
    <s v="00012471"/>
    <s v=""/>
    <s v=""/>
    <s v=""/>
    <s v=""/>
    <n v="0"/>
    <s v=""/>
    <s v="VENTAS NO CONTRIBUYENTES"/>
    <s v="V6877384"/>
    <n v="38949.990000128746"/>
    <n v="0"/>
    <n v="38949.990000128746"/>
    <n v="0"/>
    <s v="-"/>
    <n v="0"/>
    <n v="0"/>
    <s v="-"/>
    <n v="0"/>
    <n v="0"/>
    <s v="-"/>
    <n v="0"/>
    <n v="0"/>
    <s v="-"/>
    <n v="0"/>
  </r>
  <r>
    <s v="40"/>
    <x v="0"/>
    <x v="0"/>
    <s v="006"/>
    <s v="Z1F0017787"/>
    <s v="0332"/>
    <s v="FC"/>
    <s v="00004382"/>
    <s v=""/>
    <s v=""/>
    <s v=""/>
    <s v=""/>
    <m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1"/>
    <x v="0"/>
    <x v="1"/>
    <s v="006"/>
    <s v="Z1B8044815"/>
    <s v="1788"/>
    <s v="FC"/>
    <s v="00153798-00153847"/>
    <s v=""/>
    <s v=""/>
    <s v=""/>
    <s v=""/>
    <n v="0"/>
    <s v=""/>
    <s v="VENTAS NO CONTRIBUYENTES"/>
    <s v=""/>
    <n v="1333783443.832"/>
    <n v="0"/>
    <n v="1118599183.5"/>
    <n v="0"/>
    <s v="-"/>
    <n v="0"/>
    <n v="185503672.69999999"/>
    <s v="16"/>
    <n v="29680587.632000003"/>
    <n v="0"/>
    <s v="-"/>
    <n v="0"/>
    <n v="0"/>
    <s v="-"/>
    <n v="0"/>
  </r>
  <r>
    <s v="42"/>
    <x v="0"/>
    <x v="1"/>
    <s v="006"/>
    <s v="Z1B8044815"/>
    <s v="1788"/>
    <s v="FC"/>
    <s v="00153848"/>
    <s v=""/>
    <s v=""/>
    <s v=""/>
    <s v=""/>
    <n v="0"/>
    <s v=""/>
    <s v="INVERSIONES VEN 2017"/>
    <s v="J-41077679-0"/>
    <n v="18954449.854800001"/>
    <n v="0"/>
    <n v="10008136"/>
    <n v="7712339.5300000003"/>
    <s v="16"/>
    <n v="1233974.3248000001"/>
    <n v="0"/>
    <s v="-"/>
    <n v="0"/>
    <n v="0"/>
    <s v="-"/>
    <n v="0"/>
    <n v="0"/>
    <s v="-"/>
    <n v="0"/>
  </r>
  <r>
    <s v="43"/>
    <x v="0"/>
    <x v="1"/>
    <s v="006"/>
    <s v="Z1B8044815"/>
    <s v="1788"/>
    <s v="FC"/>
    <s v="00153849-00153868"/>
    <s v=""/>
    <s v=""/>
    <s v=""/>
    <s v=""/>
    <n v="0"/>
    <s v=""/>
    <s v="VENTAS NO CONTRIBUYENTES"/>
    <s v=""/>
    <n v="456090654"/>
    <n v="0"/>
    <n v="348382914"/>
    <n v="0"/>
    <s v="-"/>
    <n v="0"/>
    <n v="92851500"/>
    <s v="16"/>
    <n v="14856240"/>
    <n v="0"/>
    <s v="-"/>
    <n v="0"/>
    <n v="0"/>
    <s v="-"/>
    <n v="0"/>
  </r>
  <r>
    <s v="44"/>
    <x v="0"/>
    <x v="0"/>
    <s v="006"/>
    <s v="Z1F0017787"/>
    <s v="0329-0329"/>
    <s v="FC"/>
    <s v="00004262-00004305"/>
    <s v=""/>
    <s v=""/>
    <s v=""/>
    <s v=""/>
    <n v="0"/>
    <s v=""/>
    <s v="VENTAS NO CONTRIBUYENTES"/>
    <s v=""/>
    <n v="3797111.9979999438"/>
    <n v="0"/>
    <n v="759999.9999999404"/>
    <n v="0"/>
    <s v="-"/>
    <n v="0"/>
    <n v="2618200"/>
    <s v="16"/>
    <n v="418911.9980000034"/>
    <n v="0"/>
    <s v="-"/>
    <n v="0"/>
    <n v="0"/>
    <s v="-"/>
    <n v="0"/>
  </r>
  <r>
    <s v="45"/>
    <x v="0"/>
    <x v="1"/>
    <s v="008"/>
    <s v="Z1B8050003"/>
    <s v="1744"/>
    <s v="FC"/>
    <s v="00172862-00172868"/>
    <s v=""/>
    <s v=""/>
    <s v=""/>
    <s v=""/>
    <n v="0"/>
    <s v=""/>
    <s v="VENTAS NO CONTRIBUYENTES"/>
    <s v=""/>
    <n v="267171314.17479998"/>
    <n v="0"/>
    <n v="153902689"/>
    <n v="0"/>
    <s v="-"/>
    <n v="0"/>
    <n v="97645366.530000001"/>
    <s v="-"/>
    <n v="15623258.6448"/>
    <n v="0"/>
    <s v="-"/>
    <n v="0"/>
    <n v="0"/>
    <s v="-"/>
    <n v="0"/>
  </r>
  <r>
    <s v="46"/>
    <x v="0"/>
    <x v="1"/>
    <s v="009"/>
    <s v="Z1B8014458"/>
    <s v="1796"/>
    <s v="FC"/>
    <s v="00178760-00178773"/>
    <s v=""/>
    <s v=""/>
    <s v=""/>
    <s v=""/>
    <n v="0"/>
    <s v=""/>
    <s v="VENTAS NO CONTRIBUYENTES"/>
    <s v=""/>
    <n v="527044933.94"/>
    <n v="0"/>
    <n v="404762537.5"/>
    <n v="0"/>
    <s v="-"/>
    <n v="0"/>
    <n v="105415859"/>
    <s v="16"/>
    <n v="16866537.440000001"/>
    <n v="0"/>
    <s v="-"/>
    <n v="0"/>
    <n v="0"/>
    <s v="-"/>
    <n v="0"/>
  </r>
  <r>
    <s v="47"/>
    <x v="0"/>
    <x v="1"/>
    <s v="011"/>
    <s v="Z1F0004616"/>
    <s v="0699"/>
    <s v="FC"/>
    <s v="00095299-00095371"/>
    <s v=""/>
    <s v=""/>
    <s v=""/>
    <s v=""/>
    <n v="0"/>
    <s v=""/>
    <s v="VENTAS NO CONTRIBUYENTES"/>
    <s v=""/>
    <n v="300635165"/>
    <n v="0"/>
    <n v="282910597"/>
    <n v="0"/>
    <s v="-"/>
    <n v="0"/>
    <n v="15279800"/>
    <s v="-"/>
    <n v="2444768"/>
    <n v="0"/>
    <s v="-"/>
    <n v="0"/>
    <n v="0"/>
    <s v="-"/>
    <n v="0"/>
  </r>
  <r>
    <s v="48"/>
    <x v="0"/>
    <x v="1"/>
    <s v="012"/>
    <s v="Z1B8038506"/>
    <s v="1651"/>
    <s v="FC"/>
    <s v="00072840-00072844"/>
    <s v=""/>
    <s v=""/>
    <s v=""/>
    <s v=""/>
    <n v="0"/>
    <s v=""/>
    <s v="VENTAS NO CONTRIBUYENTES"/>
    <s v=""/>
    <n v="80643980"/>
    <n v="0"/>
    <n v="38613700"/>
    <n v="0"/>
    <s v="-"/>
    <n v="0"/>
    <n v="36233000"/>
    <s v="16"/>
    <n v="5797280"/>
    <n v="0"/>
    <s v="-"/>
    <n v="0"/>
    <n v="0"/>
    <s v="-"/>
    <n v="0"/>
  </r>
  <r>
    <s v="49"/>
    <x v="0"/>
    <x v="1"/>
    <s v="013"/>
    <s v="Z1B8050578"/>
    <s v="1609"/>
    <s v="FC"/>
    <s v="00148568-00148654"/>
    <s v=""/>
    <s v=""/>
    <s v=""/>
    <s v=""/>
    <n v="0"/>
    <s v=""/>
    <s v="VENTAS NO CONTRIBUYENTES"/>
    <s v=""/>
    <n v="466841522.92000002"/>
    <n v="0"/>
    <n v="432109572"/>
    <n v="0"/>
    <s v="-"/>
    <n v="0"/>
    <n v="29941337"/>
    <s v="-"/>
    <n v="4790613.92"/>
    <n v="0"/>
    <s v="-"/>
    <n v="0"/>
    <n v="0"/>
    <s v="-"/>
    <n v="0"/>
  </r>
  <r>
    <s v="50"/>
    <x v="0"/>
    <x v="1"/>
    <s v="014"/>
    <s v="Z1F0000338"/>
    <s v="1489"/>
    <s v="FC"/>
    <s v="00057556-00057619"/>
    <s v=""/>
    <s v=""/>
    <s v=""/>
    <s v=""/>
    <n v="0"/>
    <s v=""/>
    <s v="VENTAS NO CONTRIBUYENTES"/>
    <s v=""/>
    <n v="185795072"/>
    <n v="0"/>
    <n v="166084700"/>
    <n v="0"/>
    <s v="-"/>
    <n v="0"/>
    <n v="16991700"/>
    <s v="16"/>
    <n v="2718672"/>
    <n v="0"/>
    <s v="-"/>
    <n v="0"/>
    <n v="0"/>
    <s v="-"/>
    <n v="0"/>
  </r>
  <r>
    <s v="51"/>
    <x v="0"/>
    <x v="1"/>
    <s v="015"/>
    <s v="Z1B8050356"/>
    <s v="1624"/>
    <s v="FC"/>
    <s v="00088038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2"/>
    <x v="0"/>
    <x v="1"/>
    <s v="016"/>
    <s v="Z1F0000490"/>
    <s v="0269"/>
    <s v="FC"/>
    <s v="00004457"/>
    <s v=""/>
    <s v=""/>
    <s v=""/>
    <s v=""/>
    <n v="0"/>
    <s v=""/>
    <s v="CAJA SIN ACTIVIDAD"/>
    <s v="J-00148536-8"/>
    <n v="0"/>
    <n v="0"/>
    <n v="0"/>
    <n v="0"/>
    <s v="16"/>
    <n v="0"/>
    <n v="0"/>
    <s v="-"/>
    <n v="0"/>
    <n v="0"/>
    <s v="-"/>
    <n v="0"/>
    <n v="0"/>
    <s v="-"/>
    <n v="0"/>
  </r>
  <r>
    <s v="53"/>
    <x v="0"/>
    <x v="1"/>
    <s v="017"/>
    <s v="Z7C0004030"/>
    <s v="0090"/>
    <s v="FC"/>
    <s v="0000343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"/>
    <x v="1"/>
    <x v="0"/>
    <s v="001"/>
    <s v="Z1F0017854"/>
    <s v="0373"/>
    <s v="FC"/>
    <s v="00020576"/>
    <s v=""/>
    <s v=""/>
    <s v=""/>
    <s v=""/>
    <n v="0"/>
    <s v=""/>
    <s v="JOSE BRAVO"/>
    <s v="V17115314"/>
    <n v="950000"/>
    <n v="0"/>
    <n v="950000"/>
    <n v="0"/>
    <s v="-"/>
    <n v="0"/>
    <n v="0"/>
    <s v="-"/>
    <n v="0"/>
    <n v="0"/>
    <s v="-"/>
    <n v="0"/>
    <n v="0"/>
    <s v="-"/>
    <n v="0"/>
  </r>
  <r>
    <s v="55"/>
    <x v="1"/>
    <x v="0"/>
    <s v="001"/>
    <s v="Z1F0017854"/>
    <s v="0373"/>
    <s v="FC"/>
    <s v="00020577"/>
    <s v=""/>
    <s v=""/>
    <s v=""/>
    <s v=""/>
    <n v="0"/>
    <s v=""/>
    <s v="CORPORACION LENOTRE GOURMET C.A"/>
    <s v="J317391004"/>
    <n v="3201595"/>
    <n v="0"/>
    <n v="3201595"/>
    <n v="0"/>
    <s v="-"/>
    <n v="0"/>
    <n v="0"/>
    <s v="-"/>
    <n v="0"/>
    <n v="0"/>
    <s v="-"/>
    <n v="0"/>
    <n v="0"/>
    <s v="-"/>
    <n v="0"/>
  </r>
  <r>
    <s v="56"/>
    <x v="1"/>
    <x v="0"/>
    <s v="001"/>
    <s v="Z1F0017854"/>
    <s v="0373-0373"/>
    <s v="FC"/>
    <s v="00020578-00020633"/>
    <s v=""/>
    <s v=""/>
    <s v=""/>
    <s v=""/>
    <n v="0"/>
    <s v=""/>
    <s v="VENTAS NO CONTRIBUYENTES"/>
    <s v=""/>
    <n v="791507632.1888001"/>
    <n v="0"/>
    <n v="556413517"/>
    <n v="0"/>
    <s v="-"/>
    <n v="0"/>
    <n v="202667340.68000001"/>
    <s v="16"/>
    <n v="32426774.5088"/>
    <n v="0"/>
    <s v="-"/>
    <n v="0"/>
    <n v="0"/>
    <s v="-"/>
    <n v="0"/>
  </r>
  <r>
    <s v="57"/>
    <x v="1"/>
    <x v="0"/>
    <s v="001"/>
    <s v="Z1F0017854"/>
    <s v="0373"/>
    <s v="FC"/>
    <s v="00020634"/>
    <s v=""/>
    <s v=""/>
    <s v=""/>
    <s v=""/>
    <n v="0"/>
    <s v=""/>
    <s v="FARMACIA SAN CHARBEL C.A"/>
    <s v="J308580538"/>
    <n v="1961560"/>
    <n v="0"/>
    <n v="0"/>
    <n v="1691000"/>
    <s v="16"/>
    <n v="270560"/>
    <n v="0"/>
    <s v="-"/>
    <n v="0"/>
    <n v="0"/>
    <s v="-"/>
    <n v="0"/>
    <n v="0"/>
    <s v="-"/>
    <n v="0"/>
  </r>
  <r>
    <s v="58"/>
    <x v="1"/>
    <x v="0"/>
    <s v="001"/>
    <s v="Z1F0017854"/>
    <s v="0373-0373"/>
    <s v="FC"/>
    <s v="00020635-00020640"/>
    <s v=""/>
    <s v=""/>
    <s v=""/>
    <s v=""/>
    <n v="0"/>
    <s v=""/>
    <s v="VENTAS NO CONTRIBUYENTES"/>
    <s v=""/>
    <n v="81428733.599999994"/>
    <n v="0"/>
    <n v="52493740"/>
    <n v="0"/>
    <s v="-"/>
    <n v="0"/>
    <n v="24943960"/>
    <s v="-"/>
    <n v="3991033.6"/>
    <n v="0"/>
    <s v="-"/>
    <n v="0"/>
    <n v="0"/>
    <s v="-"/>
    <n v="0"/>
  </r>
  <r>
    <s v="59"/>
    <x v="1"/>
    <x v="0"/>
    <s v="001"/>
    <s v="Z1F0017854"/>
    <s v="0373"/>
    <s v="FC"/>
    <s v="00020641"/>
    <s v=""/>
    <s v=""/>
    <s v=""/>
    <s v=""/>
    <n v="0"/>
    <s v=""/>
    <s v="INVERSIONES AGU AMARINEC.A"/>
    <s v="J299380490"/>
    <n v="39927664"/>
    <n v="0"/>
    <n v="0"/>
    <n v="34420400"/>
    <s v="16"/>
    <n v="5507264"/>
    <n v="0"/>
    <s v="-"/>
    <n v="0"/>
    <n v="0"/>
    <s v="-"/>
    <n v="0"/>
    <n v="0"/>
    <s v="-"/>
    <n v="0"/>
  </r>
  <r>
    <s v="60"/>
    <x v="1"/>
    <x v="0"/>
    <s v="001"/>
    <s v="Z1F0017854"/>
    <s v="0373-0373"/>
    <s v="FC"/>
    <s v="00020642-00020645"/>
    <s v=""/>
    <s v=""/>
    <s v=""/>
    <s v=""/>
    <n v="0"/>
    <s v=""/>
    <s v="VENTAS NO CONTRIBUYENTES"/>
    <s v=""/>
    <n v="53358070"/>
    <n v="0"/>
    <n v="40883430"/>
    <n v="0"/>
    <s v="-"/>
    <n v="0"/>
    <n v="10754000"/>
    <s v="16"/>
    <n v="1720640"/>
    <n v="0"/>
    <s v="-"/>
    <n v="0"/>
    <n v="0"/>
    <s v="-"/>
    <n v="0"/>
  </r>
  <r>
    <s v="61"/>
    <x v="1"/>
    <x v="1"/>
    <s v="001"/>
    <s v="Z1F0000700"/>
    <s v="1465"/>
    <s v="FC"/>
    <s v="00116889-00116905"/>
    <s v=""/>
    <s v=""/>
    <s v=""/>
    <s v=""/>
    <n v="0"/>
    <s v=""/>
    <s v="VENTAS NO CONTRIBUYENTES"/>
    <s v=""/>
    <n v="284627398.5"/>
    <n v="0"/>
    <n v="184312338.5"/>
    <n v="0"/>
    <s v="-"/>
    <n v="0"/>
    <n v="86478500"/>
    <s v="-"/>
    <n v="13836560"/>
    <n v="0"/>
    <s v="-"/>
    <n v="0"/>
    <n v="0"/>
    <s v="-"/>
    <n v="0"/>
  </r>
  <r>
    <s v="62"/>
    <x v="1"/>
    <x v="1"/>
    <s v="001"/>
    <s v="Z1F0000700"/>
    <s v="1465"/>
    <s v="FC"/>
    <s v="00116906"/>
    <s v=""/>
    <s v=""/>
    <s v=""/>
    <s v=""/>
    <n v="0"/>
    <s v=""/>
    <s v="LALOLACTMIRANDA, C.A"/>
    <s v="J-412951483 "/>
    <n v="646000000"/>
    <n v="0"/>
    <n v="646000000"/>
    <n v="0"/>
    <s v="-"/>
    <n v="0"/>
    <n v="0"/>
    <s v="-"/>
    <n v="0"/>
    <n v="0"/>
    <s v="-"/>
    <n v="0"/>
    <n v="0"/>
    <s v="-"/>
    <n v="0"/>
  </r>
  <r>
    <s v="63"/>
    <x v="1"/>
    <x v="1"/>
    <s v="001"/>
    <s v="Z1F0000700"/>
    <s v="1465"/>
    <s v="FC"/>
    <s v="00116907-00116961"/>
    <s v=""/>
    <s v=""/>
    <s v=""/>
    <s v=""/>
    <n v="0"/>
    <s v=""/>
    <s v="VENTAS NO CONTRIBUYENTES"/>
    <s v=""/>
    <n v="1241475537"/>
    <n v="0"/>
    <n v="1112180081"/>
    <n v="0"/>
    <s v="-"/>
    <n v="0"/>
    <n v="111461600"/>
    <s v="-"/>
    <n v="17833856"/>
    <n v="0"/>
    <s v="-"/>
    <n v="0"/>
    <n v="0"/>
    <s v="-"/>
    <n v="0"/>
  </r>
  <r>
    <s v="64"/>
    <x v="1"/>
    <x v="1"/>
    <s v="001"/>
    <s v="Z1F0000700"/>
    <s v="1465"/>
    <s v="FC"/>
    <s v="00116962"/>
    <s v=""/>
    <s v=""/>
    <s v=""/>
    <s v=""/>
    <n v="0"/>
    <s v=""/>
    <s v="INVERSIONES CRYSRTALLINE WATER"/>
    <s v="J50042722-0"/>
    <n v="45321232"/>
    <n v="0"/>
    <n v="35275400"/>
    <n v="8660200"/>
    <s v="16"/>
    <n v="1385632"/>
    <n v="0"/>
    <s v="-"/>
    <n v="0"/>
    <n v="0"/>
    <s v="-"/>
    <n v="0"/>
    <n v="0"/>
    <s v="-"/>
    <n v="0"/>
  </r>
  <r>
    <s v="65"/>
    <x v="1"/>
    <x v="1"/>
    <s v="001"/>
    <s v="Z1F0000700"/>
    <s v="1465"/>
    <s v="FC"/>
    <s v="00116963"/>
    <s v=""/>
    <s v=""/>
    <s v=""/>
    <s v=""/>
    <n v="0"/>
    <s v=""/>
    <s v="INVERSIONES CRYSRTALLINE WATER"/>
    <s v="J50042722-0"/>
    <n v="49185680"/>
    <n v="0"/>
    <n v="44987060"/>
    <n v="3619500"/>
    <s v="16"/>
    <n v="579120"/>
    <n v="0"/>
    <s v="-"/>
    <n v="0"/>
    <n v="0"/>
    <s v="-"/>
    <n v="0"/>
    <n v="0"/>
    <s v="-"/>
    <n v="0"/>
  </r>
  <r>
    <s v="66"/>
    <x v="1"/>
    <x v="1"/>
    <s v="001"/>
    <s v="Z1F0000700"/>
    <s v="1465"/>
    <s v="FC"/>
    <s v="00116964-00116971"/>
    <s v=""/>
    <s v=""/>
    <s v=""/>
    <s v=""/>
    <n v="0"/>
    <s v=""/>
    <s v="VENTAS NO CONTRIBUYENTES"/>
    <s v=""/>
    <n v="291706776.39999998"/>
    <n v="0"/>
    <n v="233223967"/>
    <n v="0"/>
    <s v="-"/>
    <n v="0"/>
    <n v="50416215"/>
    <s v="16"/>
    <n v="8066594.4000000004"/>
    <n v="0"/>
    <s v="-"/>
    <n v="0"/>
    <n v="0"/>
    <s v="-"/>
    <n v="0"/>
  </r>
  <r>
    <s v="67"/>
    <x v="1"/>
    <x v="2"/>
    <s v="002"/>
    <s v="Z1F0008858"/>
    <s v="0823"/>
    <s v="FC"/>
    <s v="00110200-00110329"/>
    <s v=""/>
    <s v=""/>
    <s v=""/>
    <s v=""/>
    <n v="0"/>
    <s v=""/>
    <s v="VENTAS NO CONTRIBUYENTES"/>
    <s v=""/>
    <n v="474976363.45999998"/>
    <n v="0"/>
    <n v="453408012.5"/>
    <n v="0"/>
    <s v="-"/>
    <n v="0"/>
    <n v="18593406"/>
    <s v="-"/>
    <n v="2974944.96"/>
    <n v="0"/>
    <s v="-"/>
    <n v="0"/>
    <n v="0"/>
    <s v="-"/>
    <n v="0"/>
  </r>
  <r>
    <s v="68"/>
    <x v="1"/>
    <x v="0"/>
    <s v="002"/>
    <s v="Z1F0017966"/>
    <s v="0368-0368"/>
    <s v="FC"/>
    <s v="00009232-00009235"/>
    <s v=""/>
    <s v=""/>
    <s v=""/>
    <s v=""/>
    <n v="0"/>
    <s v=""/>
    <s v="VENTAS NO CONTRIBUYENTES"/>
    <s v=""/>
    <n v="19018316"/>
    <n v="0"/>
    <n v="0"/>
    <n v="0"/>
    <s v="-"/>
    <n v="0"/>
    <n v="16395100"/>
    <s v="16"/>
    <n v="2623216"/>
    <n v="0"/>
    <s v="-"/>
    <n v="0"/>
    <n v="0"/>
    <s v="-"/>
    <n v="0"/>
  </r>
  <r>
    <s v="69"/>
    <x v="1"/>
    <x v="0"/>
    <s v="002"/>
    <s v="Z1F0017966"/>
    <s v="0368"/>
    <s v="FC"/>
    <s v="00009236"/>
    <s v=""/>
    <s v=""/>
    <s v=""/>
    <s v=""/>
    <n v="0"/>
    <s v=""/>
    <s v="CORPORACION LENOTRE GOURMET C.A"/>
    <s v="J317391004"/>
    <n v="49704000"/>
    <n v="0"/>
    <n v="49704000"/>
    <n v="0"/>
    <s v="-"/>
    <n v="0"/>
    <n v="0"/>
    <s v="-"/>
    <n v="0"/>
    <n v="0"/>
    <s v="-"/>
    <n v="0"/>
    <n v="0"/>
    <s v="-"/>
    <n v="0"/>
  </r>
  <r>
    <s v="70"/>
    <x v="1"/>
    <x v="0"/>
    <s v="002"/>
    <s v="Z1F0017966"/>
    <s v="0368-0368"/>
    <s v="FC"/>
    <s v="00009237-00009240"/>
    <s v=""/>
    <s v=""/>
    <s v=""/>
    <s v=""/>
    <n v="0"/>
    <s v=""/>
    <s v="VENTAS NO CONTRIBUYENTES"/>
    <s v=""/>
    <n v="168130594.7888"/>
    <n v="0"/>
    <n v="58703850"/>
    <n v="0"/>
    <s v="-"/>
    <n v="0"/>
    <n v="94333400.680000007"/>
    <s v="16"/>
    <n v="15093344.1088"/>
    <n v="0"/>
    <s v="-"/>
    <n v="0"/>
    <n v="0"/>
    <s v="-"/>
    <n v="0"/>
  </r>
  <r>
    <s v="71"/>
    <x v="1"/>
    <x v="1"/>
    <s v="002"/>
    <s v="Z1B8050002"/>
    <s v="1802"/>
    <s v="FC"/>
    <s v="00166594-00166605"/>
    <s v=""/>
    <s v=""/>
    <s v=""/>
    <s v=""/>
    <n v="0"/>
    <s v=""/>
    <s v="VENTAS NO CONTRIBUYENTES"/>
    <s v=""/>
    <n v="189167300.30000001"/>
    <n v="0"/>
    <n v="145911706.5"/>
    <n v="0"/>
    <s v="-"/>
    <n v="0"/>
    <n v="37289305"/>
    <s v="16"/>
    <n v="5966288.7999999998"/>
    <n v="0"/>
    <s v="-"/>
    <n v="0"/>
    <n v="0"/>
    <s v="-"/>
    <n v="0"/>
  </r>
  <r>
    <s v="72"/>
    <x v="1"/>
    <x v="1"/>
    <s v="002"/>
    <s v="Z1B8050002"/>
    <s v="1802"/>
    <s v="FC"/>
    <s v="00166606"/>
    <s v=""/>
    <s v=""/>
    <s v=""/>
    <s v=""/>
    <n v="0"/>
    <s v=""/>
    <s v="DONUTS PRINCE C.A"/>
    <s v="J-400114080 "/>
    <n v="520600000"/>
    <n v="0"/>
    <n v="520600000"/>
    <n v="0"/>
    <s v="-"/>
    <n v="0"/>
    <n v="0"/>
    <s v="-"/>
    <n v="0"/>
    <n v="0"/>
    <s v="-"/>
    <n v="0"/>
    <n v="0"/>
    <s v="-"/>
    <n v="0"/>
  </r>
  <r>
    <s v="73"/>
    <x v="1"/>
    <x v="1"/>
    <s v="002"/>
    <s v="Z1B8050002"/>
    <s v="1802"/>
    <s v="FC"/>
    <s v="00166607-00166664"/>
    <s v=""/>
    <s v=""/>
    <s v=""/>
    <s v=""/>
    <n v="0"/>
    <s v=""/>
    <s v="VENTAS NO CONTRIBUYENTES"/>
    <s v=""/>
    <n v="1555113656.4547999"/>
    <n v="0"/>
    <n v="1115793822.5"/>
    <n v="0"/>
    <s v="-"/>
    <n v="0"/>
    <n v="375274512.02999997"/>
    <s v="-"/>
    <n v="60043921.924799994"/>
    <n v="0"/>
    <s v="-"/>
    <n v="0"/>
    <n v="3705000"/>
    <s v="8"/>
    <n v="296400"/>
  </r>
  <r>
    <s v="74"/>
    <x v="1"/>
    <x v="1"/>
    <s v="002"/>
    <s v="Z1B8050149"/>
    <s v="1723"/>
    <s v="FC "/>
    <s v="00204910-00204964"/>
    <m/>
    <m/>
    <m/>
    <m/>
    <n v="0"/>
    <m/>
    <s v="VENTAS NO CONTRIBUYENTES"/>
    <m/>
    <n v="353429500"/>
    <n v="0"/>
    <n v="353429500"/>
    <n v="0"/>
    <s v="-"/>
    <n v="0"/>
    <n v="0"/>
    <s v="-"/>
    <n v="0"/>
    <n v="0"/>
    <s v="-"/>
    <n v="0"/>
    <n v="0"/>
    <s v="-"/>
    <n v="0"/>
  </r>
  <r>
    <s v="75"/>
    <x v="1"/>
    <x v="1"/>
    <s v="002"/>
    <s v="Z1B8050149"/>
    <s v="1723"/>
    <s v="NC"/>
    <m/>
    <s v="00001216"/>
    <m/>
    <m/>
    <m/>
    <n v="0"/>
    <m/>
    <s v="VENTAS NO CONTRIBUYENTES"/>
    <m/>
    <n v="-25878000"/>
    <n v="0"/>
    <n v="-25878000"/>
    <n v="0"/>
    <s v="-"/>
    <n v="0"/>
    <n v="0"/>
    <s v="-"/>
    <n v="0"/>
    <n v="0"/>
    <s v="-"/>
    <n v="0"/>
    <n v="0"/>
    <s v="-"/>
    <n v="0"/>
  </r>
  <r>
    <s v="76"/>
    <x v="1"/>
    <x v="2"/>
    <s v="003"/>
    <s v="Z1F0008965"/>
    <s v="0816"/>
    <s v="FC"/>
    <s v="00107266-00107414"/>
    <s v=""/>
    <s v=""/>
    <s v=""/>
    <s v=""/>
    <n v="0"/>
    <s v=""/>
    <s v="VENTAS NO CONTRIBUYENTES"/>
    <s v=""/>
    <n v="713924248.84560001"/>
    <n v="0"/>
    <n v="644276194.5"/>
    <n v="0"/>
    <s v="-"/>
    <n v="0"/>
    <n v="60041426.159999996"/>
    <s v="-"/>
    <n v="9606628.1855999995"/>
    <n v="0"/>
    <s v="-"/>
    <n v="0"/>
    <n v="0"/>
    <s v="-"/>
    <n v="0"/>
  </r>
  <r>
    <s v="77"/>
    <x v="1"/>
    <x v="0"/>
    <s v="003"/>
    <s v="Z1F0017848"/>
    <s v="0366-0366"/>
    <s v="FC"/>
    <s v="00016970-00016971"/>
    <s v=""/>
    <s v=""/>
    <s v=""/>
    <s v=""/>
    <n v="0"/>
    <s v=""/>
    <s v="VENTAS NO CONTRIBUYENTES"/>
    <s v=""/>
    <n v="53528947"/>
    <n v="0"/>
    <n v="36816015"/>
    <n v="0"/>
    <s v="-"/>
    <n v="0"/>
    <n v="14407700"/>
    <s v="16"/>
    <n v="2305232"/>
    <n v="0"/>
    <s v="-"/>
    <n v="0"/>
    <n v="0"/>
    <s v="-"/>
    <n v="0"/>
  </r>
  <r>
    <s v="78"/>
    <x v="1"/>
    <x v="0"/>
    <s v="003"/>
    <s v="Z1F0017848"/>
    <s v="0366"/>
    <s v="FC"/>
    <s v="00016972"/>
    <s v=""/>
    <s v=""/>
    <s v=""/>
    <s v=""/>
    <n v="0"/>
    <s v=""/>
    <s v="GALERIADECOMOBILIA.C.A"/>
    <s v="J312806745"/>
    <n v="729600"/>
    <n v="0"/>
    <n v="729600"/>
    <n v="0"/>
    <s v="-"/>
    <n v="0"/>
    <n v="0"/>
    <s v="-"/>
    <n v="0"/>
    <n v="0"/>
    <s v="-"/>
    <n v="0"/>
    <n v="0"/>
    <s v="-"/>
    <n v="0"/>
  </r>
  <r>
    <s v="79"/>
    <x v="1"/>
    <x v="0"/>
    <s v="003"/>
    <s v="Z1F0017848"/>
    <s v="0366-0366"/>
    <s v="FC"/>
    <s v="00016973-00016994"/>
    <s v=""/>
    <s v=""/>
    <s v=""/>
    <s v=""/>
    <n v="0"/>
    <s v=""/>
    <s v="VENTAS NO CONTRIBUYENTES"/>
    <s v=""/>
    <n v="167236971.24000001"/>
    <n v="0"/>
    <n v="105023980"/>
    <n v="0"/>
    <s v="-"/>
    <n v="0"/>
    <n v="53631889"/>
    <s v="-"/>
    <n v="8581102.2400000002"/>
    <n v="0"/>
    <s v="-"/>
    <n v="0"/>
    <n v="0"/>
    <s v="-"/>
    <n v="0"/>
  </r>
  <r>
    <s v="80"/>
    <x v="1"/>
    <x v="0"/>
    <s v="003"/>
    <s v="Z1F0017848"/>
    <s v="0366"/>
    <s v="FC"/>
    <s v="00016995"/>
    <s v=""/>
    <s v=""/>
    <s v=""/>
    <s v=""/>
    <n v="0"/>
    <s v=""/>
    <s v="SERVIPROTEX C.A"/>
    <s v="J404270922"/>
    <n v="17898000"/>
    <n v="0"/>
    <n v="17898000"/>
    <n v="0"/>
    <s v="-"/>
    <n v="0"/>
    <n v="0"/>
    <s v="-"/>
    <n v="0"/>
    <n v="0"/>
    <s v="-"/>
    <n v="0"/>
    <n v="0"/>
    <s v="-"/>
    <n v="0"/>
  </r>
  <r>
    <s v="81"/>
    <x v="1"/>
    <x v="0"/>
    <s v="003"/>
    <s v="Z1F0017848"/>
    <s v="0366-0366"/>
    <s v="FC"/>
    <s v="00016996-00017009"/>
    <s v=""/>
    <s v=""/>
    <s v=""/>
    <s v=""/>
    <n v="0"/>
    <s v=""/>
    <s v="VENTAS NO CONTRIBUYENTES"/>
    <s v=""/>
    <n v="304977588.58000004"/>
    <n v="0"/>
    <n v="219326247.5"/>
    <n v="0"/>
    <s v="-"/>
    <n v="0"/>
    <n v="73837363"/>
    <s v="16"/>
    <n v="11813978.08"/>
    <n v="0"/>
    <s v="-"/>
    <n v="0"/>
    <n v="0"/>
    <s v="-"/>
    <n v="0"/>
  </r>
  <r>
    <s v="82"/>
    <x v="1"/>
    <x v="0"/>
    <s v="003"/>
    <s v="Z1F0017848"/>
    <s v="0366"/>
    <s v="FC"/>
    <s v="00017010"/>
    <s v=""/>
    <s v=""/>
    <s v=""/>
    <s v=""/>
    <n v="0"/>
    <s v=""/>
    <s v="TECH SOURCE DISTRIBUIDORES C.A"/>
    <s v="J500036833"/>
    <n v="145343491"/>
    <n v="0"/>
    <n v="73748755"/>
    <n v="61719600"/>
    <s v="16"/>
    <n v="9875136"/>
    <n v="0"/>
    <s v="-"/>
    <n v="0"/>
    <n v="0"/>
    <s v="-"/>
    <n v="0"/>
    <n v="0"/>
    <s v="-"/>
    <n v="0"/>
  </r>
  <r>
    <s v="83"/>
    <x v="1"/>
    <x v="0"/>
    <s v="003"/>
    <s v="Z1F0017848"/>
    <s v="0366-0366"/>
    <s v="FC"/>
    <s v="00017011-00017035"/>
    <s v=""/>
    <s v=""/>
    <s v=""/>
    <s v=""/>
    <n v="0"/>
    <s v=""/>
    <s v="VENTAS NO CONTRIBUYENTES"/>
    <s v=""/>
    <n v="685393029.71360004"/>
    <n v="0"/>
    <n v="365645600"/>
    <n v="0"/>
    <s v="-"/>
    <n v="0"/>
    <n v="275644335.96000004"/>
    <s v="16"/>
    <n v="44103093.753600001"/>
    <n v="0"/>
    <s v="-"/>
    <n v="0"/>
    <n v="0"/>
    <s v="-"/>
    <n v="0"/>
  </r>
  <r>
    <s v="84"/>
    <x v="1"/>
    <x v="1"/>
    <s v="003"/>
    <s v="Z1B8051199"/>
    <s v="1886"/>
    <s v="FC"/>
    <s v="00194198-00194234"/>
    <s v=""/>
    <s v=""/>
    <s v=""/>
    <s v=""/>
    <n v="0"/>
    <s v=""/>
    <s v="VENTAS NO CONTRIBUYENTES"/>
    <s v=""/>
    <n v="433485794.87999994"/>
    <n v="0"/>
    <n v="373163454"/>
    <n v="0"/>
    <s v="-"/>
    <n v="0"/>
    <n v="52002018"/>
    <s v="-"/>
    <n v="8320322.8800000008"/>
    <n v="0"/>
    <s v="-"/>
    <n v="0"/>
    <n v="0"/>
    <s v="-"/>
    <n v="0"/>
  </r>
  <r>
    <s v="85"/>
    <x v="1"/>
    <x v="1"/>
    <s v="003"/>
    <s v="Z1B8051199"/>
    <s v="1886"/>
    <s v="FC"/>
    <s v="00194235"/>
    <s v=""/>
    <s v=""/>
    <s v=""/>
    <s v=""/>
    <n v="0"/>
    <s v=""/>
    <s v="MATADERO MAELLA, C.A"/>
    <s v="J000713820"/>
    <n v="39672000"/>
    <n v="0"/>
    <n v="0"/>
    <n v="34200000"/>
    <s v="16"/>
    <n v="5472000"/>
    <n v="0"/>
    <s v="-"/>
    <n v="0"/>
    <n v="0"/>
    <s v="-"/>
    <n v="0"/>
    <n v="0"/>
    <s v="-"/>
    <n v="0"/>
  </r>
  <r>
    <s v="86"/>
    <x v="1"/>
    <x v="1"/>
    <s v="003"/>
    <s v="Z1B8051199"/>
    <s v="1886"/>
    <s v="FC"/>
    <s v="00194236-00194284"/>
    <s v=""/>
    <s v=""/>
    <s v=""/>
    <s v=""/>
    <n v="0"/>
    <s v=""/>
    <s v="VENTAS NO CONTRIBUYENTES"/>
    <s v=""/>
    <n v="769747910.75999987"/>
    <n v="0"/>
    <n v="595242210.5"/>
    <n v="0"/>
    <s v="-"/>
    <n v="0"/>
    <n v="150435948.5"/>
    <s v="16"/>
    <n v="24069751.760000002"/>
    <n v="0"/>
    <s v="-"/>
    <n v="0"/>
    <n v="0"/>
    <s v="-"/>
    <n v="0"/>
  </r>
  <r>
    <s v="87"/>
    <x v="1"/>
    <x v="0"/>
    <s v="004"/>
    <s v="Z1F0017963"/>
    <s v="0369-0369"/>
    <s v="FC"/>
    <s v="00009354-00009356"/>
    <s v=""/>
    <s v=""/>
    <s v=""/>
    <s v=""/>
    <n v="0"/>
    <s v=""/>
    <s v="VENTAS NO CONTRIBUYENTES"/>
    <s v=""/>
    <n v="44892696"/>
    <n v="0"/>
    <n v="31681920"/>
    <n v="0"/>
    <s v="-"/>
    <n v="0"/>
    <n v="11388600"/>
    <s v="-"/>
    <n v="1822176"/>
    <n v="0"/>
    <s v="-"/>
    <n v="0"/>
    <n v="0"/>
    <s v="-"/>
    <n v="0"/>
  </r>
  <r>
    <s v="88"/>
    <x v="1"/>
    <x v="0"/>
    <s v="004"/>
    <s v="Z1F0017963"/>
    <s v="0369"/>
    <s v="FC"/>
    <s v="00009357"/>
    <s v=""/>
    <s v=""/>
    <s v=""/>
    <s v=""/>
    <n v="0"/>
    <s v=""/>
    <s v="ADMIN MARSALA 20 .CA"/>
    <s v="J302905516"/>
    <n v="7471465"/>
    <n v="0"/>
    <n v="7471465"/>
    <n v="0"/>
    <s v="-"/>
    <n v="0"/>
    <n v="0"/>
    <s v="-"/>
    <n v="0"/>
    <n v="0"/>
    <s v="-"/>
    <n v="0"/>
    <n v="0"/>
    <s v="-"/>
    <n v="0"/>
  </r>
  <r>
    <s v="89"/>
    <x v="1"/>
    <x v="0"/>
    <s v="004"/>
    <s v="Z1F0017963"/>
    <s v="0369-0369"/>
    <s v="FC"/>
    <s v="00009358-00009370"/>
    <s v=""/>
    <s v=""/>
    <s v=""/>
    <s v=""/>
    <n v="0"/>
    <s v=""/>
    <s v="VENTAS NO CONTRIBUYENTES"/>
    <s v=""/>
    <n v="182049968.72"/>
    <n v="0"/>
    <n v="158352715"/>
    <n v="0"/>
    <s v="-"/>
    <n v="0"/>
    <n v="20428667"/>
    <s v="-"/>
    <n v="3268586.7199999997"/>
    <n v="0"/>
    <s v="-"/>
    <n v="0"/>
    <n v="0"/>
    <s v="-"/>
    <n v="0"/>
  </r>
  <r>
    <s v="90"/>
    <x v="1"/>
    <x v="1"/>
    <s v="004"/>
    <s v="Z1B8050937"/>
    <s v="1729"/>
    <s v="FC"/>
    <s v="00161070-00161165"/>
    <s v=""/>
    <s v=""/>
    <s v=""/>
    <s v=""/>
    <n v="0"/>
    <s v=""/>
    <s v="VENTAS NO CONTRIBUYENTES"/>
    <s v=""/>
    <n v="1693124541.4935999"/>
    <n v="0"/>
    <n v="1411808352"/>
    <n v="0"/>
    <s v="-"/>
    <n v="0"/>
    <n v="242513956.46000001"/>
    <s v="-"/>
    <n v="38802233.033600003"/>
    <n v="0"/>
    <s v="-"/>
    <n v="0"/>
    <n v="0"/>
    <s v="-"/>
    <n v="0"/>
  </r>
  <r>
    <s v="91"/>
    <x v="1"/>
    <x v="0"/>
    <s v="005"/>
    <s v="Z1F0017998"/>
    <s v="0364-0364"/>
    <s v="FC"/>
    <s v="00012659-00012679"/>
    <s v=""/>
    <s v=""/>
    <s v=""/>
    <s v=""/>
    <n v="0"/>
    <s v=""/>
    <s v="VENTAS NO CONTRIBUYENTES"/>
    <s v=""/>
    <n v="259220232.42000002"/>
    <n v="0"/>
    <n v="171372693.5"/>
    <n v="0"/>
    <s v="-"/>
    <n v="0"/>
    <n v="75730637"/>
    <s v="16"/>
    <n v="12116901.920000002"/>
    <n v="0"/>
    <s v="-"/>
    <n v="0"/>
    <n v="0"/>
    <s v="-"/>
    <n v="0"/>
  </r>
  <r>
    <s v="92"/>
    <x v="1"/>
    <x v="1"/>
    <s v="005"/>
    <s v="Z1B8050363"/>
    <s v="1880"/>
    <s v="FC"/>
    <s v="00173945-00174067"/>
    <s v=""/>
    <s v=""/>
    <s v=""/>
    <s v=""/>
    <n v="0"/>
    <s v=""/>
    <s v="VENTAS NO CONTRIBUYENTES"/>
    <s v=""/>
    <n v="1860599748.8684001"/>
    <n v="0"/>
    <n v="1486288767.5"/>
    <n v="0"/>
    <s v="-"/>
    <n v="0"/>
    <n v="322681880.49000001"/>
    <s v="-"/>
    <n v="51629100.878399998"/>
    <n v="0"/>
    <s v="-"/>
    <n v="0"/>
    <n v="0"/>
    <s v="-"/>
    <n v="0"/>
  </r>
  <r>
    <s v="93"/>
    <x v="1"/>
    <x v="1"/>
    <s v="005"/>
    <s v="Z1B8050363"/>
    <s v="1880"/>
    <s v="NC"/>
    <s v=""/>
    <s v="00000195"/>
    <s v=""/>
    <s v="00173969"/>
    <s v="2/3/2021"/>
    <n v="10924050"/>
    <s v="VEN"/>
    <s v="JENIFER SOJO"/>
    <s v="V19015851"/>
    <n v="-10924050"/>
    <n v="0"/>
    <n v="-10924050"/>
    <n v="0"/>
    <s v="-"/>
    <n v="0"/>
    <n v="0"/>
    <s v="-"/>
    <n v="0"/>
    <n v="0"/>
    <s v="-"/>
    <n v="0"/>
    <n v="0"/>
    <s v="-"/>
    <n v="0"/>
  </r>
  <r>
    <s v="94"/>
    <x v="1"/>
    <x v="0"/>
    <s v="006"/>
    <s v="Z1F0017787"/>
    <s v="0333-0333"/>
    <s v="FC"/>
    <s v="00004383-00004420"/>
    <s v=""/>
    <s v=""/>
    <s v=""/>
    <s v=""/>
    <n v="0"/>
    <s v=""/>
    <s v="VENTAS NO CONTRIBUYENTES"/>
    <s v=""/>
    <n v="741706534.5596"/>
    <n v="0"/>
    <n v="531884492.99999994"/>
    <n v="0"/>
    <s v="-"/>
    <n v="0"/>
    <n v="180881070.31"/>
    <s v="16"/>
    <n v="28940971.249600001"/>
    <n v="0"/>
    <s v="-"/>
    <n v="0"/>
    <n v="0"/>
    <s v="-"/>
    <n v="0"/>
  </r>
  <r>
    <s v="95"/>
    <x v="1"/>
    <x v="0"/>
    <s v="006"/>
    <s v="Z1F0017787"/>
    <s v="0333"/>
    <s v="FC"/>
    <s v="00004421"/>
    <s v=""/>
    <s v=""/>
    <s v=""/>
    <s v=""/>
    <n v="0"/>
    <s v=""/>
    <s v="JORGE COSS"/>
    <s v="V096487157"/>
    <n v="7144399"/>
    <n v="0"/>
    <n v="5941015"/>
    <n v="1037400"/>
    <s v="16"/>
    <n v="165984"/>
    <n v="0"/>
    <s v="-"/>
    <n v="0"/>
    <n v="0"/>
    <s v="-"/>
    <n v="0"/>
    <n v="0"/>
    <s v="-"/>
    <n v="0"/>
  </r>
  <r>
    <s v="96"/>
    <x v="1"/>
    <x v="0"/>
    <s v="006"/>
    <s v="Z1F0017787"/>
    <s v="0333-0333"/>
    <s v="FC"/>
    <s v="00004422-00004423"/>
    <s v=""/>
    <s v=""/>
    <s v=""/>
    <s v=""/>
    <n v="0"/>
    <s v=""/>
    <s v="VENTAS NO CONTRIBUYENTES"/>
    <s v=""/>
    <n v="28622796"/>
    <n v="0"/>
    <n v="21428940"/>
    <n v="0"/>
    <s v="-"/>
    <n v="0"/>
    <n v="6201600"/>
    <s v="-"/>
    <n v="992256"/>
    <n v="0"/>
    <s v="-"/>
    <n v="0"/>
    <n v="0"/>
    <s v="-"/>
    <n v="0"/>
  </r>
  <r>
    <s v="97"/>
    <x v="1"/>
    <x v="0"/>
    <s v="006"/>
    <s v="Z1F0017787"/>
    <s v="0333"/>
    <s v="FC"/>
    <s v="00004424"/>
    <s v=""/>
    <s v=""/>
    <s v=""/>
    <s v=""/>
    <n v="0"/>
    <s v=""/>
    <s v="FUNDAVIGEA"/>
    <s v="J298180811"/>
    <n v="9881368"/>
    <n v="0"/>
    <n v="4940000"/>
    <n v="4259800"/>
    <s v="16"/>
    <n v="681568"/>
    <n v="0"/>
    <s v="-"/>
    <n v="0"/>
    <n v="0"/>
    <s v="-"/>
    <n v="0"/>
    <n v="0"/>
    <s v="-"/>
    <n v="0"/>
  </r>
  <r>
    <s v="98"/>
    <x v="1"/>
    <x v="0"/>
    <s v="006"/>
    <s v="Z1F0017787"/>
    <s v="0333-0333"/>
    <s v="FC"/>
    <s v="00004425-00004444"/>
    <s v=""/>
    <s v=""/>
    <s v=""/>
    <s v=""/>
    <n v="0"/>
    <s v=""/>
    <s v="VENTAS NO CONTRIBUYENTES"/>
    <s v=""/>
    <n v="227780477.06"/>
    <n v="0"/>
    <n v="149073095.5"/>
    <n v="0"/>
    <s v="-"/>
    <n v="0"/>
    <n v="67851191"/>
    <s v="16"/>
    <n v="10856190.560000001"/>
    <n v="0"/>
    <s v="-"/>
    <n v="0"/>
    <n v="0"/>
    <s v="-"/>
    <n v="0"/>
  </r>
  <r>
    <s v="99"/>
    <x v="1"/>
    <x v="1"/>
    <s v="006"/>
    <s v="Z1B8044815"/>
    <s v="1789"/>
    <s v="FC"/>
    <s v="00153869"/>
    <s v=""/>
    <s v=""/>
    <s v=""/>
    <s v=""/>
    <n v="0"/>
    <s v=""/>
    <s v="MARCOLINA BUITRAGO"/>
    <s v="V9027371 "/>
    <n v="17321464"/>
    <n v="0"/>
    <n v="7809000"/>
    <n v="0"/>
    <s v="-"/>
    <n v="0"/>
    <n v="8200400"/>
    <s v="16"/>
    <n v="1312064"/>
    <n v="0"/>
    <s v="-"/>
    <n v="0"/>
    <n v="0"/>
    <s v="-"/>
    <n v="0"/>
  </r>
  <r>
    <s v="100"/>
    <x v="1"/>
    <x v="1"/>
    <s v="006"/>
    <s v="Z1B8044815"/>
    <s v="1789"/>
    <s v="FC"/>
    <s v="00153870"/>
    <s v=""/>
    <s v=""/>
    <s v=""/>
    <s v=""/>
    <n v="0"/>
    <s v=""/>
    <s v="PANADERIA Y PASTELERIA MAXI-PAN"/>
    <s v="J-31475870-5"/>
    <n v="103491328"/>
    <n v="0"/>
    <n v="74328000"/>
    <n v="25140800"/>
    <s v="16"/>
    <n v="4022528"/>
    <n v="0"/>
    <s v="-"/>
    <n v="0"/>
    <n v="0"/>
    <s v="-"/>
    <n v="0"/>
    <n v="0"/>
    <s v="-"/>
    <n v="0"/>
  </r>
  <r>
    <s v="101"/>
    <x v="1"/>
    <x v="1"/>
    <s v="006"/>
    <s v="Z1B8044815"/>
    <s v="1789"/>
    <s v="FC"/>
    <s v="00153871-00153952"/>
    <s v=""/>
    <s v=""/>
    <s v=""/>
    <s v=""/>
    <n v="0"/>
    <s v=""/>
    <s v="VENTAS NO CONTRIBUYENTES"/>
    <s v=""/>
    <n v="1475896355.4735999"/>
    <n v="0"/>
    <n v="1213315859"/>
    <n v="0"/>
    <s v="-"/>
    <n v="0"/>
    <n v="226362496.96000001"/>
    <s v="-"/>
    <n v="36217999.513599992"/>
    <n v="0"/>
    <s v="-"/>
    <n v="0"/>
    <n v="0"/>
    <s v="-"/>
    <n v="0"/>
  </r>
  <r>
    <s v="102"/>
    <x v="1"/>
    <x v="1"/>
    <s v="008"/>
    <s v="Z1B8050003"/>
    <s v="1745"/>
    <s v="FC"/>
    <s v="00172869-00172880"/>
    <s v=""/>
    <s v=""/>
    <s v=""/>
    <s v=""/>
    <n v="0"/>
    <s v=""/>
    <s v="VENTAS NO CONTRIBUYENTES"/>
    <s v=""/>
    <n v="138696488.74880001"/>
    <n v="0"/>
    <n v="104375445"/>
    <n v="0"/>
    <s v="-"/>
    <n v="0"/>
    <n v="29587106.68"/>
    <s v="16"/>
    <n v="4733937.0687999995"/>
    <n v="0"/>
    <s v="-"/>
    <n v="0"/>
    <n v="0"/>
    <s v="-"/>
    <n v="0"/>
  </r>
  <r>
    <s v="103"/>
    <x v="1"/>
    <x v="1"/>
    <s v="009"/>
    <s v="Z1B8014458"/>
    <s v="1797"/>
    <s v="FC"/>
    <s v="0017877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04"/>
    <x v="1"/>
    <x v="1"/>
    <s v="011"/>
    <s v="Z1F0004616"/>
    <s v="0700"/>
    <s v="FC"/>
    <s v="00095372-00095373"/>
    <s v=""/>
    <s v=""/>
    <s v=""/>
    <s v=""/>
    <n v="0"/>
    <s v=""/>
    <s v="VENTAS NO CONTRIBUYENTES"/>
    <s v=""/>
    <n v="4652625"/>
    <n v="0"/>
    <n v="4652625"/>
    <n v="0"/>
    <s v="-"/>
    <n v="0"/>
    <n v="0"/>
    <s v="-"/>
    <n v="0"/>
    <n v="0"/>
    <s v="-"/>
    <n v="0"/>
    <n v="0"/>
    <s v="-"/>
    <n v="0"/>
  </r>
  <r>
    <s v="105"/>
    <x v="1"/>
    <x v="1"/>
    <s v="011"/>
    <s v="Z1F0004616"/>
    <s v="0700"/>
    <s v="FC"/>
    <s v="00095374"/>
    <s v=""/>
    <s v=""/>
    <s v=""/>
    <s v=""/>
    <n v="0"/>
    <s v=""/>
    <s v="ALYEIDYS SOSA"/>
    <s v="V195128582 "/>
    <n v="2470000"/>
    <n v="0"/>
    <n v="2470000"/>
    <n v="0"/>
    <s v="-"/>
    <n v="0"/>
    <n v="0"/>
    <s v="-"/>
    <n v="0"/>
    <n v="0"/>
    <s v="-"/>
    <n v="0"/>
    <n v="0"/>
    <s v="-"/>
    <n v="0"/>
  </r>
  <r>
    <s v="106"/>
    <x v="1"/>
    <x v="1"/>
    <s v="011"/>
    <s v="Z1F0004616"/>
    <s v="0700"/>
    <s v="FC"/>
    <s v="00095375-00095419"/>
    <s v=""/>
    <s v=""/>
    <s v=""/>
    <s v=""/>
    <n v="0"/>
    <s v=""/>
    <s v="VENTAS NO CONTRIBUYENTES"/>
    <s v=""/>
    <n v="192178975.99360001"/>
    <n v="0"/>
    <n v="175968475.99999997"/>
    <n v="0"/>
    <s v="-"/>
    <n v="0"/>
    <n v="13974568.960000001"/>
    <s v="-"/>
    <n v="2235931.0335999997"/>
    <n v="0"/>
    <s v="-"/>
    <n v="0"/>
    <n v="0"/>
    <s v="-"/>
    <n v="0"/>
  </r>
  <r>
    <s v="107"/>
    <x v="1"/>
    <x v="1"/>
    <s v="011"/>
    <s v="Z1F0004616"/>
    <s v="0700"/>
    <s v="FC"/>
    <s v="00095420"/>
    <s v=""/>
    <s v=""/>
    <s v=""/>
    <s v=""/>
    <n v="0"/>
    <s v=""/>
    <s v="JESUS GORDONES"/>
    <s v="V313847720 "/>
    <n v="4514400"/>
    <n v="0"/>
    <n v="4514400"/>
    <n v="0"/>
    <s v="-"/>
    <n v="0"/>
    <n v="0"/>
    <s v="-"/>
    <n v="0"/>
    <n v="0"/>
    <s v="-"/>
    <n v="0"/>
    <n v="0"/>
    <s v="-"/>
    <n v="0"/>
  </r>
  <r>
    <s v="108"/>
    <x v="1"/>
    <x v="1"/>
    <s v="011"/>
    <s v="Z1F0004616"/>
    <s v="0700"/>
    <s v="FC"/>
    <s v="00095421-00095427"/>
    <s v=""/>
    <s v=""/>
    <s v=""/>
    <s v=""/>
    <n v="0"/>
    <s v=""/>
    <s v="VENTAS NO CONTRIBUYENTES"/>
    <s v=""/>
    <n v="24558811"/>
    <n v="0"/>
    <n v="22974135"/>
    <n v="0"/>
    <s v="-"/>
    <n v="0"/>
    <n v="1366100"/>
    <s v="16"/>
    <n v="218576"/>
    <n v="0"/>
    <s v="-"/>
    <n v="0"/>
    <n v="0"/>
    <s v="-"/>
    <n v="0"/>
  </r>
  <r>
    <s v="109"/>
    <x v="1"/>
    <x v="1"/>
    <s v="011"/>
    <s v="Z1F0004616"/>
    <s v="0700"/>
    <s v="FC"/>
    <s v="00095428"/>
    <s v=""/>
    <s v=""/>
    <s v=""/>
    <s v=""/>
    <n v="0"/>
    <s v=""/>
    <s v="RANBEL BETANCOUR"/>
    <s v="V244524335 "/>
    <n v="4326300"/>
    <n v="0"/>
    <n v="4326300"/>
    <n v="0"/>
    <s v="-"/>
    <n v="0"/>
    <n v="0"/>
    <s v="-"/>
    <n v="0"/>
    <n v="0"/>
    <s v="-"/>
    <n v="0"/>
    <n v="0"/>
    <s v="-"/>
    <n v="0"/>
  </r>
  <r>
    <s v="110"/>
    <x v="1"/>
    <x v="1"/>
    <s v="011"/>
    <s v="Z1F0004616"/>
    <s v="0700"/>
    <s v="FC"/>
    <s v="00095429-00095473"/>
    <s v=""/>
    <s v=""/>
    <s v=""/>
    <s v=""/>
    <n v="0"/>
    <s v=""/>
    <s v="VENTAS NO CONTRIBUYENTES"/>
    <s v=""/>
    <n v="213283441.45360002"/>
    <n v="0"/>
    <n v="199664838.5"/>
    <n v="0"/>
    <s v="-"/>
    <n v="0"/>
    <n v="11740174.960000001"/>
    <s v="-"/>
    <n v="1878427.9935999999"/>
    <n v="0"/>
    <s v="-"/>
    <n v="0"/>
    <n v="0"/>
    <s v="-"/>
    <n v="0"/>
  </r>
  <r>
    <s v="111"/>
    <x v="1"/>
    <x v="1"/>
    <s v="012"/>
    <s v="Z1B8038506"/>
    <s v="1672"/>
    <s v="FC"/>
    <s v="00072847-00072855"/>
    <s v=""/>
    <s v=""/>
    <s v=""/>
    <s v=""/>
    <n v="0"/>
    <s v=""/>
    <s v="VENTAS NO CONTRIBUYENTES"/>
    <s v=""/>
    <n v="39683172"/>
    <n v="0"/>
    <n v="17934100"/>
    <n v="0"/>
    <s v="-"/>
    <n v="0"/>
    <n v="18749200"/>
    <s v="16"/>
    <n v="2999872"/>
    <n v="0"/>
    <s v="-"/>
    <n v="0"/>
    <n v="0"/>
    <s v="-"/>
    <n v="0"/>
  </r>
  <r>
    <s v="112"/>
    <x v="1"/>
    <x v="1"/>
    <s v="013"/>
    <s v="Z1B8050578"/>
    <s v="1610"/>
    <s v="FC"/>
    <s v="00148655-00148733"/>
    <s v=""/>
    <s v=""/>
    <s v=""/>
    <s v=""/>
    <n v="0"/>
    <s v=""/>
    <s v="VENTAS NO CONTRIBUYENTES"/>
    <s v=""/>
    <n v="233246996.5"/>
    <n v="0"/>
    <n v="216245340.5"/>
    <n v="0"/>
    <s v="-"/>
    <n v="0"/>
    <n v="14656600"/>
    <s v="-"/>
    <n v="2345056"/>
    <n v="0"/>
    <s v="-"/>
    <n v="0"/>
    <n v="0"/>
    <s v="-"/>
    <n v="0"/>
  </r>
  <r>
    <s v="113"/>
    <x v="1"/>
    <x v="1"/>
    <s v="013"/>
    <s v="Z1B8050578"/>
    <s v="1610"/>
    <s v="FC"/>
    <s v="00148734"/>
    <s v=""/>
    <s v=""/>
    <s v=""/>
    <s v=""/>
    <n v="0"/>
    <s v=""/>
    <s v="GRUPO CORPORATIVO MANUBER C.A"/>
    <s v="J-40982131-5 "/>
    <n v="8654500"/>
    <n v="0"/>
    <n v="2924100"/>
    <n v="4940000"/>
    <s v="16"/>
    <n v="790400"/>
    <n v="0"/>
    <s v="-"/>
    <n v="0"/>
    <n v="0"/>
    <s v="-"/>
    <n v="0"/>
    <n v="0"/>
    <s v="-"/>
    <n v="0"/>
  </r>
  <r>
    <s v="114"/>
    <x v="1"/>
    <x v="1"/>
    <s v="013"/>
    <s v="Z1B8050578"/>
    <s v="1610"/>
    <s v="FC"/>
    <s v="00148735-00148757"/>
    <s v=""/>
    <s v=""/>
    <s v=""/>
    <s v=""/>
    <n v="0"/>
    <s v=""/>
    <s v="VENTAS NO CONTRIBUYENTES"/>
    <s v=""/>
    <n v="97913338.959999993"/>
    <n v="0"/>
    <n v="75425920"/>
    <n v="0"/>
    <s v="-"/>
    <n v="0"/>
    <n v="19385706"/>
    <s v="-"/>
    <n v="3101712.96"/>
    <n v="0"/>
    <s v="-"/>
    <n v="0"/>
    <n v="0"/>
    <s v="-"/>
    <n v="0"/>
  </r>
  <r>
    <s v="115"/>
    <x v="1"/>
    <x v="1"/>
    <s v="014"/>
    <s v="Z1F0000338"/>
    <s v="1490"/>
    <s v="FC"/>
    <s v="00057620-00057689"/>
    <s v=""/>
    <s v=""/>
    <s v=""/>
    <s v=""/>
    <n v="0"/>
    <s v=""/>
    <s v="VENTAS NO CONTRIBUYENTES"/>
    <s v=""/>
    <n v="228729980"/>
    <n v="0"/>
    <n v="204937800"/>
    <n v="0"/>
    <s v="-"/>
    <n v="0"/>
    <n v="20510500"/>
    <s v="-"/>
    <n v="3281680"/>
    <n v="0"/>
    <s v="-"/>
    <n v="0"/>
    <n v="0"/>
    <s v="-"/>
    <n v="0"/>
  </r>
  <r>
    <s v="116"/>
    <x v="1"/>
    <x v="1"/>
    <s v="015"/>
    <s v="Z1B8050356"/>
    <s v="1625"/>
    <s v="FC"/>
    <s v="00088038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17"/>
    <x v="1"/>
    <x v="1"/>
    <s v="016"/>
    <s v="Z1F0000490"/>
    <s v="0270"/>
    <s v="FC"/>
    <s v="00004458-00004483"/>
    <s v=""/>
    <s v=""/>
    <s v=""/>
    <s v=""/>
    <n v="0"/>
    <s v=""/>
    <s v="VENTAS NO CONTRIBUYENTES"/>
    <s v=""/>
    <n v="214293467.33359995"/>
    <n v="0"/>
    <n v="171414322"/>
    <n v="0"/>
    <s v="-"/>
    <n v="0"/>
    <n v="36964780.460000001"/>
    <s v="-"/>
    <n v="5914364.8735999996"/>
    <n v="0"/>
    <s v="-"/>
    <n v="0"/>
    <n v="0"/>
    <s v="-"/>
    <n v="0"/>
  </r>
  <r>
    <s v="118"/>
    <x v="1"/>
    <x v="1"/>
    <s v="017"/>
    <s v="Z7C0004030"/>
    <s v="0091"/>
    <s v="FC"/>
    <s v="0000343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19"/>
    <x v="2"/>
    <x v="0"/>
    <s v="001"/>
    <s v="Z1F0017854"/>
    <s v="0374"/>
    <s v="FC"/>
    <s v="00206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20"/>
    <x v="2"/>
    <x v="1"/>
    <s v="001"/>
    <s v="Z1F0000700"/>
    <s v="1466"/>
    <s v="FC"/>
    <s v="00116972-00117009"/>
    <s v=""/>
    <s v=""/>
    <s v=""/>
    <s v=""/>
    <n v="0"/>
    <s v=""/>
    <s v="VENTAS NO CONTRIBUYENTES"/>
    <s v=""/>
    <n v="535325407.5"/>
    <n v="0"/>
    <n v="416455466"/>
    <n v="0"/>
    <s v="-"/>
    <n v="0"/>
    <n v="102474087.5"/>
    <s v="-"/>
    <n v="16395854"/>
    <n v="0"/>
    <s v="-"/>
    <n v="0"/>
    <n v="0"/>
    <s v="-"/>
    <n v="0"/>
  </r>
  <r>
    <s v="121"/>
    <x v="2"/>
    <x v="1"/>
    <s v="001"/>
    <s v="Z1F0000700"/>
    <s v="1466"/>
    <s v="FC"/>
    <s v="00117010"/>
    <s v=""/>
    <s v=""/>
    <s v=""/>
    <s v=""/>
    <n v="0"/>
    <s v=""/>
    <s v="UNIDAD DE PRODUCCION DE ALIMENTOS"/>
    <s v="J-500400248"/>
    <n v="18449456"/>
    <n v="0"/>
    <n v="14495480"/>
    <n v="3408600"/>
    <s v="16"/>
    <n v="545376"/>
    <n v="0"/>
    <s v="-"/>
    <n v="0"/>
    <n v="0"/>
    <s v="-"/>
    <n v="0"/>
    <n v="0"/>
    <s v="-"/>
    <n v="0"/>
  </r>
  <r>
    <s v="122"/>
    <x v="2"/>
    <x v="1"/>
    <s v="001"/>
    <s v="Z1F0000700"/>
    <s v="1466"/>
    <s v="FC"/>
    <s v="00117011-00117059"/>
    <s v=""/>
    <s v=""/>
    <s v=""/>
    <s v=""/>
    <n v="0"/>
    <s v=""/>
    <s v="VENTAS NO CONTRIBUYENTES"/>
    <s v=""/>
    <n v="769073964.36000001"/>
    <n v="0"/>
    <n v="607064309"/>
    <n v="0"/>
    <s v="-"/>
    <n v="0"/>
    <n v="139663496"/>
    <s v="-"/>
    <n v="22346159.359999999"/>
    <n v="0"/>
    <s v="-"/>
    <n v="0"/>
    <n v="0"/>
    <s v="-"/>
    <n v="0"/>
  </r>
  <r>
    <s v="123"/>
    <x v="2"/>
    <x v="2"/>
    <s v="002"/>
    <s v="Z1F0008858"/>
    <s v="0824"/>
    <s v="FC"/>
    <s v="00110330-00110486"/>
    <s v=""/>
    <s v=""/>
    <s v=""/>
    <s v=""/>
    <n v="0"/>
    <s v=""/>
    <s v="VENTAS NO CONTRIBUYENTES"/>
    <s v=""/>
    <n v="568570695.91359997"/>
    <n v="0"/>
    <n v="492922710.00000006"/>
    <n v="0"/>
    <s v="-"/>
    <n v="0"/>
    <n v="65213780.960000001"/>
    <s v="-"/>
    <n v="10434204.953600001"/>
    <n v="0"/>
    <s v="-"/>
    <n v="0"/>
    <n v="0"/>
    <s v="-"/>
    <n v="0"/>
  </r>
  <r>
    <s v="124"/>
    <x v="2"/>
    <x v="0"/>
    <s v="002"/>
    <s v="Z1F0017966"/>
    <s v="0369-0369"/>
    <s v="FC"/>
    <s v="00009241-00009322"/>
    <s v=""/>
    <s v=""/>
    <s v=""/>
    <s v=""/>
    <n v="0"/>
    <s v=""/>
    <s v="VENTAS NO CONTRIBUYENTES"/>
    <s v=""/>
    <n v="1077196661.9935999"/>
    <n v="0"/>
    <n v="768976549"/>
    <n v="0"/>
    <s v="-"/>
    <n v="0"/>
    <n v="265706993.96000001"/>
    <s v="16"/>
    <n v="42513119.033600003"/>
    <n v="0"/>
    <s v="-"/>
    <n v="0"/>
    <n v="0"/>
    <s v="-"/>
    <n v="0"/>
  </r>
  <r>
    <s v="125"/>
    <x v="2"/>
    <x v="1"/>
    <s v="002"/>
    <s v="Z1B8050002"/>
    <s v="1803"/>
    <s v="FC"/>
    <s v="00166665-00166700"/>
    <s v=""/>
    <s v=""/>
    <s v=""/>
    <s v=""/>
    <n v="0"/>
    <s v=""/>
    <s v="VENTAS NO CONTRIBUYENTES"/>
    <s v=""/>
    <n v="877017179.41360009"/>
    <n v="0"/>
    <n v="743170949.5"/>
    <n v="0"/>
    <s v="-"/>
    <n v="0"/>
    <n v="115384680.95999999"/>
    <s v="16"/>
    <n v="18461548.953600001"/>
    <n v="0"/>
    <s v="-"/>
    <n v="0"/>
    <n v="0"/>
    <s v="-"/>
    <n v="0"/>
  </r>
  <r>
    <s v="126"/>
    <x v="2"/>
    <x v="1"/>
    <s v="002"/>
    <s v="Z1B8050149"/>
    <s v="1724"/>
    <s v="FC "/>
    <s v="00204965-00205032"/>
    <m/>
    <m/>
    <m/>
    <m/>
    <n v="0"/>
    <m/>
    <s v="VENTAS NO CONTRIBUYENTES"/>
    <m/>
    <n v="473603212.39999998"/>
    <n v="0"/>
    <n v="473603212.39999998"/>
    <n v="0"/>
    <s v="-"/>
    <n v="0"/>
    <n v="0"/>
    <s v="-"/>
    <n v="0"/>
    <n v="0"/>
    <s v="-"/>
    <n v="0"/>
    <n v="0"/>
    <s v="-"/>
    <n v="0"/>
  </r>
  <r>
    <s v="127"/>
    <x v="2"/>
    <x v="1"/>
    <s v="002"/>
    <s v="Z1B8050149"/>
    <s v="1724"/>
    <s v="NC"/>
    <m/>
    <s v="00001217"/>
    <m/>
    <m/>
    <m/>
    <n v="0"/>
    <m/>
    <s v="VENTAS NO CONTRIBUYENTES"/>
    <m/>
    <n v="-4788000"/>
    <n v="0"/>
    <n v="-4788000"/>
    <n v="0"/>
    <s v="-"/>
    <n v="0"/>
    <n v="0"/>
    <s v="-"/>
    <n v="0"/>
    <n v="0"/>
    <s v="-"/>
    <n v="0"/>
    <n v="0"/>
    <s v="-"/>
    <n v="0"/>
  </r>
  <r>
    <s v="128"/>
    <x v="2"/>
    <x v="2"/>
    <s v="003"/>
    <s v="Z1F0008965"/>
    <s v="0817"/>
    <s v="FC"/>
    <s v="00107415-00107506"/>
    <s v=""/>
    <s v=""/>
    <s v=""/>
    <s v=""/>
    <n v="0"/>
    <s v=""/>
    <s v="VENTAS NO CONTRIBUYENTES"/>
    <s v=""/>
    <n v="351294600.42000002"/>
    <n v="0"/>
    <n v="307591470.5"/>
    <n v="0"/>
    <s v="-"/>
    <n v="0"/>
    <n v="37675112"/>
    <s v="-"/>
    <n v="6028017.9199999999"/>
    <n v="0"/>
    <s v="-"/>
    <n v="0"/>
    <n v="0"/>
    <s v="-"/>
    <n v="0"/>
  </r>
  <r>
    <s v="129"/>
    <x v="2"/>
    <x v="0"/>
    <s v="003"/>
    <s v="Z1F0017848"/>
    <s v="0367-0367"/>
    <s v="FC"/>
    <s v="00017036-00017052"/>
    <s v=""/>
    <s v=""/>
    <s v=""/>
    <s v=""/>
    <n v="0"/>
    <s v=""/>
    <s v="VENTAS NO CONTRIBUYENTES"/>
    <s v=""/>
    <n v="92266391.340000004"/>
    <n v="0"/>
    <n v="43624475"/>
    <n v="0"/>
    <s v="-"/>
    <n v="0"/>
    <n v="41932686.5"/>
    <s v="-"/>
    <n v="6709229.8399999999"/>
    <n v="0"/>
    <s v="-"/>
    <n v="0"/>
    <n v="0"/>
    <s v="-"/>
    <n v="0"/>
  </r>
  <r>
    <s v="130"/>
    <x v="2"/>
    <x v="1"/>
    <s v="003"/>
    <s v="Z1B8051199"/>
    <s v="1887"/>
    <s v="FC"/>
    <s v="00194285-00194319"/>
    <s v=""/>
    <s v=""/>
    <s v=""/>
    <s v=""/>
    <n v="0"/>
    <s v=""/>
    <s v="VENTAS NO CONTRIBUYENTES"/>
    <s v=""/>
    <n v="641297937.37360001"/>
    <n v="0"/>
    <n v="540466576.5"/>
    <n v="0"/>
    <s v="-"/>
    <n v="0"/>
    <n v="86923586.960000008"/>
    <s v="16"/>
    <n v="13907773.913600001"/>
    <n v="0"/>
    <s v="-"/>
    <n v="0"/>
    <n v="0"/>
    <s v="-"/>
    <n v="0"/>
  </r>
  <r>
    <s v="131"/>
    <x v="2"/>
    <x v="1"/>
    <s v="003"/>
    <s v="Z1B8051199"/>
    <s v="1887"/>
    <s v="FC"/>
    <s v="00194320-00194377"/>
    <s v=""/>
    <s v=""/>
    <s v=""/>
    <s v=""/>
    <n v="0"/>
    <s v=""/>
    <s v="VENTAS NO CONTRIBUYENTES"/>
    <s v=""/>
    <n v="994346575.05360007"/>
    <n v="0"/>
    <n v="745491937.5"/>
    <n v="0"/>
    <s v="-"/>
    <n v="0"/>
    <n v="214529859.96000001"/>
    <s v="-"/>
    <n v="34324777.593600005"/>
    <n v="0"/>
    <s v="-"/>
    <n v="0"/>
    <n v="0"/>
    <s v="-"/>
    <n v="0"/>
  </r>
  <r>
    <s v="132"/>
    <x v="2"/>
    <x v="1"/>
    <s v="003"/>
    <s v="Z1B8051199"/>
    <s v="1887"/>
    <s v="NC"/>
    <s v=""/>
    <s v="00000180"/>
    <s v=""/>
    <s v="00194268"/>
    <s v="2/3/2021"/>
    <n v="2470000"/>
    <s v="VEN"/>
    <s v="RAMON SANCHEZ"/>
    <s v="V10740468"/>
    <n v="-2470000"/>
    <n v="0"/>
    <n v="-2470000"/>
    <n v="0"/>
    <s v="-"/>
    <n v="0"/>
    <n v="0"/>
    <s v="-"/>
    <n v="0"/>
    <n v="0"/>
    <s v="-"/>
    <n v="0"/>
    <n v="0"/>
    <s v="-"/>
    <n v="0"/>
  </r>
  <r>
    <s v="133"/>
    <x v="2"/>
    <x v="0"/>
    <s v="004"/>
    <s v="Z1F0017963"/>
    <s v="0370-0370"/>
    <s v="FC"/>
    <s v="00009371-00009391"/>
    <s v=""/>
    <s v=""/>
    <s v=""/>
    <s v=""/>
    <n v="0"/>
    <s v=""/>
    <s v="VENTAS NO CONTRIBUYENTES"/>
    <s v=""/>
    <n v="140069196.25999999"/>
    <n v="0"/>
    <n v="103138278"/>
    <n v="0"/>
    <s v="-"/>
    <n v="0"/>
    <n v="31836998.5"/>
    <s v="16"/>
    <n v="5093919.76"/>
    <n v="0"/>
    <s v="-"/>
    <n v="0"/>
    <n v="0"/>
    <s v="-"/>
    <n v="0"/>
  </r>
  <r>
    <s v="134"/>
    <x v="2"/>
    <x v="0"/>
    <s v="004"/>
    <s v="Z1F0017963"/>
    <s v="0370"/>
    <s v="FC"/>
    <s v="00009392"/>
    <s v=""/>
    <s v=""/>
    <s v=""/>
    <s v=""/>
    <n v="0"/>
    <s v=""/>
    <s v="RES. PARAMO"/>
    <s v="J308335762"/>
    <n v="19624416"/>
    <n v="0"/>
    <n v="0"/>
    <n v="16917600"/>
    <s v="16"/>
    <n v="2706816"/>
    <n v="0"/>
    <s v="-"/>
    <n v="0"/>
    <n v="0"/>
    <s v="-"/>
    <n v="0"/>
    <n v="0"/>
    <s v="-"/>
    <n v="0"/>
  </r>
  <r>
    <s v="135"/>
    <x v="2"/>
    <x v="0"/>
    <s v="004"/>
    <s v="Z1F0017963"/>
    <s v="0370-0370"/>
    <s v="FC"/>
    <s v="00009393-00009409"/>
    <s v=""/>
    <s v=""/>
    <s v=""/>
    <s v=""/>
    <n v="0"/>
    <s v=""/>
    <s v="VENTAS NO CONTRIBUYENTES"/>
    <s v=""/>
    <n v="216245174"/>
    <n v="0"/>
    <n v="139484262"/>
    <n v="0"/>
    <s v="-"/>
    <n v="0"/>
    <n v="66173200"/>
    <s v="-"/>
    <n v="10587712"/>
    <n v="0"/>
    <s v="-"/>
    <n v="0"/>
    <n v="0"/>
    <s v="-"/>
    <n v="0"/>
  </r>
  <r>
    <s v="136"/>
    <x v="2"/>
    <x v="0"/>
    <s v="004"/>
    <s v="Z1F0017963"/>
    <s v="0370"/>
    <s v="FC"/>
    <s v="00009410"/>
    <s v=""/>
    <s v=""/>
    <s v=""/>
    <s v=""/>
    <n v="0"/>
    <s v=""/>
    <s v="ETNAGROUP C.A"/>
    <s v="J500093926"/>
    <n v="53215200"/>
    <n v="0"/>
    <n v="53215200"/>
    <n v="0"/>
    <s v="-"/>
    <n v="0"/>
    <n v="0"/>
    <s v="-"/>
    <n v="0"/>
    <n v="0"/>
    <s v="-"/>
    <n v="0"/>
    <n v="0"/>
    <s v="-"/>
    <n v="0"/>
  </r>
  <r>
    <s v="137"/>
    <x v="2"/>
    <x v="0"/>
    <s v="004"/>
    <s v="Z1F0017963"/>
    <s v="0370-0370"/>
    <s v="FC"/>
    <s v="00009411-00009428"/>
    <s v=""/>
    <s v=""/>
    <s v=""/>
    <s v=""/>
    <n v="0"/>
    <s v=""/>
    <s v="VENTAS NO CONTRIBUYENTES"/>
    <s v=""/>
    <n v="180760251.5"/>
    <n v="0"/>
    <n v="146494663.5"/>
    <n v="0"/>
    <s v="-"/>
    <n v="0"/>
    <n v="29539300"/>
    <s v="-"/>
    <n v="4726288"/>
    <n v="0"/>
    <s v="-"/>
    <n v="0"/>
    <n v="0"/>
    <s v="-"/>
    <n v="0"/>
  </r>
  <r>
    <s v="138"/>
    <x v="2"/>
    <x v="0"/>
    <s v="004"/>
    <s v="Z1F0017963"/>
    <s v="0370"/>
    <s v="FC"/>
    <s v="00009429"/>
    <s v=""/>
    <s v=""/>
    <s v=""/>
    <s v=""/>
    <n v="0"/>
    <s v=""/>
    <s v="CARMEN SANCHEZ APONTE"/>
    <s v="V040538069"/>
    <n v="56970539"/>
    <n v="0"/>
    <n v="46345055"/>
    <n v="9159900"/>
    <s v="16"/>
    <n v="1465584"/>
    <n v="0"/>
    <s v="-"/>
    <n v="0"/>
    <n v="0"/>
    <s v="-"/>
    <n v="0"/>
    <n v="0"/>
    <s v="-"/>
    <n v="0"/>
  </r>
  <r>
    <s v="139"/>
    <x v="2"/>
    <x v="0"/>
    <s v="004"/>
    <s v="Z1F0017963"/>
    <s v="0370-0370"/>
    <s v="FC"/>
    <s v="00009430-00009439"/>
    <s v=""/>
    <s v=""/>
    <s v=""/>
    <s v=""/>
    <n v="0"/>
    <s v=""/>
    <s v="VENTAS NO CONTRIBUYENTES"/>
    <s v=""/>
    <n v="149398091.18000001"/>
    <n v="0"/>
    <n v="115013910"/>
    <n v="0"/>
    <s v="-"/>
    <n v="0"/>
    <n v="29641535.5"/>
    <s v="-"/>
    <n v="4742645.68"/>
    <n v="0"/>
    <s v="-"/>
    <n v="0"/>
    <n v="0"/>
    <s v="-"/>
    <n v="0"/>
  </r>
  <r>
    <s v="140"/>
    <x v="2"/>
    <x v="1"/>
    <s v="004"/>
    <s v="Z1B8050937"/>
    <s v="1730"/>
    <s v="FC"/>
    <s v="00161166-00161250"/>
    <s v=""/>
    <s v=""/>
    <s v=""/>
    <s v=""/>
    <n v="0"/>
    <s v=""/>
    <s v="VENTAS NO CONTRIBUYENTES"/>
    <s v=""/>
    <n v="1813950886.6635997"/>
    <n v="0"/>
    <n v="1399542322.4999998"/>
    <n v="0"/>
    <s v="-"/>
    <n v="0"/>
    <n v="357248762.20999998"/>
    <s v="16"/>
    <n v="57159801.953599997"/>
    <n v="0"/>
    <s v="-"/>
    <n v="0"/>
    <n v="0"/>
    <s v="-"/>
    <n v="0"/>
  </r>
  <r>
    <s v="141"/>
    <x v="2"/>
    <x v="0"/>
    <s v="005"/>
    <s v="Z1F0017998"/>
    <s v="0365-0365"/>
    <s v="FC"/>
    <s v="00012680-00012733"/>
    <s v=""/>
    <s v=""/>
    <s v=""/>
    <s v=""/>
    <n v="0"/>
    <s v=""/>
    <s v="VENTAS NO CONTRIBUYENTES"/>
    <s v=""/>
    <n v="1311579273.5388"/>
    <n v="0"/>
    <n v="940601695.5"/>
    <n v="0"/>
    <s v="-"/>
    <n v="0"/>
    <n v="319808256.93000001"/>
    <s v="16"/>
    <n v="51169321.108800001"/>
    <n v="0"/>
    <s v="-"/>
    <n v="0"/>
    <n v="0"/>
    <s v="-"/>
    <n v="0"/>
  </r>
  <r>
    <s v="142"/>
    <x v="2"/>
    <x v="1"/>
    <s v="005"/>
    <s v="Z1B8050363"/>
    <s v="1881"/>
    <s v="FC"/>
    <s v="00174068-00174098"/>
    <s v=""/>
    <s v=""/>
    <s v=""/>
    <s v=""/>
    <n v="0"/>
    <s v=""/>
    <s v="VENTAS NO CONTRIBUYENTES"/>
    <s v=""/>
    <n v="793614741.89999998"/>
    <n v="0"/>
    <n v="706411608.5"/>
    <n v="0"/>
    <s v="-"/>
    <n v="0"/>
    <n v="75175115"/>
    <s v="16"/>
    <n v="12028018.4"/>
    <n v="0"/>
    <s v="-"/>
    <n v="0"/>
    <n v="0"/>
    <s v="-"/>
    <n v="0"/>
  </r>
  <r>
    <s v="143"/>
    <x v="2"/>
    <x v="1"/>
    <s v="005"/>
    <s v="Z1B8050363"/>
    <s v="1881"/>
    <s v="FC"/>
    <s v="00174099"/>
    <s v=""/>
    <s v=""/>
    <s v=""/>
    <s v=""/>
    <n v="0"/>
    <s v=""/>
    <s v="ANGEL UTRERA"/>
    <s v="V187409674 "/>
    <n v="13376285"/>
    <n v="0"/>
    <n v="12803245"/>
    <n v="494000"/>
    <s v="16"/>
    <n v="79040"/>
    <n v="0"/>
    <s v="-"/>
    <n v="0"/>
    <n v="0"/>
    <s v="-"/>
    <n v="0"/>
    <n v="0"/>
    <s v="-"/>
    <n v="0"/>
  </r>
  <r>
    <s v="144"/>
    <x v="2"/>
    <x v="1"/>
    <s v="005"/>
    <s v="Z1B8050363"/>
    <s v="1881"/>
    <s v="FC"/>
    <s v="00174100-00174142"/>
    <s v=""/>
    <s v=""/>
    <s v=""/>
    <s v=""/>
    <n v="0"/>
    <s v=""/>
    <s v="VENTAS NO CONTRIBUYENTES"/>
    <s v=""/>
    <n v="485577876.97359997"/>
    <n v="0"/>
    <n v="374692335"/>
    <n v="0"/>
    <s v="-"/>
    <n v="0"/>
    <n v="95590984.460000008"/>
    <s v="-"/>
    <n v="15294557.513599999"/>
    <n v="0"/>
    <s v="-"/>
    <n v="0"/>
    <n v="0"/>
    <s v="-"/>
    <n v="0"/>
  </r>
  <r>
    <s v="145"/>
    <x v="2"/>
    <x v="1"/>
    <s v="005"/>
    <s v="Z1B8050363"/>
    <s v="1881"/>
    <s v="FC"/>
    <s v="00174143"/>
    <s v=""/>
    <s v=""/>
    <s v=""/>
    <s v=""/>
    <n v="0"/>
    <s v=""/>
    <s v="MIA ALAN COMUNAL DCT"/>
    <s v="J-500386427"/>
    <n v="83688749"/>
    <n v="0"/>
    <n v="67762645"/>
    <n v="13729400"/>
    <s v="16"/>
    <n v="2196704"/>
    <n v="0"/>
    <s v="-"/>
    <n v="0"/>
    <n v="0"/>
    <s v="-"/>
    <n v="0"/>
    <n v="0"/>
    <s v="-"/>
    <n v="0"/>
  </r>
  <r>
    <s v="146"/>
    <x v="2"/>
    <x v="1"/>
    <s v="005"/>
    <s v="Z1B8050363"/>
    <s v="1881"/>
    <s v="FC"/>
    <s v="00174144-00174185"/>
    <s v=""/>
    <s v=""/>
    <s v=""/>
    <s v=""/>
    <n v="0"/>
    <s v=""/>
    <s v="VENTAS NO CONTRIBUYENTES"/>
    <s v=""/>
    <n v="585484955.89120007"/>
    <n v="0"/>
    <n v="422515282.99999994"/>
    <n v="0"/>
    <s v="-"/>
    <n v="0"/>
    <n v="140491097.31999999"/>
    <s v="16"/>
    <n v="22478575.571200002"/>
    <n v="0"/>
    <s v="-"/>
    <n v="0"/>
    <n v="0"/>
    <s v="-"/>
    <n v="0"/>
  </r>
  <r>
    <s v="147"/>
    <x v="2"/>
    <x v="0"/>
    <s v="006"/>
    <s v="Z1F0017787"/>
    <s v="0334-0334"/>
    <s v="FC"/>
    <s v="00004445-00004456"/>
    <s v=""/>
    <s v=""/>
    <s v=""/>
    <s v=""/>
    <n v="0"/>
    <s v=""/>
    <s v="VENTAS NO CONTRIBUYENTES"/>
    <s v=""/>
    <n v="98192784.959999993"/>
    <n v="0"/>
    <n v="81944890"/>
    <n v="0"/>
    <s v="-"/>
    <n v="0"/>
    <n v="14006806"/>
    <s v="-"/>
    <n v="2241088.96"/>
    <n v="0"/>
    <s v="-"/>
    <n v="0"/>
    <n v="0"/>
    <s v="-"/>
    <n v="0"/>
  </r>
  <r>
    <s v="148"/>
    <x v="2"/>
    <x v="0"/>
    <s v="006"/>
    <s v="Z1F0017787"/>
    <s v="0334"/>
    <s v="FC"/>
    <s v="00004457"/>
    <s v=""/>
    <s v=""/>
    <s v=""/>
    <s v=""/>
    <n v="0"/>
    <s v=""/>
    <s v="PABLO ANTONIO DA SILVA PATUDA"/>
    <s v="V6877384"/>
    <n v="9962080"/>
    <n v="0"/>
    <n v="0"/>
    <n v="8588000"/>
    <s v="16"/>
    <n v="1374080"/>
    <n v="0"/>
    <s v="-"/>
    <n v="0"/>
    <n v="0"/>
    <s v="-"/>
    <n v="0"/>
    <n v="0"/>
    <s v="-"/>
    <n v="0"/>
  </r>
  <r>
    <s v="149"/>
    <x v="2"/>
    <x v="0"/>
    <s v="006"/>
    <s v="Z1F0017787"/>
    <s v="0334-0334"/>
    <s v="FC"/>
    <s v="00004458-00004482"/>
    <s v=""/>
    <s v=""/>
    <s v=""/>
    <s v=""/>
    <n v="0"/>
    <s v=""/>
    <s v="VENTAS NO CONTRIBUYENTES"/>
    <s v=""/>
    <n v="334517204.89399999"/>
    <n v="0"/>
    <n v="191312850.49999997"/>
    <n v="0"/>
    <s v="-"/>
    <n v="0"/>
    <n v="123452029.65000001"/>
    <s v="-"/>
    <n v="19752324.743999999"/>
    <n v="0"/>
    <s v="-"/>
    <n v="0"/>
    <n v="0"/>
    <s v="-"/>
    <n v="0"/>
  </r>
  <r>
    <s v="150"/>
    <x v="2"/>
    <x v="0"/>
    <s v="006"/>
    <s v="Z1F0017787"/>
    <s v="0334"/>
    <s v="FC"/>
    <s v="00004483"/>
    <s v=""/>
    <s v=""/>
    <s v=""/>
    <s v=""/>
    <n v="0"/>
    <s v=""/>
    <s v="AUTOSERVICIOS CRISS"/>
    <s v="J294282792"/>
    <n v="26633060"/>
    <n v="0"/>
    <n v="25993900"/>
    <n v="551000"/>
    <s v="16"/>
    <n v="88160"/>
    <n v="0"/>
    <s v="-"/>
    <n v="0"/>
    <n v="0"/>
    <s v="-"/>
    <n v="0"/>
    <n v="0"/>
    <s v="-"/>
    <n v="0"/>
  </r>
  <r>
    <s v="151"/>
    <x v="2"/>
    <x v="0"/>
    <s v="006"/>
    <s v="Z1F0017787"/>
    <s v="0334-0334"/>
    <s v="FC"/>
    <s v="00004484-00004497"/>
    <s v=""/>
    <s v=""/>
    <s v=""/>
    <s v=""/>
    <n v="0"/>
    <s v=""/>
    <s v="VENTAS NO CONTRIBUYENTES"/>
    <s v=""/>
    <n v="256962351.5"/>
    <n v="0"/>
    <n v="164990258"/>
    <n v="0"/>
    <s v="-"/>
    <n v="0"/>
    <n v="79286287.5"/>
    <s v="16"/>
    <n v="12685806"/>
    <n v="0"/>
    <s v="-"/>
    <n v="0"/>
    <n v="0"/>
    <s v="-"/>
    <n v="0"/>
  </r>
  <r>
    <s v="152"/>
    <x v="2"/>
    <x v="1"/>
    <s v="006"/>
    <s v="Z1B8044815"/>
    <s v="1790"/>
    <s v="FC"/>
    <s v="00153953-00153963"/>
    <s v=""/>
    <s v=""/>
    <s v=""/>
    <s v=""/>
    <n v="0"/>
    <s v=""/>
    <s v="VENTAS NO CONTRIBUYENTES"/>
    <s v=""/>
    <n v="115786269.92"/>
    <n v="0"/>
    <n v="88445636"/>
    <n v="0"/>
    <s v="-"/>
    <n v="0"/>
    <n v="23569512"/>
    <s v="-"/>
    <n v="3771121.92"/>
    <n v="0"/>
    <s v="-"/>
    <n v="0"/>
    <n v="0"/>
    <s v="-"/>
    <n v="0"/>
  </r>
  <r>
    <s v="153"/>
    <x v="2"/>
    <x v="1"/>
    <s v="006"/>
    <s v="Z1B8044815"/>
    <s v="1790"/>
    <s v="FC"/>
    <s v="00153964"/>
    <s v=""/>
    <s v=""/>
    <s v=""/>
    <s v=""/>
    <n v="0"/>
    <s v=""/>
    <s v="A.C CONGREGACION HERMANAS AGUSTINA"/>
    <s v="J-00059760-0"/>
    <n v="16725320"/>
    <n v="0"/>
    <n v="10488000"/>
    <n v="5377000"/>
    <s v="16"/>
    <n v="860320"/>
    <n v="0"/>
    <s v="-"/>
    <n v="0"/>
    <n v="0"/>
    <s v="-"/>
    <n v="0"/>
    <n v="0"/>
    <s v="-"/>
    <n v="0"/>
  </r>
  <r>
    <s v="154"/>
    <x v="2"/>
    <x v="1"/>
    <s v="006"/>
    <s v="Z1B8044815"/>
    <s v="1790"/>
    <s v="FC"/>
    <s v="00153965-00154038"/>
    <s v=""/>
    <s v=""/>
    <s v=""/>
    <s v=""/>
    <n v="0"/>
    <s v=""/>
    <s v="VENTAS NO CONTRIBUYENTES"/>
    <s v=""/>
    <n v="1259087866.1136"/>
    <n v="0"/>
    <n v="976958305.5"/>
    <n v="0"/>
    <s v="-"/>
    <n v="0"/>
    <n v="243215138.46000001"/>
    <s v="-"/>
    <n v="38914422.1536"/>
    <n v="0"/>
    <s v="-"/>
    <n v="0"/>
    <n v="0"/>
    <s v="-"/>
    <n v="0"/>
  </r>
  <r>
    <s v="155"/>
    <x v="2"/>
    <x v="1"/>
    <s v="006"/>
    <s v="Z1B8044815"/>
    <s v="1790"/>
    <s v="FC"/>
    <s v="00154039"/>
    <s v=""/>
    <s v=""/>
    <s v=""/>
    <s v=""/>
    <n v="0"/>
    <s v=""/>
    <s v="GRUPO CORPORATIVO MANUBER C.A"/>
    <s v="J409821315"/>
    <n v="6392170"/>
    <n v="0"/>
    <n v="6392170"/>
    <n v="0"/>
    <s v="-"/>
    <n v="0"/>
    <n v="0"/>
    <s v="-"/>
    <n v="0"/>
    <n v="0"/>
    <s v="-"/>
    <n v="0"/>
    <n v="0"/>
    <s v="-"/>
    <n v="0"/>
  </r>
  <r>
    <s v="156"/>
    <x v="2"/>
    <x v="1"/>
    <s v="006"/>
    <s v="Z1B8044815"/>
    <s v="1790"/>
    <s v="FC"/>
    <s v="00154040-00154048"/>
    <s v=""/>
    <s v=""/>
    <s v=""/>
    <s v=""/>
    <n v="0"/>
    <s v=""/>
    <s v="VENTAS NO CONTRIBUYENTES"/>
    <s v=""/>
    <n v="117592953.34"/>
    <n v="0"/>
    <n v="76957067"/>
    <n v="0"/>
    <s v="-"/>
    <n v="0"/>
    <n v="35030936.5"/>
    <s v="16"/>
    <n v="5604949.8399999999"/>
    <n v="0"/>
    <s v="-"/>
    <n v="0"/>
    <n v="0"/>
    <s v="-"/>
    <n v="0"/>
  </r>
  <r>
    <s v="157"/>
    <x v="2"/>
    <x v="1"/>
    <s v="008"/>
    <s v="Z1B8050003"/>
    <s v="1746"/>
    <s v="FC"/>
    <s v="00172881-00172946"/>
    <s v=""/>
    <s v=""/>
    <s v=""/>
    <s v=""/>
    <n v="0"/>
    <s v=""/>
    <s v="VENTAS NO CONTRIBUYENTES"/>
    <s v=""/>
    <n v="1196957757.052"/>
    <n v="0"/>
    <n v="950429885.5"/>
    <n v="0"/>
    <s v="-"/>
    <n v="0"/>
    <n v="212524027.19999999"/>
    <s v="16"/>
    <n v="34003844.351999998"/>
    <n v="0"/>
    <s v="-"/>
    <n v="0"/>
    <n v="0"/>
    <s v="-"/>
    <n v="0"/>
  </r>
  <r>
    <s v="158"/>
    <x v="2"/>
    <x v="1"/>
    <s v="008"/>
    <s v="Z1B8050003"/>
    <s v="1746"/>
    <s v="NC"/>
    <s v=""/>
    <s v="00000148"/>
    <s v=""/>
    <s v="00172935"/>
    <s v="3/3/2021"/>
    <n v="5837170"/>
    <s v="VEN"/>
    <s v="MONZON DAVID"/>
    <s v="V16887314"/>
    <n v="-5837170"/>
    <n v="0"/>
    <n v="-5771050"/>
    <n v="0"/>
    <s v="-"/>
    <n v="0"/>
    <n v="-57000"/>
    <s v="16"/>
    <n v="-9120"/>
    <n v="0"/>
    <s v="-"/>
    <n v="0"/>
    <n v="0"/>
    <s v="-"/>
    <n v="0"/>
  </r>
  <r>
    <s v="159"/>
    <x v="2"/>
    <x v="1"/>
    <s v="009"/>
    <s v="Z1B8014458"/>
    <s v="1798"/>
    <s v="FC"/>
    <s v="0017877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60"/>
    <x v="2"/>
    <x v="1"/>
    <s v="011"/>
    <s v="Z1F0004616"/>
    <s v="0701"/>
    <s v="FC"/>
    <s v="00095474-00095554"/>
    <s v=""/>
    <s v=""/>
    <s v=""/>
    <s v=""/>
    <n v="0"/>
    <s v=""/>
    <s v="VENTAS NO CONTRIBUYENTES"/>
    <s v=""/>
    <n v="325200293.92000002"/>
    <n v="0"/>
    <n v="295329468"/>
    <n v="0"/>
    <s v="-"/>
    <n v="0"/>
    <n v="25750712"/>
    <s v="-"/>
    <n v="4120113.92"/>
    <n v="0"/>
    <s v="-"/>
    <n v="0"/>
    <n v="0"/>
    <s v="-"/>
    <n v="0"/>
  </r>
  <r>
    <s v="161"/>
    <x v="2"/>
    <x v="1"/>
    <s v="013"/>
    <s v="Z1B8050578"/>
    <s v="1611"/>
    <s v="FC"/>
    <s v="00148758-00148887"/>
    <s v=""/>
    <s v=""/>
    <s v=""/>
    <s v=""/>
    <n v="0"/>
    <s v=""/>
    <s v="VENTAS NO CONTRIBUYENTES"/>
    <s v=""/>
    <n v="552681195"/>
    <n v="0"/>
    <n v="482876107"/>
    <n v="0"/>
    <s v="-"/>
    <n v="0"/>
    <n v="60176800"/>
    <s v="-"/>
    <n v="9628288"/>
    <n v="0"/>
    <s v="-"/>
    <n v="0"/>
    <n v="0"/>
    <s v="-"/>
    <n v="0"/>
  </r>
  <r>
    <s v="162"/>
    <x v="2"/>
    <x v="1"/>
    <s v="013"/>
    <s v="Z1B8050578"/>
    <s v="1611"/>
    <s v="NC"/>
    <s v=""/>
    <s v="00000047"/>
    <s v=""/>
    <s v="00148604"/>
    <s v="20/3/2020"/>
    <n v="92999"/>
    <s v="VEN"/>
    <s v="ANA MEJIAS"/>
    <s v="V17692523 "/>
    <n v="-437000"/>
    <n v="0"/>
    <n v="-437000"/>
    <n v="0"/>
    <s v="-"/>
    <n v="0"/>
    <n v="0"/>
    <s v="-"/>
    <n v="0"/>
    <n v="0"/>
    <s v="-"/>
    <n v="0"/>
    <n v="0"/>
    <s v="-"/>
    <n v="0"/>
  </r>
  <r>
    <s v="163"/>
    <x v="2"/>
    <x v="1"/>
    <s v="014"/>
    <s v="Z1F0000338"/>
    <s v="1491"/>
    <s v="FC"/>
    <s v="00057690-00057723"/>
    <s v=""/>
    <s v=""/>
    <s v=""/>
    <s v=""/>
    <n v="0"/>
    <s v=""/>
    <s v="VENTAS NO CONTRIBUYENTES"/>
    <s v=""/>
    <n v="75366084"/>
    <n v="0"/>
    <n v="58293900"/>
    <n v="0"/>
    <s v="-"/>
    <n v="0"/>
    <n v="14717400"/>
    <s v="-"/>
    <n v="2354784"/>
    <n v="0"/>
    <s v="-"/>
    <n v="0"/>
    <n v="0"/>
    <s v="-"/>
    <n v="0"/>
  </r>
  <r>
    <s v="164"/>
    <x v="2"/>
    <x v="1"/>
    <s v="014"/>
    <s v="Z1F0000338"/>
    <s v="1491"/>
    <s v="FC"/>
    <s v="00057724"/>
    <s v=""/>
    <s v=""/>
    <s v=""/>
    <s v=""/>
    <n v="0"/>
    <s v=""/>
    <s v="FROGORIFICO VALDIMIO"/>
    <s v="J297490337"/>
    <n v="2868468"/>
    <n v="0"/>
    <n v="2280000"/>
    <n v="507300"/>
    <s v="16"/>
    <n v="81168"/>
    <n v="0"/>
    <s v="-"/>
    <n v="0"/>
    <n v="0"/>
    <s v="-"/>
    <n v="0"/>
    <n v="0"/>
    <s v="-"/>
    <n v="0"/>
  </r>
  <r>
    <s v="165"/>
    <x v="2"/>
    <x v="1"/>
    <s v="014"/>
    <s v="Z1F0000338"/>
    <s v="1491"/>
    <s v="FC"/>
    <s v="00057725-00057769"/>
    <s v=""/>
    <s v=""/>
    <s v=""/>
    <s v=""/>
    <n v="0"/>
    <s v=""/>
    <s v="VENTAS NO CONTRIBUYENTES"/>
    <s v=""/>
    <n v="183086812"/>
    <n v="0"/>
    <n v="148587600"/>
    <n v="0"/>
    <s v="-"/>
    <n v="0"/>
    <n v="29740700"/>
    <s v="16"/>
    <n v="4758512"/>
    <n v="0"/>
    <s v="-"/>
    <n v="0"/>
    <n v="0"/>
    <s v="-"/>
    <n v="0"/>
  </r>
  <r>
    <s v="166"/>
    <x v="2"/>
    <x v="1"/>
    <s v="015"/>
    <s v="Z1B8050356"/>
    <s v="1626"/>
    <s v="FC"/>
    <s v="00088038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67"/>
    <x v="2"/>
    <x v="1"/>
    <s v="016"/>
    <s v="Z1F0000490"/>
    <s v="0271"/>
    <s v="FC"/>
    <s v="00004484-00004517"/>
    <s v=""/>
    <s v=""/>
    <s v=""/>
    <s v=""/>
    <n v="0"/>
    <s v=""/>
    <s v="VENTAS NO CONTRIBUYENTES"/>
    <s v=""/>
    <n v="1372086751.3599999"/>
    <n v="0"/>
    <n v="995929844"/>
    <n v="0"/>
    <s v="-"/>
    <n v="0"/>
    <n v="324273196"/>
    <s v="16"/>
    <n v="51883711.359999999"/>
    <n v="0"/>
    <s v="-"/>
    <n v="0"/>
    <n v="0"/>
    <s v="-"/>
    <n v="0"/>
  </r>
  <r>
    <s v="168"/>
    <x v="2"/>
    <x v="1"/>
    <s v="017"/>
    <s v="Z7C0004030"/>
    <s v="0092"/>
    <s v="FC"/>
    <s v="0000343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69"/>
    <x v="3"/>
    <x v="0"/>
    <s v="001"/>
    <s v="Z1F0017854"/>
    <s v="0375-0375"/>
    <s v="FC"/>
    <s v="00020646-00020708"/>
    <s v=""/>
    <s v=""/>
    <s v=""/>
    <s v=""/>
    <n v="0"/>
    <s v=""/>
    <s v="VENTAS NO CONTRIBUYENTES"/>
    <s v=""/>
    <n v="750632634.70840001"/>
    <n v="0"/>
    <n v="387908169.5"/>
    <n v="0"/>
    <s v="-"/>
    <n v="0"/>
    <n v="312693504.49000001"/>
    <s v="-"/>
    <n v="50030960.718400002"/>
    <n v="0"/>
    <s v="-"/>
    <n v="0"/>
    <n v="0"/>
    <s v="-"/>
    <n v="0"/>
  </r>
  <r>
    <s v="170"/>
    <x v="3"/>
    <x v="0"/>
    <s v="001"/>
    <s v="Z1F0017854"/>
    <s v="0375"/>
    <s v="FC"/>
    <s v="00020709"/>
    <s v=""/>
    <s v=""/>
    <s v=""/>
    <s v=""/>
    <n v="0"/>
    <s v=""/>
    <s v="GRUPO DOPERCA C.A"/>
    <s v="J411415898"/>
    <n v="15815600"/>
    <n v="0"/>
    <n v="8873000"/>
    <n v="5985000"/>
    <s v="16"/>
    <n v="957600"/>
    <n v="0"/>
    <s v="-"/>
    <n v="0"/>
    <n v="0"/>
    <s v="-"/>
    <n v="0"/>
    <n v="0"/>
    <s v="-"/>
    <n v="0"/>
  </r>
  <r>
    <s v="171"/>
    <x v="3"/>
    <x v="0"/>
    <s v="001"/>
    <s v="Z1F0017854"/>
    <s v="0375-0375"/>
    <s v="FC"/>
    <s v="00020710-00020714"/>
    <s v=""/>
    <s v=""/>
    <s v=""/>
    <s v=""/>
    <n v="0"/>
    <s v=""/>
    <s v="VENTAS NO CONTRIBUYENTES"/>
    <s v=""/>
    <n v="35173223.579999998"/>
    <n v="0"/>
    <n v="26825225"/>
    <n v="0"/>
    <s v="-"/>
    <n v="0"/>
    <n v="7196550.5"/>
    <s v="16"/>
    <n v="1151448.08"/>
    <n v="0"/>
    <s v="-"/>
    <n v="0"/>
    <n v="0"/>
    <s v="-"/>
    <n v="0"/>
  </r>
  <r>
    <s v="172"/>
    <x v="3"/>
    <x v="1"/>
    <s v="001"/>
    <s v="Z1F0000700"/>
    <s v="1468"/>
    <s v="FC"/>
    <s v="00117060-00117137"/>
    <s v=""/>
    <s v=""/>
    <s v=""/>
    <s v=""/>
    <n v="0"/>
    <s v=""/>
    <s v="VENTAS NO CONTRIBUYENTES"/>
    <s v=""/>
    <n v="1104340870.1712"/>
    <n v="0"/>
    <n v="821445864"/>
    <n v="0"/>
    <s v="-"/>
    <n v="0"/>
    <n v="243875005.31999999"/>
    <s v="-"/>
    <n v="39020000.851200007"/>
    <n v="0"/>
    <s v="-"/>
    <n v="0"/>
    <n v="0"/>
    <s v="-"/>
    <n v="0"/>
  </r>
  <r>
    <s v="173"/>
    <x v="3"/>
    <x v="2"/>
    <s v="002"/>
    <s v="Z1F0008858"/>
    <s v="0825"/>
    <s v="FC"/>
    <s v="00110487-00110631"/>
    <s v=""/>
    <s v=""/>
    <s v=""/>
    <s v=""/>
    <n v="0"/>
    <s v=""/>
    <s v="VENTAS NO CONTRIBUYENTES"/>
    <s v=""/>
    <n v="651478214.96000004"/>
    <n v="0"/>
    <n v="584745496"/>
    <n v="0"/>
    <s v="-"/>
    <n v="0"/>
    <n v="57528206"/>
    <s v="-"/>
    <n v="9204512.9600000009"/>
    <n v="0"/>
    <s v="-"/>
    <n v="0"/>
    <n v="0"/>
    <s v="-"/>
    <n v="0"/>
  </r>
  <r>
    <s v="174"/>
    <x v="3"/>
    <x v="0"/>
    <s v="002"/>
    <s v="Z1F0017966"/>
    <s v="0370-0370"/>
    <s v="FC"/>
    <s v="00009323-00009339"/>
    <s v=""/>
    <s v=""/>
    <s v=""/>
    <s v=""/>
    <n v="0"/>
    <s v=""/>
    <s v="VENTAS NO CONTRIBUYENTES"/>
    <s v=""/>
    <n v="245063155.84"/>
    <n v="0"/>
    <n v="199090530"/>
    <n v="0"/>
    <s v="-"/>
    <n v="0"/>
    <n v="39631574"/>
    <s v="16"/>
    <n v="6341051.8399999999"/>
    <n v="0"/>
    <s v="-"/>
    <n v="0"/>
    <n v="0"/>
    <s v="-"/>
    <n v="0"/>
  </r>
  <r>
    <s v="175"/>
    <x v="3"/>
    <x v="1"/>
    <s v="002"/>
    <s v="Z1B8050002"/>
    <s v="1804"/>
    <s v="FC"/>
    <s v="00166701-00166756"/>
    <s v=""/>
    <s v=""/>
    <s v=""/>
    <s v=""/>
    <n v="0"/>
    <s v=""/>
    <s v="VENTAS NO CONTRIBUYENTES"/>
    <s v=""/>
    <n v="1189369986.6835999"/>
    <n v="0"/>
    <n v="794365398.5"/>
    <n v="0"/>
    <s v="-"/>
    <n v="0"/>
    <n v="340521196.70999998"/>
    <s v="-"/>
    <n v="54483391.4736"/>
    <n v="0"/>
    <s v="-"/>
    <n v="0"/>
    <n v="0"/>
    <s v="-"/>
    <n v="0"/>
  </r>
  <r>
    <s v="176"/>
    <x v="3"/>
    <x v="1"/>
    <s v="002"/>
    <s v="Z1B8050149"/>
    <s v="1725"/>
    <s v="FC "/>
    <s v="00205033-00205092"/>
    <m/>
    <m/>
    <m/>
    <m/>
    <n v="0"/>
    <m/>
    <s v="VENTAS NO CONTRIBUYENTES"/>
    <m/>
    <n v="444292912"/>
    <n v="0"/>
    <n v="444292912"/>
    <n v="0"/>
    <s v="-"/>
    <n v="0"/>
    <n v="0"/>
    <s v="-"/>
    <n v="0"/>
    <n v="0"/>
    <s v="-"/>
    <n v="0"/>
    <n v="0"/>
    <s v="-"/>
    <n v="0"/>
  </r>
  <r>
    <s v="177"/>
    <x v="3"/>
    <x v="2"/>
    <s v="003"/>
    <s v="Z1F0008965"/>
    <s v="0818"/>
    <s v="FC"/>
    <s v="00107507-00107600"/>
    <s v=""/>
    <s v=""/>
    <s v=""/>
    <s v=""/>
    <n v="0"/>
    <s v=""/>
    <s v="VENTAS NO CONTRIBUYENTES"/>
    <s v=""/>
    <n v="469498362.45359999"/>
    <n v="0"/>
    <n v="427278451.5"/>
    <n v="0"/>
    <s v="-"/>
    <n v="0"/>
    <n v="36396474.960000001"/>
    <s v="-"/>
    <n v="5823435.9936000006"/>
    <n v="0"/>
    <s v="-"/>
    <n v="0"/>
    <n v="0"/>
    <s v="-"/>
    <n v="0"/>
  </r>
  <r>
    <s v="178"/>
    <x v="3"/>
    <x v="0"/>
    <s v="003"/>
    <s v="Z1F0017848"/>
    <s v="0368-0368"/>
    <s v="FC"/>
    <s v="00017053-00017093"/>
    <s v=""/>
    <s v=""/>
    <s v=""/>
    <s v=""/>
    <n v="0"/>
    <s v=""/>
    <s v="VENTAS NO CONTRIBUYENTES"/>
    <s v=""/>
    <n v="406963345.89480001"/>
    <n v="0"/>
    <n v="305052812"/>
    <n v="0"/>
    <s v="-"/>
    <n v="0"/>
    <n v="87853908.530000001"/>
    <s v="-"/>
    <n v="14056625.364799999"/>
    <n v="0"/>
    <s v="-"/>
    <n v="0"/>
    <n v="0"/>
    <s v="-"/>
    <n v="0"/>
  </r>
  <r>
    <s v="179"/>
    <x v="3"/>
    <x v="0"/>
    <s v="003"/>
    <s v="Z1F0017848"/>
    <s v="0368"/>
    <s v="NC"/>
    <s v=""/>
    <s v="00000050"/>
    <s v=""/>
    <s v="00017079"/>
    <s v="04-03-2021"/>
    <n v="4390035.5"/>
    <s v="VEN"/>
    <s v="JUAN ALVAREZ"/>
    <s v="V7422608"/>
    <n v="-863635.5"/>
    <n v="0"/>
    <n v="-863635.5"/>
    <n v="0"/>
    <s v="-"/>
    <n v="0"/>
    <n v="0"/>
    <s v="-"/>
    <n v="0"/>
    <n v="0"/>
    <s v="-"/>
    <n v="0"/>
    <n v="0"/>
    <s v="-"/>
    <n v="0"/>
  </r>
  <r>
    <s v="180"/>
    <x v="3"/>
    <x v="1"/>
    <s v="003"/>
    <s v="Z1B8051199"/>
    <s v="1888"/>
    <s v="FC"/>
    <s v="00194378-00194417"/>
    <s v=""/>
    <s v=""/>
    <s v=""/>
    <s v=""/>
    <n v="0"/>
    <s v=""/>
    <s v="VENTAS NO CONTRIBUYENTES"/>
    <s v=""/>
    <n v="785912347.39999998"/>
    <n v="0"/>
    <n v="576494659"/>
    <n v="0"/>
    <s v="-"/>
    <n v="0"/>
    <n v="180532490"/>
    <s v="-"/>
    <n v="28885198.399999999"/>
    <n v="0"/>
    <s v="-"/>
    <n v="0"/>
    <n v="0"/>
    <s v="-"/>
    <n v="0"/>
  </r>
  <r>
    <s v="181"/>
    <x v="3"/>
    <x v="1"/>
    <s v="003"/>
    <s v="Z1B8051199"/>
    <s v="1888"/>
    <s v="FC"/>
    <s v="00194418"/>
    <s v=""/>
    <s v=""/>
    <s v=""/>
    <s v=""/>
    <n v="0"/>
    <s v=""/>
    <s v="SPR UENM CAP PMOM"/>
    <s v="J299954020 "/>
    <n v="15458704"/>
    <n v="0"/>
    <n v="9064900"/>
    <n v="5511900"/>
    <s v="16"/>
    <n v="881904"/>
    <n v="0"/>
    <s v="-"/>
    <n v="0"/>
    <n v="0"/>
    <s v="-"/>
    <n v="0"/>
    <n v="0"/>
    <s v="-"/>
    <n v="0"/>
  </r>
  <r>
    <s v="182"/>
    <x v="3"/>
    <x v="1"/>
    <s v="003"/>
    <s v="Z1B8051199"/>
    <s v="1888"/>
    <s v="FC"/>
    <s v="00194420-00194422"/>
    <s v=""/>
    <s v=""/>
    <s v=""/>
    <s v=""/>
    <n v="0"/>
    <s v=""/>
    <s v="VENTAS NO CONTRIBUYENTES"/>
    <s v=""/>
    <n v="46155680"/>
    <n v="0"/>
    <n v="32869968"/>
    <n v="0"/>
    <s v="-"/>
    <n v="0"/>
    <n v="11453200"/>
    <s v="-"/>
    <n v="1832512"/>
    <n v="0"/>
    <s v="-"/>
    <n v="0"/>
    <n v="0"/>
    <s v="-"/>
    <n v="0"/>
  </r>
  <r>
    <s v="183"/>
    <x v="3"/>
    <x v="1"/>
    <s v="003"/>
    <s v="Z1B8051199"/>
    <s v="1888"/>
    <s v="FC"/>
    <s v="00194423"/>
    <s v=""/>
    <s v=""/>
    <s v=""/>
    <s v=""/>
    <n v="0"/>
    <s v=""/>
    <s v="DISTRIBUIDORA MONTOVJ C.A"/>
    <s v="J-40786379-7"/>
    <n v="5662000"/>
    <n v="0"/>
    <n v="5662000"/>
    <n v="0"/>
    <s v="-"/>
    <n v="0"/>
    <n v="0"/>
    <s v="-"/>
    <n v="0"/>
    <n v="0"/>
    <s v="-"/>
    <n v="0"/>
    <n v="0"/>
    <s v="-"/>
    <n v="0"/>
  </r>
  <r>
    <s v="184"/>
    <x v="3"/>
    <x v="1"/>
    <s v="003"/>
    <s v="Z1B8051199"/>
    <s v="1888"/>
    <s v="FC"/>
    <s v="00194424-00194475"/>
    <s v=""/>
    <s v=""/>
    <s v=""/>
    <s v=""/>
    <n v="0"/>
    <s v=""/>
    <s v="VENTAS NO CONTRIBUYENTES"/>
    <s v=""/>
    <n v="814111478.5400002"/>
    <n v="0"/>
    <n v="597225894"/>
    <n v="0"/>
    <s v="-"/>
    <n v="0"/>
    <n v="186970331.5"/>
    <s v="16"/>
    <n v="29915253.040000003"/>
    <n v="0"/>
    <s v="-"/>
    <n v="0"/>
    <n v="0"/>
    <s v="-"/>
    <n v="0"/>
  </r>
  <r>
    <s v="185"/>
    <x v="3"/>
    <x v="0"/>
    <s v="004"/>
    <s v="Z1F0017963"/>
    <s v="0371-0371"/>
    <s v="FC"/>
    <s v="00009440-00009441"/>
    <s v=""/>
    <s v=""/>
    <s v=""/>
    <s v=""/>
    <n v="0"/>
    <s v=""/>
    <s v="VENTAS NO CONTRIBUYENTES"/>
    <s v=""/>
    <n v="2522060"/>
    <n v="0"/>
    <n v="1772700"/>
    <n v="0"/>
    <s v="-"/>
    <n v="0"/>
    <n v="646000"/>
    <s v="16"/>
    <n v="103360"/>
    <n v="0"/>
    <s v="-"/>
    <n v="0"/>
    <n v="0"/>
    <s v="-"/>
    <n v="0"/>
  </r>
  <r>
    <s v="186"/>
    <x v="3"/>
    <x v="0"/>
    <s v="004"/>
    <s v="Z1F0017963"/>
    <s v="0371"/>
    <s v="FC"/>
    <s v="00009442"/>
    <s v=""/>
    <s v=""/>
    <s v=""/>
    <s v=""/>
    <n v="0"/>
    <s v=""/>
    <s v="CACHIONO GOURMET EXPRESS 2430 C.A"/>
    <s v="J408175541"/>
    <n v="18935620.780000001"/>
    <n v="0"/>
    <n v="16025911"/>
    <n v="2508370.5"/>
    <s v="16"/>
    <n v="401339.28"/>
    <n v="0"/>
    <s v="-"/>
    <n v="0"/>
    <n v="0"/>
    <s v="-"/>
    <n v="0"/>
    <n v="0"/>
    <s v="-"/>
    <n v="0"/>
  </r>
  <r>
    <s v="187"/>
    <x v="3"/>
    <x v="0"/>
    <s v="004"/>
    <s v="Z1F0017963"/>
    <s v="0371-0371"/>
    <s v="FC"/>
    <s v="00009443-00009459"/>
    <s v=""/>
    <s v=""/>
    <s v=""/>
    <s v=""/>
    <n v="0"/>
    <s v=""/>
    <s v="VENTAS NO CONTRIBUYENTES"/>
    <s v=""/>
    <n v="218257300.46000001"/>
    <n v="0"/>
    <n v="163881307.5"/>
    <n v="0"/>
    <s v="-"/>
    <n v="0"/>
    <n v="46875856"/>
    <s v="16"/>
    <n v="7500136.96"/>
    <n v="0"/>
    <s v="-"/>
    <n v="0"/>
    <n v="0"/>
    <s v="-"/>
    <n v="0"/>
  </r>
  <r>
    <s v="188"/>
    <x v="3"/>
    <x v="1"/>
    <s v="004"/>
    <s v="Z1B8050937"/>
    <s v="1731"/>
    <s v="FC"/>
    <s v="00161251-00161308"/>
    <s v=""/>
    <s v=""/>
    <s v=""/>
    <s v=""/>
    <n v="0"/>
    <s v=""/>
    <s v="VENTAS NO CONTRIBUYENTES"/>
    <s v=""/>
    <n v="921181865.67159998"/>
    <n v="0"/>
    <n v="638457964.5"/>
    <n v="0"/>
    <s v="-"/>
    <n v="0"/>
    <n v="243727501.01000002"/>
    <s v="16"/>
    <n v="38996400.161600001"/>
    <n v="0"/>
    <s v="-"/>
    <n v="0"/>
    <n v="0"/>
    <s v="-"/>
    <n v="0"/>
  </r>
  <r>
    <s v="189"/>
    <x v="3"/>
    <x v="1"/>
    <s v="004"/>
    <s v="Z1B8050937"/>
    <s v="1731"/>
    <s v="FC"/>
    <s v="00161309"/>
    <s v=""/>
    <s v=""/>
    <s v=""/>
    <s v=""/>
    <n v="0"/>
    <s v=""/>
    <s v="PANADERIA Y PASTELERIA ROSA  GUAICAIPURO"/>
    <s v="J001715223 "/>
    <n v="64600000"/>
    <n v="0"/>
    <n v="64600000"/>
    <n v="0"/>
    <s v="-"/>
    <n v="0"/>
    <n v="0"/>
    <s v="-"/>
    <n v="0"/>
    <n v="0"/>
    <s v="-"/>
    <n v="0"/>
    <n v="0"/>
    <s v="-"/>
    <n v="0"/>
  </r>
  <r>
    <s v="190"/>
    <x v="3"/>
    <x v="1"/>
    <s v="004"/>
    <s v="Z1B8050937"/>
    <s v="1731"/>
    <s v="FC"/>
    <s v="00161310-00161312"/>
    <s v=""/>
    <s v=""/>
    <s v=""/>
    <s v=""/>
    <n v="0"/>
    <s v=""/>
    <s v="VENTAS NO CONTRIBUYENTES"/>
    <s v=""/>
    <n v="169989988.5"/>
    <n v="0"/>
    <n v="103863927.5"/>
    <n v="0"/>
    <s v="-"/>
    <n v="0"/>
    <n v="57005225"/>
    <s v="16"/>
    <n v="9120836"/>
    <n v="0"/>
    <s v="-"/>
    <n v="0"/>
    <n v="0"/>
    <s v="-"/>
    <n v="0"/>
  </r>
  <r>
    <s v="191"/>
    <x v="3"/>
    <x v="0"/>
    <s v="005"/>
    <s v="Z1F0017998"/>
    <s v="0366-0366"/>
    <s v="FC"/>
    <s v="00012734-00012744"/>
    <s v=""/>
    <s v=""/>
    <s v=""/>
    <s v=""/>
    <n v="0"/>
    <s v=""/>
    <s v="VENTAS NO CONTRIBUYENTES"/>
    <s v=""/>
    <n v="274396236.99360001"/>
    <n v="0"/>
    <n v="154866625"/>
    <n v="0"/>
    <s v="-"/>
    <n v="0"/>
    <n v="103042768.95999999"/>
    <s v="16"/>
    <n v="16486843.033600001"/>
    <n v="0"/>
    <s v="-"/>
    <n v="0"/>
    <n v="0"/>
    <s v="-"/>
    <n v="0"/>
  </r>
  <r>
    <s v="192"/>
    <x v="3"/>
    <x v="0"/>
    <s v="005"/>
    <s v="Z1F0017998"/>
    <s v="0366"/>
    <s v="FC"/>
    <s v="00012745"/>
    <s v=""/>
    <s v=""/>
    <s v=""/>
    <s v=""/>
    <n v="0"/>
    <s v=""/>
    <s v="DECO MOBILIA"/>
    <s v="V312806745"/>
    <n v="1520000"/>
    <n v="0"/>
    <n v="1520000"/>
    <n v="0"/>
    <s v="-"/>
    <n v="0"/>
    <n v="0"/>
    <s v="-"/>
    <n v="0"/>
    <n v="0"/>
    <s v="-"/>
    <n v="0"/>
    <n v="0"/>
    <s v="-"/>
    <n v="0"/>
  </r>
  <r>
    <s v="193"/>
    <x v="3"/>
    <x v="0"/>
    <s v="005"/>
    <s v="Z1F0017998"/>
    <s v="0366-0366"/>
    <s v="FC"/>
    <s v="00012746-00012757"/>
    <s v=""/>
    <s v=""/>
    <s v=""/>
    <s v=""/>
    <n v="0"/>
    <s v=""/>
    <s v="VENTAS NO CONTRIBUYENTES"/>
    <s v=""/>
    <n v="193280151.52000001"/>
    <n v="0"/>
    <n v="137203493"/>
    <n v="0"/>
    <s v="-"/>
    <n v="0"/>
    <n v="48341947"/>
    <s v="16"/>
    <n v="7734711.5199999996"/>
    <n v="0"/>
    <s v="-"/>
    <n v="0"/>
    <n v="0"/>
    <s v="-"/>
    <n v="0"/>
  </r>
  <r>
    <s v="194"/>
    <x v="3"/>
    <x v="1"/>
    <s v="005"/>
    <s v="Z1B8050363"/>
    <s v="1882"/>
    <s v="FC"/>
    <s v="00174186-00174302"/>
    <s v=""/>
    <s v=""/>
    <s v=""/>
    <s v=""/>
    <n v="0"/>
    <s v=""/>
    <s v="VENTAS NO CONTRIBUYENTES"/>
    <s v=""/>
    <n v="1991844560.46"/>
    <n v="0"/>
    <n v="1554450038"/>
    <n v="0"/>
    <s v="-"/>
    <n v="0"/>
    <n v="377064243.5"/>
    <s v="16"/>
    <n v="60330278.960000001"/>
    <n v="0"/>
    <s v="-"/>
    <n v="0"/>
    <n v="0"/>
    <s v="-"/>
    <n v="0"/>
  </r>
  <r>
    <s v="195"/>
    <x v="3"/>
    <x v="0"/>
    <s v="006"/>
    <s v="Z1F0017787"/>
    <s v="0335-0335"/>
    <s v="FC"/>
    <s v="00004498-00004521"/>
    <s v=""/>
    <s v=""/>
    <s v=""/>
    <s v=""/>
    <n v="0"/>
    <s v=""/>
    <s v="VENTAS NO CONTRIBUYENTES"/>
    <s v=""/>
    <n v="310650531"/>
    <n v="0"/>
    <n v="219843527"/>
    <n v="0"/>
    <s v="-"/>
    <n v="0"/>
    <n v="78281900"/>
    <s v="16"/>
    <n v="12525104"/>
    <n v="0"/>
    <s v="-"/>
    <n v="0"/>
    <n v="0"/>
    <s v="-"/>
    <n v="0"/>
  </r>
  <r>
    <s v="196"/>
    <x v="3"/>
    <x v="1"/>
    <s v="006"/>
    <s v="Z1B8044815"/>
    <s v="1791"/>
    <s v="FC"/>
    <s v="00154049-00154144"/>
    <s v=""/>
    <s v=""/>
    <s v=""/>
    <s v=""/>
    <n v="0"/>
    <s v=""/>
    <s v="VENTAS NO CONTRIBUYENTES"/>
    <s v=""/>
    <n v="1646529139.6135998"/>
    <n v="0"/>
    <n v="1214983082"/>
    <n v="0"/>
    <s v="-"/>
    <n v="0"/>
    <n v="372022463.45999998"/>
    <s v="-"/>
    <n v="59523594.153600007"/>
    <n v="0"/>
    <s v="-"/>
    <n v="0"/>
    <n v="0"/>
    <s v="-"/>
    <n v="0"/>
  </r>
  <r>
    <s v="197"/>
    <x v="3"/>
    <x v="1"/>
    <s v="008"/>
    <s v="Z1B8050003"/>
    <s v="1747"/>
    <s v="FC"/>
    <s v=""/>
    <n v="172946"/>
    <s v=""/>
    <m/>
    <m/>
    <m/>
    <s v="VEN"/>
    <s v="CAJA SIN ACTIVIDAD"/>
    <s v="V16887314"/>
    <n v="0"/>
    <n v="0"/>
    <n v="0"/>
    <n v="0"/>
    <s v="-"/>
    <n v="0"/>
    <n v="0"/>
    <s v="16"/>
    <n v="0"/>
    <n v="0"/>
    <s v="-"/>
    <n v="0"/>
    <n v="0"/>
    <s v="-"/>
    <n v="0"/>
  </r>
  <r>
    <s v="198"/>
    <x v="3"/>
    <x v="1"/>
    <s v="009"/>
    <s v="Z1B8014458"/>
    <s v="1798"/>
    <s v="FC"/>
    <s v="0017877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9"/>
    <x v="3"/>
    <x v="1"/>
    <s v="011"/>
    <s v="Z1F0004616"/>
    <s v="0702"/>
    <s v="FC"/>
    <s v="00095555-00095677"/>
    <s v=""/>
    <s v=""/>
    <s v=""/>
    <s v=""/>
    <n v="0"/>
    <s v=""/>
    <s v="VENTAS NO CONTRIBUYENTES"/>
    <s v=""/>
    <n v="493879026.55359995"/>
    <n v="0"/>
    <n v="444548130"/>
    <n v="0"/>
    <s v="-"/>
    <n v="0"/>
    <n v="42526634.960000001"/>
    <s v="-"/>
    <n v="6804261.5936000003"/>
    <n v="0"/>
    <s v="-"/>
    <n v="0"/>
    <n v="0"/>
    <s v="-"/>
    <n v="0"/>
  </r>
  <r>
    <s v="200"/>
    <x v="3"/>
    <x v="1"/>
    <s v="014"/>
    <s v="Z1F0000338"/>
    <s v="1492"/>
    <s v="FC"/>
    <s v="00057770-00057821"/>
    <s v=""/>
    <s v=""/>
    <s v=""/>
    <s v=""/>
    <n v="0"/>
    <s v=""/>
    <s v="VENTAS NO CONTRIBUYENTES"/>
    <s v=""/>
    <n v="200207560"/>
    <n v="0"/>
    <n v="178795700"/>
    <n v="0"/>
    <s v="-"/>
    <n v="0"/>
    <n v="18458500"/>
    <s v="-"/>
    <n v="2953360"/>
    <n v="0"/>
    <s v="-"/>
    <n v="0"/>
    <n v="0"/>
    <s v="-"/>
    <n v="0"/>
  </r>
  <r>
    <s v="201"/>
    <x v="3"/>
    <x v="1"/>
    <s v="015"/>
    <s v="Z1B8050356"/>
    <s v="1627"/>
    <s v="FC"/>
    <s v="00088038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02"/>
    <x v="3"/>
    <x v="1"/>
    <s v="016"/>
    <s v="Z1F0000490"/>
    <s v="0272"/>
    <s v="FC"/>
    <s v="00004518-00004532"/>
    <s v=""/>
    <s v=""/>
    <s v=""/>
    <s v=""/>
    <n v="0"/>
    <s v=""/>
    <s v="VENTAS NO CONTRIBUYENTES"/>
    <s v=""/>
    <n v="241598565.77999997"/>
    <n v="0"/>
    <n v="160747426.5"/>
    <n v="0"/>
    <s v="-"/>
    <n v="0"/>
    <n v="69699258"/>
    <s v="16"/>
    <n v="11151881.279999999"/>
    <n v="0"/>
    <s v="-"/>
    <n v="0"/>
    <n v="0"/>
    <s v="-"/>
    <n v="0"/>
  </r>
  <r>
    <s v="203"/>
    <x v="3"/>
    <x v="1"/>
    <s v="017"/>
    <s v="Z7C0004030"/>
    <s v="0093"/>
    <s v="FC"/>
    <s v="0000343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04"/>
    <x v="4"/>
    <x v="0"/>
    <s v="001"/>
    <s v="Z1F0017854"/>
    <s v="0376-0376"/>
    <s v="FC"/>
    <s v="00020715-00020740"/>
    <s v=""/>
    <s v=""/>
    <s v=""/>
    <s v=""/>
    <n v="0"/>
    <s v=""/>
    <s v="VENTAS NO CONTRIBUYENTES"/>
    <s v=""/>
    <n v="255269579.03999999"/>
    <n v="0"/>
    <n v="199207511"/>
    <n v="0"/>
    <s v="-"/>
    <n v="0"/>
    <n v="48329369"/>
    <s v="-"/>
    <n v="7732699.0399999991"/>
    <n v="0"/>
    <s v="-"/>
    <n v="0"/>
    <n v="0"/>
    <s v="-"/>
    <n v="0"/>
  </r>
  <r>
    <s v="205"/>
    <x v="4"/>
    <x v="0"/>
    <s v="001"/>
    <s v="Z1F0017854"/>
    <s v="0376"/>
    <s v="FC"/>
    <s v="00020741"/>
    <s v=""/>
    <s v=""/>
    <s v=""/>
    <s v=""/>
    <n v="0"/>
    <s v=""/>
    <s v="SENA C.A"/>
    <s v="J000447349"/>
    <n v="18815548"/>
    <n v="0"/>
    <n v="0"/>
    <n v="16220300"/>
    <s v="16"/>
    <n v="2595248"/>
    <n v="0"/>
    <s v="-"/>
    <n v="0"/>
    <n v="0"/>
    <s v="-"/>
    <n v="0"/>
    <n v="0"/>
    <s v="-"/>
    <n v="0"/>
  </r>
  <r>
    <s v="206"/>
    <x v="4"/>
    <x v="0"/>
    <s v="001"/>
    <s v="Z1F0017854"/>
    <s v="0376-0376"/>
    <s v="FC"/>
    <s v="00020742-00020743"/>
    <s v=""/>
    <s v=""/>
    <s v=""/>
    <s v=""/>
    <n v="0"/>
    <s v=""/>
    <s v="VENTAS NO CONTRIBUYENTES"/>
    <s v=""/>
    <n v="17211264"/>
    <n v="0"/>
    <n v="17211264"/>
    <n v="0"/>
    <s v="-"/>
    <n v="0"/>
    <n v="0"/>
    <s v="-"/>
    <n v="0"/>
    <n v="0"/>
    <s v="-"/>
    <n v="0"/>
    <n v="0"/>
    <s v="-"/>
    <n v="0"/>
  </r>
  <r>
    <s v="207"/>
    <x v="4"/>
    <x v="0"/>
    <s v="001"/>
    <s v="Z1F0017854"/>
    <s v="0376"/>
    <s v="FC"/>
    <s v="00020744"/>
    <s v=""/>
    <s v=""/>
    <s v=""/>
    <s v=""/>
    <n v="0"/>
    <s v=""/>
    <s v="FRANCISCO DORTA A SUCESORES"/>
    <s v="J000752583"/>
    <n v="31065000"/>
    <n v="0"/>
    <n v="31065000"/>
    <n v="0"/>
    <s v="-"/>
    <n v="0"/>
    <n v="0"/>
    <s v="-"/>
    <n v="0"/>
    <n v="0"/>
    <s v="-"/>
    <n v="0"/>
    <n v="0"/>
    <s v="-"/>
    <n v="0"/>
  </r>
  <r>
    <s v="208"/>
    <x v="4"/>
    <x v="0"/>
    <s v="001"/>
    <s v="Z1F0017854"/>
    <s v="0376-0376"/>
    <s v="FC"/>
    <s v="00020745-00020805"/>
    <s v=""/>
    <s v=""/>
    <s v=""/>
    <s v=""/>
    <n v="0"/>
    <s v=""/>
    <s v="VENTAS NO CONTRIBUYENTES"/>
    <s v=""/>
    <n v="869719620.93999994"/>
    <n v="0"/>
    <n v="523723887.5"/>
    <n v="0"/>
    <s v="-"/>
    <n v="0"/>
    <n v="298272184"/>
    <s v="16"/>
    <n v="47723549.439999998"/>
    <n v="0"/>
    <s v="-"/>
    <n v="0"/>
    <n v="0"/>
    <s v="-"/>
    <n v="0"/>
  </r>
  <r>
    <s v="209"/>
    <x v="4"/>
    <x v="0"/>
    <s v="001"/>
    <s v="Z1F0017854"/>
    <s v="0376"/>
    <s v="FC"/>
    <s v="00020806"/>
    <s v=""/>
    <s v=""/>
    <s v=""/>
    <s v=""/>
    <n v="0"/>
    <s v=""/>
    <s v="AUTOSERVICIOS CRISS"/>
    <s v="J294282792"/>
    <n v="9923480"/>
    <n v="0"/>
    <n v="4700000"/>
    <n v="4503000"/>
    <s v="16"/>
    <n v="720480"/>
    <n v="0"/>
    <s v="-"/>
    <n v="0"/>
    <n v="0"/>
    <s v="-"/>
    <n v="0"/>
    <n v="0"/>
    <s v="-"/>
    <n v="0"/>
  </r>
  <r>
    <s v="210"/>
    <x v="4"/>
    <x v="0"/>
    <s v="001"/>
    <s v="Z1F0017854"/>
    <s v="0376-0376"/>
    <s v="FC"/>
    <s v="00020807-00020817"/>
    <s v=""/>
    <s v=""/>
    <s v=""/>
    <s v=""/>
    <n v="0"/>
    <s v=""/>
    <s v="VENTAS NO CONTRIBUYENTES"/>
    <s v=""/>
    <n v="163826634.5"/>
    <n v="0"/>
    <n v="129887238.5"/>
    <n v="0"/>
    <s v="-"/>
    <n v="0"/>
    <n v="29258100"/>
    <s v="16"/>
    <n v="4681296"/>
    <n v="0"/>
    <s v="-"/>
    <n v="0"/>
    <n v="0"/>
    <s v="-"/>
    <n v="0"/>
  </r>
  <r>
    <s v="211"/>
    <x v="4"/>
    <x v="1"/>
    <s v="001"/>
    <s v="Z1F0000700"/>
    <s v="1469"/>
    <s v="FC"/>
    <s v="00117138-00117221"/>
    <s v=""/>
    <s v=""/>
    <s v=""/>
    <s v=""/>
    <n v="0"/>
    <s v=""/>
    <s v="VENTAS NO CONTRIBUYENTES"/>
    <s v=""/>
    <n v="1307980783.9671998"/>
    <n v="0"/>
    <n v="1056563337"/>
    <n v="0"/>
    <s v="-"/>
    <n v="0"/>
    <n v="216739178.42000002"/>
    <s v="-"/>
    <n v="34678268.547200002"/>
    <n v="0"/>
    <s v="-"/>
    <n v="0"/>
    <n v="0"/>
    <s v="-"/>
    <n v="0"/>
  </r>
  <r>
    <s v="212"/>
    <x v="4"/>
    <x v="1"/>
    <s v="001"/>
    <s v="Z1F0000700"/>
    <s v="1469"/>
    <s v="NC"/>
    <s v=""/>
    <s v="00000242"/>
    <s v=""/>
    <s v="00117156"/>
    <s v="5/3/2021"/>
    <n v="16922312"/>
    <s v="VEN"/>
    <s v="NOELY VASQUEZ"/>
    <s v="V16591879"/>
    <n v="-10561568"/>
    <n v="0"/>
    <n v="0"/>
    <n v="0"/>
    <s v="-"/>
    <n v="0"/>
    <n v="-9104800"/>
    <s v="16"/>
    <n v="-1456768"/>
    <n v="0"/>
    <s v="-"/>
    <n v="0"/>
    <n v="0"/>
    <s v="-"/>
    <n v="0"/>
  </r>
  <r>
    <s v="213"/>
    <x v="4"/>
    <x v="1"/>
    <s v="001"/>
    <s v="Z1B8050365"/>
    <s v="1286"/>
    <s v="FC"/>
    <s v="0088190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14"/>
    <x v="4"/>
    <x v="2"/>
    <s v="002"/>
    <s v="Z1F0008858"/>
    <s v="0826"/>
    <s v="FC"/>
    <s v="00110632-00110679"/>
    <s v=""/>
    <s v=""/>
    <s v=""/>
    <s v=""/>
    <n v="0"/>
    <s v=""/>
    <s v="VENTAS NO CONTRIBUYENTES"/>
    <s v=""/>
    <n v="194426439"/>
    <n v="0"/>
    <n v="178996235"/>
    <n v="0"/>
    <s v="-"/>
    <n v="0"/>
    <n v="13301900"/>
    <s v="-"/>
    <n v="2128304"/>
    <n v="0"/>
    <s v="-"/>
    <n v="0"/>
    <n v="0"/>
    <s v="-"/>
    <n v="0"/>
  </r>
  <r>
    <s v="215"/>
    <x v="4"/>
    <x v="2"/>
    <s v="002"/>
    <s v="Z1F0008858"/>
    <s v="0827"/>
    <s v="FC"/>
    <s v="00110680-00110783"/>
    <s v=""/>
    <s v=""/>
    <s v=""/>
    <s v=""/>
    <n v="0"/>
    <s v=""/>
    <s v="VENTAS NO CONTRIBUYENTES"/>
    <s v=""/>
    <n v="456716508.92000002"/>
    <n v="0"/>
    <n v="415975555"/>
    <n v="0"/>
    <s v="-"/>
    <n v="0"/>
    <n v="35121512"/>
    <s v="-"/>
    <n v="5619441.9199999999"/>
    <n v="0"/>
    <s v="-"/>
    <n v="0"/>
    <n v="0"/>
    <s v="-"/>
    <n v="0"/>
  </r>
  <r>
    <s v="216"/>
    <x v="4"/>
    <x v="0"/>
    <s v="002"/>
    <s v="Z1F0017966"/>
    <s v="0371-0371"/>
    <s v="FC"/>
    <s v="00009340-00009385"/>
    <s v=""/>
    <s v=""/>
    <s v=""/>
    <s v=""/>
    <n v="0"/>
    <s v=""/>
    <s v="VENTAS NO CONTRIBUYENTES"/>
    <s v=""/>
    <n v="654995271.80879998"/>
    <n v="0"/>
    <n v="506349409.00000006"/>
    <n v="0"/>
    <s v="-"/>
    <n v="0"/>
    <n v="128142985.18000001"/>
    <s v="16"/>
    <n v="20502877.628800001"/>
    <n v="0"/>
    <s v="-"/>
    <n v="0"/>
    <n v="0"/>
    <s v="-"/>
    <n v="0"/>
  </r>
  <r>
    <s v="217"/>
    <x v="4"/>
    <x v="0"/>
    <s v="002"/>
    <s v="Z1F0017966"/>
    <s v="0371"/>
    <s v="FC"/>
    <s v="00009386"/>
    <s v=""/>
    <s v=""/>
    <s v=""/>
    <s v=""/>
    <n v="0"/>
    <s v=""/>
    <s v="TECH SOURCE DISTRIBUIDORES C.A"/>
    <s v="J500036833"/>
    <n v="11020079.9936"/>
    <n v="0"/>
    <n v="0"/>
    <n v="9500068.9600000009"/>
    <s v="16"/>
    <n v="1520011.0336"/>
    <n v="0"/>
    <s v="-"/>
    <n v="0"/>
    <n v="0"/>
    <s v="-"/>
    <n v="0"/>
    <n v="0"/>
    <s v="-"/>
    <n v="0"/>
  </r>
  <r>
    <s v="218"/>
    <x v="4"/>
    <x v="0"/>
    <s v="002"/>
    <s v="Z1F0017966"/>
    <s v="0371-0371"/>
    <s v="FC"/>
    <s v="00009387-00009391"/>
    <s v=""/>
    <s v=""/>
    <s v=""/>
    <s v=""/>
    <n v="0"/>
    <s v=""/>
    <s v="VENTAS NO CONTRIBUYENTES"/>
    <s v=""/>
    <n v="43444980.003600001"/>
    <n v="0"/>
    <n v="19307600"/>
    <n v="0"/>
    <s v="-"/>
    <n v="0"/>
    <n v="20808086.210000001"/>
    <s v="16"/>
    <n v="3329293.7936"/>
    <n v="0"/>
    <s v="-"/>
    <n v="0"/>
    <n v="0"/>
    <s v="-"/>
    <n v="0"/>
  </r>
  <r>
    <s v="219"/>
    <x v="4"/>
    <x v="0"/>
    <s v="002"/>
    <s v="Z1F0017966"/>
    <s v="0371"/>
    <s v="FC"/>
    <s v="00009392"/>
    <s v=""/>
    <s v=""/>
    <s v=""/>
    <s v=""/>
    <n v="0"/>
    <s v=""/>
    <s v="CACHIONO GOURMET EXPRESS 2430 C.A"/>
    <s v="J408175541"/>
    <n v="20664587.460000001"/>
    <n v="0"/>
    <n v="12406192.5"/>
    <n v="7119306"/>
    <s v="16"/>
    <n v="1139088.96"/>
    <n v="0"/>
    <s v="-"/>
    <n v="0"/>
    <n v="0"/>
    <s v="-"/>
    <n v="0"/>
    <n v="0"/>
    <s v="-"/>
    <n v="0"/>
  </r>
  <r>
    <s v="220"/>
    <x v="4"/>
    <x v="0"/>
    <s v="002"/>
    <s v="Z1F0017966"/>
    <s v="0371-0371"/>
    <s v="FC"/>
    <s v="00009393-00009401"/>
    <s v=""/>
    <s v=""/>
    <s v=""/>
    <s v=""/>
    <n v="0"/>
    <s v=""/>
    <s v="VENTAS NO CONTRIBUYENTES"/>
    <s v=""/>
    <n v="104901418.0036"/>
    <n v="0"/>
    <n v="71791554"/>
    <n v="0"/>
    <s v="-"/>
    <n v="0"/>
    <n v="28542986.210000001"/>
    <s v="16"/>
    <n v="4566877.7936000004"/>
    <n v="0"/>
    <s v="-"/>
    <n v="0"/>
    <n v="0"/>
    <s v="-"/>
    <n v="0"/>
  </r>
  <r>
    <s v="221"/>
    <x v="4"/>
    <x v="1"/>
    <s v="002"/>
    <s v="Z1B8050002"/>
    <s v="1805"/>
    <s v="FC"/>
    <s v="00166757-00166764"/>
    <s v=""/>
    <s v=""/>
    <s v=""/>
    <s v=""/>
    <n v="0"/>
    <s v=""/>
    <s v="VENTAS NO CONTRIBUYENTES"/>
    <s v=""/>
    <n v="199382322.5"/>
    <n v="0"/>
    <n v="157263882.5"/>
    <n v="0"/>
    <s v="-"/>
    <n v="0"/>
    <n v="36309000"/>
    <s v="-"/>
    <n v="5809440"/>
    <n v="0"/>
    <s v="-"/>
    <n v="0"/>
    <n v="0"/>
    <s v="-"/>
    <n v="0"/>
  </r>
  <r>
    <s v="222"/>
    <x v="4"/>
    <x v="1"/>
    <s v="002"/>
    <s v="Z1B8050002"/>
    <s v="1805"/>
    <s v="FC"/>
    <s v="00166765"/>
    <s v=""/>
    <s v=""/>
    <s v=""/>
    <s v=""/>
    <n v="0"/>
    <s v=""/>
    <s v="DONUTS PRINCE C.A."/>
    <s v="J400114080 "/>
    <n v="649800000"/>
    <n v="0"/>
    <n v="649800000"/>
    <n v="0"/>
    <s v="-"/>
    <n v="0"/>
    <n v="0"/>
    <s v="-"/>
    <n v="0"/>
    <n v="0"/>
    <s v="-"/>
    <n v="0"/>
    <n v="0"/>
    <s v="-"/>
    <n v="0"/>
  </r>
  <r>
    <s v="223"/>
    <x v="4"/>
    <x v="1"/>
    <s v="002"/>
    <s v="Z1B8050002"/>
    <s v="1805"/>
    <s v="FC"/>
    <s v="00166766-00166821"/>
    <s v=""/>
    <s v=""/>
    <s v=""/>
    <s v=""/>
    <n v="0"/>
    <s v=""/>
    <s v="VENTAS NO CONTRIBUYENTES"/>
    <s v=""/>
    <n v="1126791475.642"/>
    <n v="0"/>
    <n v="835771029.49999976"/>
    <n v="0"/>
    <s v="-"/>
    <n v="0"/>
    <n v="250879694.94999999"/>
    <s v="-"/>
    <n v="40140751.192000002"/>
    <n v="0"/>
    <s v="-"/>
    <n v="0"/>
    <n v="0"/>
    <s v="-"/>
    <n v="0"/>
  </r>
  <r>
    <s v="224"/>
    <x v="4"/>
    <x v="1"/>
    <s v="002"/>
    <s v="Z1B8050149"/>
    <s v="1726"/>
    <s v="FC "/>
    <s v="00205093-00205175"/>
    <m/>
    <m/>
    <m/>
    <m/>
    <n v="0"/>
    <m/>
    <s v="VENTAS NO CONTRIBUYENTES"/>
    <m/>
    <n v="516320014"/>
    <n v="0"/>
    <n v="516320014"/>
    <n v="0"/>
    <s v="-"/>
    <n v="0"/>
    <n v="0"/>
    <s v="-"/>
    <n v="0"/>
    <n v="0"/>
    <s v="-"/>
    <n v="0"/>
    <n v="0"/>
    <s v="-"/>
    <n v="0"/>
  </r>
  <r>
    <s v="225"/>
    <x v="4"/>
    <x v="2"/>
    <s v="003"/>
    <s v="Z1F0008965"/>
    <s v="0819"/>
    <s v="FC"/>
    <s v="00107601-00107703"/>
    <s v=""/>
    <s v=""/>
    <s v=""/>
    <s v=""/>
    <n v="0"/>
    <s v=""/>
    <s v="VENTAS NO CONTRIBUYENTES"/>
    <s v=""/>
    <n v="526760223.98999995"/>
    <n v="0"/>
    <n v="437127872"/>
    <n v="0"/>
    <s v="-"/>
    <n v="0"/>
    <n v="77269268.959999993"/>
    <s v="-"/>
    <n v="12363083.029999999"/>
    <n v="0"/>
    <s v="-"/>
    <n v="0"/>
    <n v="0"/>
    <s v="-"/>
    <n v="0"/>
  </r>
  <r>
    <s v="226"/>
    <x v="4"/>
    <x v="0"/>
    <s v="003"/>
    <s v="Z1F0017848"/>
    <s v="0369-0369"/>
    <s v="FC"/>
    <s v="00017094-00017142"/>
    <s v=""/>
    <s v=""/>
    <s v=""/>
    <s v=""/>
    <n v="0"/>
    <s v=""/>
    <s v="VENTAS NO CONTRIBUYENTES"/>
    <s v=""/>
    <n v="1191604440.7792001"/>
    <n v="0"/>
    <n v="831902762.00000012"/>
    <n v="0"/>
    <s v="-"/>
    <n v="0"/>
    <n v="310087654.12"/>
    <s v="16"/>
    <n v="49614024.659199998"/>
    <n v="0"/>
    <s v="-"/>
    <n v="0"/>
    <n v="0"/>
    <s v="-"/>
    <n v="0"/>
  </r>
  <r>
    <s v="227"/>
    <x v="4"/>
    <x v="1"/>
    <s v="003"/>
    <s v="Z1B8051199"/>
    <s v="1889"/>
    <s v="FC"/>
    <s v="00194476-00194517"/>
    <s v=""/>
    <s v=""/>
    <s v=""/>
    <s v=""/>
    <n v="0"/>
    <s v=""/>
    <s v="VENTAS NO CONTRIBUYENTES"/>
    <s v=""/>
    <n v="821835837.25480008"/>
    <n v="0"/>
    <n v="682117138"/>
    <n v="0"/>
    <s v="-"/>
    <n v="0"/>
    <n v="120447154.53"/>
    <s v="16"/>
    <n v="19271544.724800002"/>
    <n v="0"/>
    <s v="-"/>
    <n v="0"/>
    <n v="0"/>
    <s v="-"/>
    <n v="0"/>
  </r>
  <r>
    <s v="228"/>
    <x v="4"/>
    <x v="1"/>
    <s v="003"/>
    <s v="Z1B8051199"/>
    <s v="1889"/>
    <s v="FC"/>
    <s v="00194518"/>
    <s v=""/>
    <s v=""/>
    <s v=""/>
    <s v=""/>
    <n v="0"/>
    <s v=""/>
    <s v="MIGUEL ALVAREZ"/>
    <s v="V14772733"/>
    <n v="17071101"/>
    <n v="0"/>
    <n v="11098261"/>
    <n v="5149000"/>
    <s v="16"/>
    <n v="823840"/>
    <n v="0"/>
    <s v="-"/>
    <n v="0"/>
    <n v="0"/>
    <s v="-"/>
    <n v="0"/>
    <n v="0"/>
    <s v="-"/>
    <n v="0"/>
  </r>
  <r>
    <s v="229"/>
    <x v="4"/>
    <x v="1"/>
    <s v="003"/>
    <s v="Z1B8051199"/>
    <s v="1889"/>
    <s v="FC"/>
    <s v="00194519-00194551"/>
    <s v=""/>
    <s v=""/>
    <s v=""/>
    <s v=""/>
    <n v="0"/>
    <s v=""/>
    <s v="VENTAS NO CONTRIBUYENTES"/>
    <s v=""/>
    <n v="948896815.15999997"/>
    <n v="0"/>
    <n v="713585289.5"/>
    <n v="0"/>
    <s v="-"/>
    <n v="0"/>
    <n v="202854763.5"/>
    <s v="-"/>
    <n v="32456762.160000004"/>
    <n v="0"/>
    <s v="-"/>
    <n v="0"/>
    <n v="0"/>
    <s v="-"/>
    <n v="0"/>
  </r>
  <r>
    <s v="230"/>
    <x v="4"/>
    <x v="0"/>
    <s v="004"/>
    <s v="Z1F0017963"/>
    <s v="0372-0372"/>
    <s v="FC"/>
    <s v="00009460-00009498"/>
    <s v=""/>
    <s v=""/>
    <s v=""/>
    <s v=""/>
    <n v="0"/>
    <s v=""/>
    <s v="VENTAS NO CONTRIBUYENTES"/>
    <s v=""/>
    <n v="843465541.83359993"/>
    <n v="0"/>
    <n v="569317399.5"/>
    <n v="0"/>
    <s v="-"/>
    <n v="0"/>
    <n v="236334605.46000001"/>
    <s v="16"/>
    <n v="37813536.873600006"/>
    <n v="0"/>
    <s v="-"/>
    <n v="0"/>
    <n v="0"/>
    <s v="-"/>
    <n v="0"/>
  </r>
  <r>
    <s v="231"/>
    <x v="4"/>
    <x v="1"/>
    <s v="004"/>
    <s v="Z1B8050937"/>
    <s v="1732"/>
    <s v="FC"/>
    <s v="00161313-00161323"/>
    <s v=""/>
    <s v=""/>
    <s v=""/>
    <s v=""/>
    <n v="0"/>
    <s v=""/>
    <s v="VENTAS NO CONTRIBUYENTES"/>
    <s v=""/>
    <n v="170353834.48000002"/>
    <n v="0"/>
    <n v="152935358"/>
    <n v="0"/>
    <s v="-"/>
    <n v="0"/>
    <n v="15015928"/>
    <s v="-"/>
    <n v="2402548.48"/>
    <n v="0"/>
    <s v="-"/>
    <n v="0"/>
    <n v="0"/>
    <s v="-"/>
    <n v="0"/>
  </r>
  <r>
    <s v="232"/>
    <x v="4"/>
    <x v="1"/>
    <s v="004"/>
    <s v="Z1B8050937"/>
    <s v="1732"/>
    <s v="FC"/>
    <s v="00161324"/>
    <s v=""/>
    <s v=""/>
    <s v=""/>
    <s v=""/>
    <n v="0"/>
    <s v=""/>
    <s v="SERVICIO TODO EN CROMADO 2021C,A"/>
    <s v="J-40648330-3 "/>
    <n v="18885021.5"/>
    <n v="0"/>
    <n v="5544209.5"/>
    <n v="11500700"/>
    <s v="16"/>
    <n v="1840112"/>
    <n v="0"/>
    <s v="-"/>
    <n v="0"/>
    <n v="0"/>
    <s v="-"/>
    <n v="0"/>
    <n v="0"/>
    <s v="-"/>
    <n v="0"/>
  </r>
  <r>
    <s v="233"/>
    <x v="4"/>
    <x v="1"/>
    <s v="004"/>
    <s v="Z1B8050937"/>
    <s v="1732"/>
    <s v="FC"/>
    <s v="00161325-00161398"/>
    <s v=""/>
    <s v=""/>
    <s v=""/>
    <s v=""/>
    <n v="0"/>
    <s v=""/>
    <s v="VENTAS NO CONTRIBUYENTES"/>
    <s v=""/>
    <n v="1773167410.2436001"/>
    <n v="0"/>
    <n v="1412247576.5000002"/>
    <n v="0"/>
    <s v="-"/>
    <n v="0"/>
    <n v="311137787.71000004"/>
    <s v="16"/>
    <n v="49782046.033599995"/>
    <n v="0"/>
    <s v="-"/>
    <n v="0"/>
    <n v="0"/>
    <s v="-"/>
    <n v="0"/>
  </r>
  <r>
    <s v="234"/>
    <x v="4"/>
    <x v="0"/>
    <s v="005"/>
    <s v="Z1F0017998"/>
    <s v="0367-0367"/>
    <s v="FC"/>
    <s v="00012758-00012791"/>
    <s v=""/>
    <s v=""/>
    <s v=""/>
    <s v=""/>
    <n v="0"/>
    <s v=""/>
    <s v="VENTAS NO CONTRIBUYENTES"/>
    <s v=""/>
    <n v="653646711.01160002"/>
    <n v="0"/>
    <n v="473176434"/>
    <n v="0"/>
    <s v="-"/>
    <n v="0"/>
    <n v="155577825.00999999"/>
    <s v="-"/>
    <n v="24892452.001599997"/>
    <n v="0"/>
    <s v="-"/>
    <n v="0"/>
    <n v="0"/>
    <s v="-"/>
    <n v="0"/>
  </r>
  <r>
    <s v="235"/>
    <x v="4"/>
    <x v="0"/>
    <s v="005"/>
    <s v="Z1F0017998"/>
    <s v="0367"/>
    <s v="FC"/>
    <s v="00012792"/>
    <s v=""/>
    <s v=""/>
    <s v=""/>
    <s v=""/>
    <n v="0"/>
    <s v=""/>
    <s v="CORPORACION LENOTRE GOURMET C.A"/>
    <s v="J317391004"/>
    <n v="8686800"/>
    <n v="0"/>
    <n v="8686800"/>
    <n v="0"/>
    <s v="-"/>
    <n v="0"/>
    <n v="0"/>
    <s v="-"/>
    <n v="0"/>
    <n v="0"/>
    <s v="-"/>
    <n v="0"/>
    <n v="0"/>
    <s v="-"/>
    <n v="0"/>
  </r>
  <r>
    <s v="236"/>
    <x v="4"/>
    <x v="0"/>
    <s v="005"/>
    <s v="Z1F0017998"/>
    <s v="0367-0367"/>
    <s v="FC"/>
    <s v="00012793-00012808"/>
    <s v=""/>
    <s v=""/>
    <s v=""/>
    <s v=""/>
    <n v="0"/>
    <s v=""/>
    <s v="VENTAS NO CONTRIBUYENTES"/>
    <s v=""/>
    <n v="308673074.70719999"/>
    <n v="0"/>
    <n v="211741047.5"/>
    <n v="0"/>
    <s v="-"/>
    <n v="0"/>
    <n v="83562092.420000002"/>
    <s v="16"/>
    <n v="13369934.7872"/>
    <n v="0"/>
    <s v="-"/>
    <n v="0"/>
    <n v="0"/>
    <s v="-"/>
    <n v="0"/>
  </r>
  <r>
    <s v="237"/>
    <x v="4"/>
    <x v="1"/>
    <s v="005"/>
    <s v="Z1B8050363"/>
    <s v="1883"/>
    <s v="FC"/>
    <s v="00174303-00174413"/>
    <s v=""/>
    <s v=""/>
    <s v=""/>
    <s v=""/>
    <n v="0"/>
    <s v=""/>
    <s v="VENTAS NO CONTRIBUYENTES"/>
    <s v=""/>
    <n v="1798595643.4267998"/>
    <n v="0"/>
    <n v="1388242075"/>
    <n v="0"/>
    <s v="-"/>
    <n v="0"/>
    <n v="353753076.22999996"/>
    <s v="-"/>
    <n v="56600492.196800001"/>
    <n v="0"/>
    <s v="-"/>
    <n v="0"/>
    <n v="0"/>
    <s v="-"/>
    <n v="0"/>
  </r>
  <r>
    <s v="238"/>
    <x v="4"/>
    <x v="0"/>
    <s v="006"/>
    <s v="Z1F0017787"/>
    <s v="0336-0336"/>
    <s v="FC"/>
    <s v="00004522-00004526"/>
    <s v=""/>
    <s v=""/>
    <s v=""/>
    <s v=""/>
    <n v="0"/>
    <s v=""/>
    <s v="VENTAS NO CONTRIBUYENTES"/>
    <s v=""/>
    <n v="88148075.5"/>
    <n v="0"/>
    <n v="63178959.5"/>
    <n v="0"/>
    <s v="-"/>
    <n v="0"/>
    <n v="21525100"/>
    <s v="16"/>
    <n v="3444016"/>
    <n v="0"/>
    <s v="-"/>
    <n v="0"/>
    <n v="0"/>
    <s v="-"/>
    <n v="0"/>
  </r>
  <r>
    <s v="239"/>
    <x v="4"/>
    <x v="1"/>
    <s v="006"/>
    <s v="Z1B8044815"/>
    <s v="1792"/>
    <s v="FC"/>
    <s v="00154145"/>
    <s v=""/>
    <s v=""/>
    <s v=""/>
    <s v=""/>
    <n v="0"/>
    <s v=""/>
    <s v="DISTRIBUIDORA MONTOVEJ2012"/>
    <s v="J407863797"/>
    <n v="8018845.5"/>
    <n v="0"/>
    <n v="7952725.5"/>
    <n v="57000"/>
    <s v="16"/>
    <n v="9120"/>
    <n v="0"/>
    <s v="-"/>
    <n v="0"/>
    <n v="0"/>
    <s v="-"/>
    <n v="0"/>
    <n v="0"/>
    <s v="-"/>
    <n v="0"/>
  </r>
  <r>
    <s v="240"/>
    <x v="4"/>
    <x v="1"/>
    <s v="006"/>
    <s v="Z1B8044815"/>
    <s v="1792"/>
    <s v="FC"/>
    <s v="00154146"/>
    <s v=""/>
    <s v=""/>
    <s v=""/>
    <s v=""/>
    <n v="0"/>
    <s v=""/>
    <s v="DISTRIBUIDORA MONTOVEJ2012"/>
    <s v="J407863797"/>
    <n v="576460"/>
    <n v="0"/>
    <n v="576460"/>
    <n v="0"/>
    <s v="-"/>
    <n v="0"/>
    <n v="0"/>
    <s v="-"/>
    <n v="0"/>
    <n v="0"/>
    <s v="-"/>
    <n v="0"/>
    <n v="0"/>
    <s v="-"/>
    <n v="0"/>
  </r>
  <r>
    <s v="241"/>
    <x v="4"/>
    <x v="1"/>
    <s v="006"/>
    <s v="Z1B8044815"/>
    <s v="1792"/>
    <s v="FC"/>
    <s v="00154147-00154237"/>
    <s v=""/>
    <s v=""/>
    <s v=""/>
    <s v=""/>
    <n v="0"/>
    <s v=""/>
    <s v="VENTAS NO CONTRIBUYENTES"/>
    <s v=""/>
    <n v="1489475578.8200002"/>
    <n v="0"/>
    <n v="1199327285"/>
    <n v="0"/>
    <s v="-"/>
    <n v="0"/>
    <n v="250127839.5"/>
    <s v="16"/>
    <n v="40020454.32"/>
    <n v="0"/>
    <s v="-"/>
    <n v="0"/>
    <n v="0"/>
    <s v="-"/>
    <n v="0"/>
  </r>
  <r>
    <s v="242"/>
    <x v="4"/>
    <x v="0"/>
    <s v="008"/>
    <s v="Z1F0017970"/>
    <s v="0004"/>
    <s v="FC"/>
    <s v="00000005"/>
    <s v=""/>
    <s v=""/>
    <s v=""/>
    <s v=""/>
    <n v="0"/>
    <s v=""/>
    <s v="INVERSIONES ALTA GRCIA"/>
    <s v=" V404521780"/>
    <n v="1190160"/>
    <n v="0"/>
    <n v="0"/>
    <n v="1026000"/>
    <s v="16"/>
    <n v="164160"/>
    <n v="0"/>
    <s v="-"/>
    <n v="0"/>
    <n v="0"/>
    <s v="-"/>
    <n v="0"/>
    <n v="0"/>
    <s v="-"/>
    <n v="0"/>
  </r>
  <r>
    <s v="243"/>
    <x v="4"/>
    <x v="0"/>
    <s v="008"/>
    <s v="Z1F0017970"/>
    <s v="0004-0004"/>
    <s v="FC"/>
    <s v="00000006-00000023"/>
    <s v=""/>
    <s v=""/>
    <s v=""/>
    <s v=""/>
    <n v="0"/>
    <s v=""/>
    <s v="VENTAS NO CONTRIBUYENTES"/>
    <s v=""/>
    <n v="117925628"/>
    <n v="0"/>
    <n v="1373700"/>
    <n v="0"/>
    <s v="-"/>
    <n v="0"/>
    <n v="100475800"/>
    <s v="16"/>
    <n v="16076128"/>
    <n v="0"/>
    <s v="-"/>
    <n v="0"/>
    <n v="0"/>
    <s v="-"/>
    <n v="0"/>
  </r>
  <r>
    <s v="244"/>
    <x v="4"/>
    <x v="1"/>
    <s v="008"/>
    <s v="Z1B8050003"/>
    <s v="1748"/>
    <s v="FC"/>
    <s v="00172947-00173022"/>
    <s v=""/>
    <s v=""/>
    <s v=""/>
    <s v=""/>
    <n v="0"/>
    <s v=""/>
    <s v="VENTAS NO CONTRIBUYENTES"/>
    <s v=""/>
    <n v="1301352515.0871999"/>
    <n v="0"/>
    <n v="998773129.50000012"/>
    <n v="0"/>
    <s v="-"/>
    <n v="0"/>
    <n v="260844297.91999999"/>
    <s v="16"/>
    <n v="41735087.667199999"/>
    <n v="0"/>
    <s v="-"/>
    <n v="0"/>
    <n v="0"/>
    <s v="-"/>
    <n v="0"/>
  </r>
  <r>
    <s v="245"/>
    <x v="4"/>
    <x v="1"/>
    <s v="009"/>
    <s v="Z1B8014458"/>
    <s v="1801"/>
    <s v="FC"/>
    <s v="00178774-00178842"/>
    <s v=""/>
    <s v=""/>
    <s v=""/>
    <s v=""/>
    <n v="0"/>
    <s v=""/>
    <s v="VENTAS NO CONTRIBUYENTES"/>
    <s v=""/>
    <n v="1250360792.7544003"/>
    <n v="0"/>
    <n v="985920933.00000012"/>
    <n v="0"/>
    <s v="-"/>
    <n v="0"/>
    <n v="227965396.34"/>
    <s v="16"/>
    <n v="36474463.414400004"/>
    <n v="0"/>
    <s v="-"/>
    <n v="0"/>
    <n v="0"/>
    <s v="-"/>
    <n v="0"/>
  </r>
  <r>
    <s v="246"/>
    <x v="4"/>
    <x v="1"/>
    <s v="011"/>
    <s v="Z1F0004616"/>
    <s v="0703"/>
    <s v="FC"/>
    <s v="00095678-00095828"/>
    <s v=""/>
    <s v=""/>
    <s v=""/>
    <s v=""/>
    <n v="0"/>
    <s v=""/>
    <s v="VENTAS NO CONTRIBUYENTES"/>
    <s v=""/>
    <n v="749310272.56079996"/>
    <n v="0"/>
    <n v="658416550"/>
    <n v="0"/>
    <s v="-"/>
    <n v="0"/>
    <n v="78356657.379999995"/>
    <s v="-"/>
    <n v="12537065.1808"/>
    <n v="0"/>
    <s v="-"/>
    <n v="0"/>
    <n v="0"/>
    <s v="-"/>
    <n v="0"/>
  </r>
  <r>
    <s v="247"/>
    <x v="4"/>
    <x v="1"/>
    <s v="012"/>
    <s v="Z1B8038506"/>
    <s v="1653"/>
    <s v="FC"/>
    <s v="00072856-00072871"/>
    <s v=""/>
    <s v=""/>
    <s v=""/>
    <s v=""/>
    <n v="0"/>
    <s v=""/>
    <s v="VENTAS NO CONTRIBUYENTES"/>
    <s v=""/>
    <n v="48708129"/>
    <n v="0"/>
    <n v="11403225"/>
    <n v="0"/>
    <s v="-"/>
    <n v="0"/>
    <n v="32159400"/>
    <s v="16"/>
    <n v="5145504"/>
    <n v="0"/>
    <s v="-"/>
    <n v="0"/>
    <n v="0"/>
    <s v="-"/>
    <n v="0"/>
  </r>
  <r>
    <s v="248"/>
    <x v="4"/>
    <x v="1"/>
    <s v="014"/>
    <s v="Z1F0000338"/>
    <s v="1493"/>
    <s v="FC"/>
    <s v="00057822-00057908"/>
    <s v=""/>
    <s v=""/>
    <s v=""/>
    <s v=""/>
    <n v="0"/>
    <s v=""/>
    <s v="VENTAS NO CONTRIBUYENTES"/>
    <s v=""/>
    <n v="421478900"/>
    <n v="0"/>
    <n v="254801400"/>
    <n v="0"/>
    <s v="-"/>
    <n v="0"/>
    <n v="143687500"/>
    <s v="-"/>
    <n v="22990000"/>
    <n v="0"/>
    <s v="-"/>
    <n v="0"/>
    <n v="0"/>
    <s v="-"/>
    <n v="0"/>
  </r>
  <r>
    <s v="249"/>
    <x v="4"/>
    <x v="1"/>
    <s v="015"/>
    <s v="Z1B8050356"/>
    <s v="1628"/>
    <s v="FC"/>
    <s v="00088039-00088067"/>
    <s v=""/>
    <s v=""/>
    <s v=""/>
    <s v=""/>
    <n v="0"/>
    <s v=""/>
    <s v="VENTAS NO CONTRIBUYENTES"/>
    <s v=""/>
    <n v="831079130.22000003"/>
    <n v="0"/>
    <n v="702833976.5"/>
    <n v="0"/>
    <s v="-"/>
    <n v="0"/>
    <n v="110556167"/>
    <s v="-"/>
    <n v="17688986.720000003"/>
    <n v="0"/>
    <s v="-"/>
    <n v="0"/>
    <n v="0"/>
    <s v="-"/>
    <n v="0"/>
  </r>
  <r>
    <s v="250"/>
    <x v="4"/>
    <x v="1"/>
    <s v="016"/>
    <s v="Z1F0000490"/>
    <s v="0273"/>
    <s v="FC"/>
    <s v="00004533-00004598"/>
    <s v=""/>
    <s v=""/>
    <s v=""/>
    <s v=""/>
    <n v="0"/>
    <s v=""/>
    <s v="VENTAS NO CONTRIBUYENTES"/>
    <s v=""/>
    <n v="1195225872.8955998"/>
    <n v="0"/>
    <n v="846388048.49999976"/>
    <n v="0"/>
    <s v="-"/>
    <n v="0"/>
    <n v="300722262.41000003"/>
    <s v="16"/>
    <n v="48115561.985600002"/>
    <n v="0"/>
    <s v="-"/>
    <n v="0"/>
    <n v="0"/>
    <s v="-"/>
    <n v="0"/>
  </r>
  <r>
    <s v="251"/>
    <x v="4"/>
    <x v="1"/>
    <s v="017"/>
    <s v="Z7C0004030"/>
    <s v="0094"/>
    <s v="FC"/>
    <s v="00003435-00003474"/>
    <s v=""/>
    <s v=""/>
    <s v=""/>
    <s v=""/>
    <n v="0"/>
    <s v=""/>
    <s v="VENTAS NO CONTRIBUYENTES"/>
    <s v=""/>
    <n v="409446981.63"/>
    <n v="0"/>
    <n v="328830255.22000003"/>
    <n v="0"/>
    <s v="-"/>
    <n v="0"/>
    <n v="69497177.939999998"/>
    <s v="16"/>
    <n v="11119548.4704"/>
    <n v="0"/>
    <s v="-"/>
    <n v="0"/>
    <n v="0"/>
    <s v="-"/>
    <n v="0"/>
  </r>
  <r>
    <s v="252"/>
    <x v="5"/>
    <x v="0"/>
    <s v="001"/>
    <s v="Z1F0017854"/>
    <s v="0377-0377"/>
    <s v="FC"/>
    <s v="00020818-00020846"/>
    <s v=""/>
    <s v=""/>
    <s v=""/>
    <s v=""/>
    <n v="0"/>
    <s v=""/>
    <s v="VENTAS NO CONTRIBUYENTES"/>
    <s v=""/>
    <n v="298360181.12839997"/>
    <n v="0"/>
    <n v="236161687"/>
    <n v="0"/>
    <s v="-"/>
    <n v="0"/>
    <n v="53619391.490000002"/>
    <s v="-"/>
    <n v="8579102.6383999996"/>
    <n v="0"/>
    <s v="-"/>
    <n v="0"/>
    <n v="0"/>
    <s v="-"/>
    <n v="0"/>
  </r>
  <r>
    <s v="253"/>
    <x v="5"/>
    <x v="0"/>
    <s v="001"/>
    <s v="Z1F0017854"/>
    <s v="0377"/>
    <s v="FC"/>
    <s v="00020847"/>
    <s v=""/>
    <s v=""/>
    <s v=""/>
    <s v=""/>
    <n v="0"/>
    <s v=""/>
    <s v="INVERSIONESARANTMAUPI C.A"/>
    <s v="J412339931"/>
    <n v="47700184"/>
    <n v="0"/>
    <n v="13326600"/>
    <n v="29632400"/>
    <s v="16"/>
    <n v="4741184"/>
    <n v="0"/>
    <s v="-"/>
    <n v="0"/>
    <n v="0"/>
    <s v="-"/>
    <n v="0"/>
    <n v="0"/>
    <s v="-"/>
    <n v="0"/>
  </r>
  <r>
    <s v="254"/>
    <x v="5"/>
    <x v="0"/>
    <s v="001"/>
    <s v="Z1F0017854"/>
    <s v="0377-0377"/>
    <s v="FC"/>
    <s v="00020848-00020859"/>
    <s v=""/>
    <s v=""/>
    <s v=""/>
    <s v=""/>
    <n v="0"/>
    <s v=""/>
    <s v="VENTAS NO CONTRIBUYENTES"/>
    <s v=""/>
    <n v="203103426"/>
    <n v="0"/>
    <n v="110923330"/>
    <n v="0"/>
    <s v="-"/>
    <n v="0"/>
    <n v="79465600"/>
    <s v="16"/>
    <n v="12714496"/>
    <n v="0"/>
    <s v="-"/>
    <n v="0"/>
    <n v="0"/>
    <s v="-"/>
    <n v="0"/>
  </r>
  <r>
    <s v="255"/>
    <x v="5"/>
    <x v="0"/>
    <s v="001"/>
    <s v="Z1F0017854"/>
    <s v="0377"/>
    <s v="FC"/>
    <s v="00020860"/>
    <s v=""/>
    <s v=""/>
    <s v=""/>
    <s v=""/>
    <n v="0"/>
    <s v=""/>
    <s v="CORPORACION LENOTRE GOURMET C.A"/>
    <s v="J317391004"/>
    <n v="4512500"/>
    <n v="0"/>
    <n v="4512500"/>
    <n v="0"/>
    <s v="-"/>
    <n v="0"/>
    <n v="0"/>
    <s v="-"/>
    <n v="0"/>
    <n v="0"/>
    <s v="-"/>
    <n v="0"/>
    <n v="0"/>
    <s v="-"/>
    <n v="0"/>
  </r>
  <r>
    <s v="256"/>
    <x v="5"/>
    <x v="0"/>
    <s v="001"/>
    <s v="Z1F0017854"/>
    <s v="0377-0377"/>
    <s v="FC"/>
    <s v="00020861-00020889"/>
    <s v=""/>
    <s v=""/>
    <s v=""/>
    <s v=""/>
    <n v="0"/>
    <s v=""/>
    <s v="VENTAS NO CONTRIBUYENTES"/>
    <s v=""/>
    <n v="548719314.98800004"/>
    <n v="0"/>
    <n v="423982045"/>
    <n v="0"/>
    <s v="-"/>
    <n v="0"/>
    <n v="107532129.29999998"/>
    <s v="16"/>
    <n v="17205140.688000001"/>
    <n v="0"/>
    <s v="-"/>
    <n v="0"/>
    <n v="0"/>
    <s v="-"/>
    <n v="0"/>
  </r>
  <r>
    <s v="257"/>
    <x v="5"/>
    <x v="1"/>
    <s v="001"/>
    <s v="Z1F0000700"/>
    <s v="1470"/>
    <s v="FC"/>
    <s v="00117222-00117310"/>
    <s v=""/>
    <s v=""/>
    <s v=""/>
    <s v=""/>
    <n v="0"/>
    <s v=""/>
    <s v="VENTAS NO CONTRIBUYENTES"/>
    <s v=""/>
    <n v="2772687855.0096002"/>
    <n v="0"/>
    <n v="2109943246.5000005"/>
    <n v="0"/>
    <s v="-"/>
    <n v="0"/>
    <n v="571331559.05999994"/>
    <s v="16"/>
    <n v="91413049.450000003"/>
    <n v="0"/>
    <s v="-"/>
    <n v="0"/>
    <n v="0"/>
    <s v="-"/>
    <n v="0"/>
  </r>
  <r>
    <s v="258"/>
    <x v="5"/>
    <x v="2"/>
    <s v="002"/>
    <s v="Z1F0008858"/>
    <s v="0828"/>
    <s v="FC"/>
    <s v="00110784-00110927"/>
    <s v=""/>
    <s v=""/>
    <s v=""/>
    <s v=""/>
    <n v="0"/>
    <s v=""/>
    <s v="VENTAS NO CONTRIBUYENTES"/>
    <s v=""/>
    <n v="731643944.5036"/>
    <n v="0"/>
    <n v="684100084.5"/>
    <n v="0"/>
    <s v="-"/>
    <n v="0"/>
    <n v="40986086.210000001"/>
    <s v="-"/>
    <n v="6557773.7936000004"/>
    <n v="0"/>
    <s v="-"/>
    <n v="0"/>
    <n v="0"/>
    <s v="-"/>
    <n v="0"/>
  </r>
  <r>
    <s v="259"/>
    <x v="5"/>
    <x v="0"/>
    <s v="002"/>
    <s v="Z1F0017966"/>
    <s v="0372-0372"/>
    <s v="FC"/>
    <s v="00009402-00009411"/>
    <s v=""/>
    <s v=""/>
    <s v=""/>
    <s v=""/>
    <n v="0"/>
    <s v=""/>
    <s v="VENTAS NO CONTRIBUYENTES"/>
    <s v=""/>
    <n v="50534081.5"/>
    <n v="0"/>
    <n v="45863805.5"/>
    <n v="0"/>
    <s v="-"/>
    <n v="0"/>
    <n v="4026100"/>
    <s v="-"/>
    <n v="644176"/>
    <n v="0"/>
    <s v="-"/>
    <n v="0"/>
    <n v="0"/>
    <s v="-"/>
    <n v="0"/>
  </r>
  <r>
    <s v="260"/>
    <x v="5"/>
    <x v="0"/>
    <s v="002"/>
    <s v="Z1F0017966"/>
    <s v="0372"/>
    <s v="FC"/>
    <s v="00009412"/>
    <s v=""/>
    <s v=""/>
    <s v=""/>
    <s v=""/>
    <n v="0"/>
    <s v=""/>
    <s v="GALERIADECOMOBILIA.C.A"/>
    <s v="J312806745"/>
    <n v="2568800"/>
    <n v="0"/>
    <n v="2568800"/>
    <n v="0"/>
    <s v="-"/>
    <n v="0"/>
    <n v="0"/>
    <s v="-"/>
    <n v="0"/>
    <n v="0"/>
    <s v="-"/>
    <n v="0"/>
    <n v="0"/>
    <s v="-"/>
    <n v="0"/>
  </r>
  <r>
    <s v="261"/>
    <x v="5"/>
    <x v="0"/>
    <s v="002"/>
    <s v="Z1F0017966"/>
    <s v="0372-0372"/>
    <s v="FC"/>
    <s v="00009413-00009450"/>
    <s v=""/>
    <s v=""/>
    <s v=""/>
    <s v=""/>
    <n v="0"/>
    <s v=""/>
    <s v="VENTAS NO CONTRIBUYENTES"/>
    <s v=""/>
    <n v="739950550.27359998"/>
    <n v="0"/>
    <n v="456149994"/>
    <n v="0"/>
    <s v="-"/>
    <n v="0"/>
    <n v="244655651.96000001"/>
    <s v="16"/>
    <n v="39144904.313600004"/>
    <n v="0"/>
    <s v="-"/>
    <n v="0"/>
    <n v="0"/>
    <s v="-"/>
    <n v="0"/>
  </r>
  <r>
    <s v="262"/>
    <x v="5"/>
    <x v="0"/>
    <s v="002"/>
    <s v="Z1F0017966"/>
    <s v="0372"/>
    <s v="NC"/>
    <s v=""/>
    <s v="00000049"/>
    <s v=""/>
    <s v="00009402"/>
    <s v="03-03-2021"/>
    <n v="37921093"/>
    <s v="VEN"/>
    <s v="LILIANA"/>
    <s v="V11410779"/>
    <n v="-22800000"/>
    <n v="0"/>
    <n v="-22800000"/>
    <n v="0"/>
    <s v="-"/>
    <n v="0"/>
    <n v="0"/>
    <s v="-"/>
    <n v="0"/>
    <n v="0"/>
    <s v="-"/>
    <n v="0"/>
    <n v="0"/>
    <s v="-"/>
    <n v="0"/>
  </r>
  <r>
    <s v="263"/>
    <x v="5"/>
    <x v="0"/>
    <s v="002"/>
    <s v="Z1F0017966"/>
    <s v="0372"/>
    <s v="NC"/>
    <s v=""/>
    <s v="00000050"/>
    <s v=""/>
    <s v="00009449"/>
    <s v="06-03-2021"/>
    <n v="9445014"/>
    <s v="VEN"/>
    <s v="ORLANDO CONTRERAS"/>
    <s v="V16148851"/>
    <n v="-2490520"/>
    <n v="0"/>
    <n v="0"/>
    <n v="0"/>
    <s v="-"/>
    <n v="0"/>
    <n v="-2147000"/>
    <s v="16"/>
    <n v="-343520"/>
    <n v="0"/>
    <s v="-"/>
    <n v="0"/>
    <n v="0"/>
    <s v="-"/>
    <n v="0"/>
  </r>
  <r>
    <s v="282"/>
    <x v="5"/>
    <x v="1"/>
    <s v="004"/>
    <s v="Z1B8050937"/>
    <s v="1733"/>
    <s v="FC"/>
    <s v="00161474-00161517"/>
    <s v=""/>
    <s v=""/>
    <s v=""/>
    <s v=""/>
    <n v="0"/>
    <s v=""/>
    <s v="VENTAS NO CONTRIBUYENTES"/>
    <s v=""/>
    <n v="923965666.43599999"/>
    <n v="0"/>
    <n v="710842886"/>
    <n v="0"/>
    <s v="-"/>
    <n v="0"/>
    <n v="180277052.09999999"/>
    <s v="-"/>
    <n v="28844328.335999999"/>
    <n v="0"/>
    <s v="-"/>
    <n v="0"/>
    <n v="3705000"/>
    <s v="-"/>
    <n v="296400"/>
  </r>
  <r>
    <s v="265"/>
    <x v="5"/>
    <x v="1"/>
    <s v="002"/>
    <s v="Z1B8050149"/>
    <s v="1727"/>
    <s v="FC "/>
    <s v="00205176-00205311"/>
    <m/>
    <m/>
    <m/>
    <m/>
    <n v="0"/>
    <m/>
    <s v="VENTAS NO CONTRIBUYENTES"/>
    <m/>
    <n v="1233259509"/>
    <n v="0"/>
    <n v="1233259509"/>
    <n v="0"/>
    <s v="-"/>
    <n v="0"/>
    <n v="0"/>
    <s v="-"/>
    <n v="0"/>
    <n v="0"/>
    <s v="-"/>
    <n v="0"/>
    <n v="0"/>
    <s v="-"/>
    <n v="0"/>
  </r>
  <r>
    <s v="266"/>
    <x v="5"/>
    <x v="1"/>
    <s v="002"/>
    <s v="Z1B8050149"/>
    <s v="1727"/>
    <s v="NC"/>
    <m/>
    <s v="00001218"/>
    <m/>
    <m/>
    <m/>
    <n v="0"/>
    <m/>
    <s v="VENTAS NO CONTRIBUYENTES"/>
    <m/>
    <n v="-18878600"/>
    <n v="0"/>
    <n v="-18878600"/>
    <n v="0"/>
    <s v="-"/>
    <n v="0"/>
    <n v="0"/>
    <s v="-"/>
    <n v="0"/>
    <n v="0"/>
    <s v="-"/>
    <n v="0"/>
    <n v="0"/>
    <s v="-"/>
    <n v="0"/>
  </r>
  <r>
    <s v="267"/>
    <x v="5"/>
    <x v="2"/>
    <s v="003"/>
    <s v="Z1F0008965"/>
    <s v="0820"/>
    <s v="FC"/>
    <s v="00107704-00107848"/>
    <s v=""/>
    <s v=""/>
    <s v=""/>
    <s v=""/>
    <n v="0"/>
    <s v=""/>
    <s v="VENTAS NO CONTRIBUYENTES"/>
    <s v=""/>
    <n v="738269930.02999997"/>
    <n v="0"/>
    <n v="667781863"/>
    <n v="0"/>
    <s v="-"/>
    <n v="0"/>
    <n v="60765575.030000001"/>
    <s v="-"/>
    <n v="9722492"/>
    <n v="0"/>
    <s v="-"/>
    <n v="0"/>
    <n v="0"/>
    <s v="-"/>
    <n v="0"/>
  </r>
  <r>
    <s v="268"/>
    <x v="5"/>
    <x v="0"/>
    <s v="003"/>
    <s v="Z1F0017848"/>
    <s v="0370-0370"/>
    <s v="FC"/>
    <s v="00017143-00017204"/>
    <s v=""/>
    <s v=""/>
    <s v=""/>
    <s v=""/>
    <n v="0"/>
    <s v=""/>
    <s v="VENTAS NO CONTRIBUYENTES"/>
    <s v=""/>
    <n v="1239176101.3908"/>
    <n v="0"/>
    <n v="750147403.00000024"/>
    <n v="0"/>
    <s v="-"/>
    <n v="0"/>
    <n v="421576464.12999994"/>
    <s v="16"/>
    <n v="67452234.260800004"/>
    <n v="0"/>
    <s v="-"/>
    <n v="0"/>
    <n v="0"/>
    <s v="-"/>
    <n v="0"/>
  </r>
  <r>
    <s v="269"/>
    <x v="5"/>
    <x v="0"/>
    <s v="003"/>
    <s v="Z1F0017848"/>
    <s v="0370"/>
    <s v="NC"/>
    <s v=""/>
    <s v="00000051"/>
    <s v=""/>
    <s v="00017158"/>
    <s v="06-03-2021"/>
    <n v="9406526.9600000009"/>
    <s v="VEN"/>
    <s v="ISABELA ESPINOZA"/>
    <s v="V17078645"/>
    <n v="-2204000"/>
    <n v="0"/>
    <n v="0"/>
    <n v="0"/>
    <s v="-"/>
    <n v="0"/>
    <n v="-1900000"/>
    <s v="16"/>
    <n v="-304000"/>
    <n v="0"/>
    <s v="-"/>
    <n v="0"/>
    <n v="0"/>
    <s v="-"/>
    <n v="0"/>
  </r>
  <r>
    <s v="270"/>
    <x v="5"/>
    <x v="0"/>
    <s v="003"/>
    <s v="Z1F0017848"/>
    <s v="0370"/>
    <s v="NC"/>
    <s v=""/>
    <s v="00000052"/>
    <s v=""/>
    <s v="00017174"/>
    <s v="06-03-2021"/>
    <n v="10351360"/>
    <s v="VEN"/>
    <s v="JOSE LUIS DE ADRADE"/>
    <s v="V6810788"/>
    <n v="-3482320"/>
    <n v="0"/>
    <n v="0"/>
    <n v="0"/>
    <s v="-"/>
    <n v="0"/>
    <n v="-3002000"/>
    <s v="16"/>
    <n v="-480320"/>
    <n v="0"/>
    <s v="-"/>
    <n v="0"/>
    <n v="0"/>
    <s v="-"/>
    <n v="0"/>
  </r>
  <r>
    <s v="271"/>
    <x v="5"/>
    <x v="1"/>
    <s v="003"/>
    <s v="Z1B8051199"/>
    <s v="1890"/>
    <s v="FC"/>
    <s v="00194552-00194566"/>
    <s v=""/>
    <s v=""/>
    <s v=""/>
    <s v=""/>
    <n v="0"/>
    <s v=""/>
    <s v="VENTAS NO CONTRIBUYENTES"/>
    <s v=""/>
    <n v="431973868.0072"/>
    <n v="0"/>
    <n v="356138088"/>
    <n v="0"/>
    <s v="-"/>
    <n v="0"/>
    <n v="65375672.420000002"/>
    <s v="-"/>
    <n v="10460107.587200001"/>
    <n v="0"/>
    <s v="-"/>
    <n v="0"/>
    <n v="0"/>
    <s v="-"/>
    <n v="0"/>
  </r>
  <r>
    <s v="272"/>
    <x v="5"/>
    <x v="1"/>
    <s v="003"/>
    <s v="Z1B8051199"/>
    <s v="1890"/>
    <s v="FC"/>
    <s v="00194567"/>
    <s v=""/>
    <s v=""/>
    <s v=""/>
    <s v=""/>
    <n v="0"/>
    <s v=""/>
    <s v="SUMINISTROS KEYCER 2017, C.A"/>
    <s v="J-411378437"/>
    <n v="19800565"/>
    <n v="0"/>
    <n v="19800565"/>
    <n v="0"/>
    <s v="-"/>
    <n v="0"/>
    <n v="0"/>
    <s v="-"/>
    <n v="0"/>
    <n v="0"/>
    <s v="-"/>
    <n v="0"/>
    <n v="0"/>
    <s v="-"/>
    <n v="0"/>
  </r>
  <r>
    <s v="273"/>
    <x v="5"/>
    <x v="1"/>
    <s v="003"/>
    <s v="Z1B8051199"/>
    <s v="1890"/>
    <s v="FC"/>
    <s v="00194568-00194652"/>
    <s v=""/>
    <s v=""/>
    <s v=""/>
    <s v=""/>
    <n v="0"/>
    <s v=""/>
    <s v="VENTAS NO CONTRIBUYENTES"/>
    <s v=""/>
    <n v="2293856689.1383996"/>
    <n v="0"/>
    <n v="1691971568.0000007"/>
    <n v="0"/>
    <s v="-"/>
    <n v="0"/>
    <n v="518866483.74000001"/>
    <s v="-"/>
    <n v="83018637.398399994"/>
    <n v="0"/>
    <s v="-"/>
    <n v="0"/>
    <n v="0"/>
    <s v="-"/>
    <n v="0"/>
  </r>
  <r>
    <s v="274"/>
    <x v="5"/>
    <x v="0"/>
    <s v="004"/>
    <s v="Z1F0017963"/>
    <s v="0373-0373"/>
    <s v="FC"/>
    <s v="00009499-00009508"/>
    <s v=""/>
    <s v=""/>
    <s v=""/>
    <s v=""/>
    <n v="0"/>
    <s v=""/>
    <s v="VENTAS NO CONTRIBUYENTES"/>
    <s v=""/>
    <n v="293637323.5"/>
    <n v="0"/>
    <n v="244600527.5"/>
    <n v="0"/>
    <s v="-"/>
    <n v="0"/>
    <n v="42273100"/>
    <s v="-"/>
    <n v="6763696"/>
    <n v="0"/>
    <s v="-"/>
    <n v="0"/>
    <n v="0"/>
    <s v="-"/>
    <n v="0"/>
  </r>
  <r>
    <s v="275"/>
    <x v="5"/>
    <x v="0"/>
    <s v="004"/>
    <s v="Z1F0017963"/>
    <s v="0373"/>
    <s v="FC"/>
    <s v="00009509"/>
    <s v=""/>
    <s v=""/>
    <s v=""/>
    <s v=""/>
    <n v="0"/>
    <s v=""/>
    <s v="METALURGICA MONTE BLANCO"/>
    <s v="J306682147"/>
    <n v="36892604"/>
    <n v="0"/>
    <n v="14894480"/>
    <n v="18963900"/>
    <s v="16"/>
    <n v="3034224"/>
    <n v="0"/>
    <s v="-"/>
    <n v="0"/>
    <n v="0"/>
    <s v="-"/>
    <n v="0"/>
    <n v="0"/>
    <s v="-"/>
    <n v="0"/>
  </r>
  <r>
    <s v="276"/>
    <x v="5"/>
    <x v="0"/>
    <s v="004"/>
    <s v="Z1F0017963"/>
    <s v="0373-0373"/>
    <s v="FC"/>
    <s v="00009510-00009553"/>
    <s v=""/>
    <s v=""/>
    <s v=""/>
    <s v=""/>
    <n v="0"/>
    <s v=""/>
    <s v="VENTAS NO CONTRIBUYENTES"/>
    <s v=""/>
    <n v="764600550.6456002"/>
    <n v="0"/>
    <n v="516035700"/>
    <n v="0"/>
    <s v="-"/>
    <n v="0"/>
    <n v="214280043.66"/>
    <s v="16"/>
    <n v="34284806.985600002"/>
    <n v="0"/>
    <s v="-"/>
    <n v="0"/>
    <n v="0"/>
    <s v="-"/>
    <n v="0"/>
  </r>
  <r>
    <s v="277"/>
    <x v="5"/>
    <x v="1"/>
    <s v="004"/>
    <s v="Z1B8050937"/>
    <s v="1733"/>
    <s v="FC"/>
    <s v="00161399-00161405"/>
    <s v=""/>
    <s v=""/>
    <s v=""/>
    <s v=""/>
    <n v="0"/>
    <s v=""/>
    <s v="VENTAS NO CONTRIBUYENTES"/>
    <s v=""/>
    <n v="310588832.88"/>
    <n v="0"/>
    <n v="234282837.5"/>
    <n v="0"/>
    <s v="-"/>
    <n v="0"/>
    <n v="65781030.5"/>
    <s v="16"/>
    <n v="10524964.879999999"/>
    <n v="0"/>
    <s v="-"/>
    <n v="0"/>
    <n v="0"/>
    <s v="-"/>
    <n v="0"/>
  </r>
  <r>
    <s v="278"/>
    <x v="5"/>
    <x v="1"/>
    <s v="004"/>
    <s v="Z1B8050937"/>
    <s v="1733"/>
    <s v="FC"/>
    <s v="00161406"/>
    <s v=""/>
    <s v=""/>
    <s v=""/>
    <s v=""/>
    <n v="0"/>
    <s v=""/>
    <s v="COOPERATIVA ALF, R.L."/>
    <s v="J296108854 "/>
    <n v="17109756"/>
    <n v="0"/>
    <n v="8097600"/>
    <n v="7769100"/>
    <s v="16"/>
    <n v="1243056"/>
    <n v="0"/>
    <s v="-"/>
    <n v="0"/>
    <n v="0"/>
    <s v="-"/>
    <n v="0"/>
    <n v="0"/>
    <s v="-"/>
    <n v="0"/>
  </r>
  <r>
    <s v="279"/>
    <x v="5"/>
    <x v="1"/>
    <s v="004"/>
    <s v="Z1B8050937"/>
    <s v="1733"/>
    <s v="FC"/>
    <s v="00161407-00161471"/>
    <s v=""/>
    <s v=""/>
    <s v=""/>
    <s v=""/>
    <n v="0"/>
    <s v=""/>
    <s v="VENTAS NO CONTRIBUYENTES"/>
    <s v=""/>
    <n v="2571380082.4495997"/>
    <n v="0"/>
    <n v="1957411201.5000005"/>
    <n v="0"/>
    <s v="-"/>
    <n v="0"/>
    <n v="529283518.06"/>
    <s v="16"/>
    <n v="84685362.889599994"/>
    <n v="0"/>
    <s v="-"/>
    <n v="0"/>
    <n v="0"/>
    <s v="-"/>
    <n v="0"/>
  </r>
  <r>
    <s v="280"/>
    <x v="5"/>
    <x v="1"/>
    <s v="004"/>
    <s v="Z1B8050937"/>
    <s v="1733"/>
    <s v="FC"/>
    <s v="00161472"/>
    <s v=""/>
    <s v=""/>
    <s v=""/>
    <s v=""/>
    <n v="0"/>
    <s v=""/>
    <s v="TRANSPORTE GOUVEIA"/>
    <s v="J-31621448-6"/>
    <n v="10921390"/>
    <n v="0"/>
    <n v="7527230"/>
    <n v="2926000"/>
    <s v="16"/>
    <n v="468160"/>
    <n v="0"/>
    <s v="-"/>
    <n v="0"/>
    <n v="0"/>
    <s v="-"/>
    <n v="0"/>
    <n v="0"/>
    <s v="-"/>
    <n v="0"/>
  </r>
  <r>
    <s v="281"/>
    <x v="5"/>
    <x v="1"/>
    <s v="004"/>
    <s v="Z1B8050937"/>
    <s v="1733"/>
    <s v="FC"/>
    <s v="00161473"/>
    <s v=""/>
    <s v=""/>
    <s v=""/>
    <s v=""/>
    <n v="0"/>
    <s v=""/>
    <s v="TRANSPORTE GOUVEIA"/>
    <s v="J-31621448-6"/>
    <n v="3494480"/>
    <n v="0"/>
    <n v="475000"/>
    <n v="2603000"/>
    <s v="16"/>
    <n v="416480"/>
    <n v="0"/>
    <s v="-"/>
    <n v="0"/>
    <n v="0"/>
    <s v="-"/>
    <n v="0"/>
    <n v="0"/>
    <s v="-"/>
    <n v="0"/>
  </r>
  <r>
    <s v="295"/>
    <x v="5"/>
    <x v="1"/>
    <s v="009"/>
    <s v="Z1B8014458"/>
    <s v="1802"/>
    <s v="FC"/>
    <s v="00178843-00178895"/>
    <s v=""/>
    <s v=""/>
    <s v=""/>
    <s v=""/>
    <n v="0"/>
    <s v=""/>
    <s v="VENTAS NO CONTRIBUYENTES"/>
    <s v=""/>
    <n v="1542373194.7979996"/>
    <n v="0"/>
    <n v="1158639326.0000002"/>
    <n v="0"/>
    <s v="-"/>
    <n v="0"/>
    <n v="327355576.55000001"/>
    <s v="16"/>
    <n v="52376892.248000003"/>
    <n v="0"/>
    <s v="-"/>
    <n v="0"/>
    <n v="3705000"/>
    <s v="-"/>
    <n v="296400"/>
  </r>
  <r>
    <s v="283"/>
    <x v="5"/>
    <x v="0"/>
    <s v="005"/>
    <s v="Z1F0017998"/>
    <s v="0368-0368"/>
    <s v="FC"/>
    <s v="00012809-00012866"/>
    <s v=""/>
    <s v=""/>
    <s v=""/>
    <s v=""/>
    <n v="0"/>
    <s v=""/>
    <s v="VENTAS NO CONTRIBUYENTES"/>
    <s v=""/>
    <n v="1285083021.5075998"/>
    <n v="0"/>
    <n v="769018720.5"/>
    <n v="0"/>
    <s v="-"/>
    <n v="0"/>
    <n v="444883018.10999995"/>
    <s v="-"/>
    <n v="71181282.897599995"/>
    <n v="0"/>
    <s v="-"/>
    <n v="0"/>
    <n v="0"/>
    <s v="-"/>
    <n v="0"/>
  </r>
  <r>
    <s v="284"/>
    <x v="5"/>
    <x v="1"/>
    <s v="005"/>
    <s v="Z1B8050363"/>
    <s v="1884"/>
    <s v="FC"/>
    <s v="00174414-00174421"/>
    <s v=""/>
    <s v=""/>
    <s v=""/>
    <s v=""/>
    <n v="0"/>
    <s v=""/>
    <s v="VENTAS NO CONTRIBUYENTES"/>
    <s v=""/>
    <n v="198289309.0036"/>
    <n v="0"/>
    <n v="160732599.5"/>
    <n v="0"/>
    <s v="-"/>
    <n v="0"/>
    <n v="32376473.710000001"/>
    <s v="-"/>
    <n v="5180235.7936000004"/>
    <n v="0"/>
    <s v="-"/>
    <n v="0"/>
    <n v="0"/>
    <s v="-"/>
    <n v="0"/>
  </r>
  <r>
    <s v="285"/>
    <x v="5"/>
    <x v="1"/>
    <s v="005"/>
    <s v="Z1B8050363"/>
    <s v="1884"/>
    <s v="FC"/>
    <s v="00174422"/>
    <s v=""/>
    <s v=""/>
    <s v=""/>
    <s v=""/>
    <n v="0"/>
    <s v=""/>
    <s v="PNAERIA Y PASTELERIA FLOR DEL TAMBOR"/>
    <s v="J001268804 "/>
    <n v="64600000"/>
    <n v="0"/>
    <n v="64600000"/>
    <n v="0"/>
    <s v="-"/>
    <n v="0"/>
    <n v="0"/>
    <s v="-"/>
    <n v="0"/>
    <n v="0"/>
    <s v="-"/>
    <n v="0"/>
    <n v="0"/>
    <s v="-"/>
    <n v="0"/>
  </r>
  <r>
    <s v="286"/>
    <x v="5"/>
    <x v="1"/>
    <s v="005"/>
    <s v="Z1B8050363"/>
    <s v="1884"/>
    <s v="FC"/>
    <s v="00174423-00174461"/>
    <s v=""/>
    <s v=""/>
    <s v=""/>
    <s v=""/>
    <n v="0"/>
    <s v=""/>
    <s v="VENTAS NO CONTRIBUYENTES"/>
    <s v=""/>
    <n v="995579471.07999992"/>
    <n v="0"/>
    <n v="772062144.5"/>
    <n v="0"/>
    <s v="-"/>
    <n v="0"/>
    <n v="192687350.5"/>
    <s v="16"/>
    <n v="30829976.079999998"/>
    <n v="0"/>
    <s v="-"/>
    <n v="0"/>
    <n v="0"/>
    <s v="-"/>
    <n v="0"/>
  </r>
  <r>
    <s v="287"/>
    <x v="5"/>
    <x v="1"/>
    <s v="005"/>
    <s v="Z1B8050363"/>
    <s v="1884"/>
    <s v="FC"/>
    <s v="00174462"/>
    <s v=""/>
    <s v=""/>
    <s v=""/>
    <s v=""/>
    <n v="0"/>
    <s v=""/>
    <s v="MANTENIMIENTOS ARFERCA C.A"/>
    <s v="J41073527-9 "/>
    <n v="55070055"/>
    <n v="0"/>
    <n v="49515975"/>
    <n v="4788000"/>
    <s v="16"/>
    <n v="766080"/>
    <n v="0"/>
    <s v="-"/>
    <n v="0"/>
    <n v="0"/>
    <s v="-"/>
    <n v="0"/>
    <n v="0"/>
    <s v="-"/>
    <n v="0"/>
  </r>
  <r>
    <s v="288"/>
    <x v="5"/>
    <x v="1"/>
    <s v="005"/>
    <s v="Z1B8050363"/>
    <s v="1884"/>
    <s v="FC"/>
    <s v="00174463-00174532"/>
    <s v=""/>
    <s v=""/>
    <s v=""/>
    <s v=""/>
    <n v="0"/>
    <s v=""/>
    <s v="VENTAS NO CONTRIBUYENTES"/>
    <s v=""/>
    <n v="1453749689.0304"/>
    <n v="0"/>
    <n v="1165286880.5"/>
    <n v="0"/>
    <s v="-"/>
    <n v="0"/>
    <n v="248674834.94"/>
    <s v="-"/>
    <n v="39787973.590400003"/>
    <n v="0"/>
    <s v="-"/>
    <n v="0"/>
    <n v="0"/>
    <s v="-"/>
    <n v="0"/>
  </r>
  <r>
    <s v="289"/>
    <x v="5"/>
    <x v="0"/>
    <s v="006"/>
    <s v="Z1F0017787"/>
    <s v="0337-0337"/>
    <s v="FC"/>
    <s v="00004527-00004533"/>
    <s v=""/>
    <s v=""/>
    <s v=""/>
    <s v=""/>
    <n v="0"/>
    <s v=""/>
    <s v="VENTAS NO CONTRIBUYENTES"/>
    <s v=""/>
    <n v="94540529.159999996"/>
    <n v="0"/>
    <n v="65959491"/>
    <n v="0"/>
    <s v="-"/>
    <n v="0"/>
    <n v="24638826"/>
    <s v="16"/>
    <n v="3942212.16"/>
    <n v="0"/>
    <s v="-"/>
    <n v="0"/>
    <n v="0"/>
    <s v="-"/>
    <n v="0"/>
  </r>
  <r>
    <s v="290"/>
    <x v="5"/>
    <x v="1"/>
    <s v="006"/>
    <s v="Z1B8044815"/>
    <s v="1793"/>
    <s v="FC"/>
    <s v="00154238-00154273"/>
    <s v=""/>
    <s v=""/>
    <s v=""/>
    <s v=""/>
    <n v="0"/>
    <s v=""/>
    <s v="VENTAS NO CONTRIBUYENTES"/>
    <s v=""/>
    <n v="889133162.76359999"/>
    <n v="0"/>
    <n v="670411338"/>
    <n v="0"/>
    <s v="-"/>
    <n v="0"/>
    <n v="188553297.21000001"/>
    <s v="-"/>
    <n v="30168527.553600002"/>
    <n v="0"/>
    <s v="-"/>
    <n v="0"/>
    <n v="0"/>
    <s v="-"/>
    <n v="0"/>
  </r>
  <r>
    <s v="291"/>
    <x v="5"/>
    <x v="1"/>
    <s v="006"/>
    <s v="Z1B8044815"/>
    <s v="1793"/>
    <s v="FC"/>
    <s v="00154274"/>
    <s v=""/>
    <s v=""/>
    <s v=""/>
    <s v=""/>
    <n v="0"/>
    <s v=""/>
    <s v="MIGUEL ALVAREZ"/>
    <s v="V14772733"/>
    <n v="1643310"/>
    <n v="0"/>
    <n v="1643310"/>
    <n v="0"/>
    <s v="-"/>
    <n v="0"/>
    <n v="0"/>
    <s v="-"/>
    <n v="0"/>
    <n v="0"/>
    <s v="-"/>
    <n v="0"/>
    <n v="0"/>
    <s v="-"/>
    <n v="0"/>
  </r>
  <r>
    <s v="292"/>
    <x v="5"/>
    <x v="1"/>
    <s v="006"/>
    <s v="Z1B8044815"/>
    <s v="1793"/>
    <s v="FC"/>
    <s v="00154275-00154327"/>
    <s v=""/>
    <s v=""/>
    <s v=""/>
    <s v=""/>
    <n v="0"/>
    <s v=""/>
    <s v="VENTAS NO CONTRIBUYENTES"/>
    <s v=""/>
    <n v="1391204552.7451997"/>
    <n v="0"/>
    <n v="975284368.5"/>
    <n v="0"/>
    <s v="-"/>
    <n v="0"/>
    <n v="358551882.96999997"/>
    <s v="-"/>
    <n v="57368301.275200002"/>
    <n v="0"/>
    <s v="-"/>
    <n v="0"/>
    <n v="0"/>
    <s v="-"/>
    <n v="0"/>
  </r>
  <r>
    <s v="293"/>
    <x v="5"/>
    <x v="0"/>
    <s v="008"/>
    <s v="Z1F0017970"/>
    <s v="0005-0005"/>
    <s v="FC"/>
    <s v="00000024-00000042"/>
    <s v=""/>
    <s v=""/>
    <s v=""/>
    <s v=""/>
    <n v="0"/>
    <s v=""/>
    <s v="VENTAS NO CONTRIBUYENTES"/>
    <s v=""/>
    <n v="89166392"/>
    <n v="0"/>
    <n v="5253500"/>
    <n v="0"/>
    <s v="-"/>
    <n v="0"/>
    <n v="72338700"/>
    <s v="16"/>
    <n v="11574192"/>
    <n v="0"/>
    <s v="-"/>
    <n v="0"/>
    <n v="0"/>
    <s v="-"/>
    <n v="0"/>
  </r>
  <r>
    <s v="294"/>
    <x v="5"/>
    <x v="1"/>
    <s v="008"/>
    <s v="Z1B8050003"/>
    <s v="1749"/>
    <s v="FC"/>
    <s v="00173023-00173115"/>
    <s v=""/>
    <s v=""/>
    <s v=""/>
    <s v=""/>
    <n v="0"/>
    <s v=""/>
    <s v="VENTAS NO CONTRIBUYENTES"/>
    <s v=""/>
    <n v="2378399615.0555997"/>
    <n v="0"/>
    <n v="1749286301.4999998"/>
    <n v="0"/>
    <s v="-"/>
    <n v="0"/>
    <n v="542339063.41000009"/>
    <s v="-"/>
    <n v="86774250.145599991"/>
    <n v="0"/>
    <s v="-"/>
    <n v="0"/>
    <n v="0"/>
    <s v="-"/>
    <n v="0"/>
  </r>
  <r>
    <s v="327"/>
    <x v="6"/>
    <x v="1"/>
    <s v="003"/>
    <s v="Z1B8051199"/>
    <s v="1891"/>
    <s v="FC"/>
    <s v="00194661-00194754"/>
    <s v=""/>
    <s v=""/>
    <s v=""/>
    <s v=""/>
    <n v="0"/>
    <s v=""/>
    <s v="VENTAS NO CONTRIBUYENTES"/>
    <s v=""/>
    <n v="2140586620.3443999"/>
    <n v="0"/>
    <n v="1575411235.5000002"/>
    <n v="0"/>
    <s v="-"/>
    <n v="0"/>
    <n v="483770676.58999997"/>
    <s v="16"/>
    <n v="77403308.2544"/>
    <n v="0"/>
    <s v="-"/>
    <n v="0"/>
    <n v="3705000"/>
    <s v="-"/>
    <n v="296400"/>
  </r>
  <r>
    <s v="296"/>
    <x v="5"/>
    <x v="1"/>
    <s v="009"/>
    <s v="Z1B8014458"/>
    <s v="1802"/>
    <s v="FC"/>
    <s v="00178896"/>
    <s v=""/>
    <s v=""/>
    <s v=""/>
    <s v=""/>
    <n v="0"/>
    <s v=""/>
    <s v="INVERSIONES SUKRÉ C.A"/>
    <s v="J412409590"/>
    <n v="71630000"/>
    <n v="0"/>
    <n v="71630000"/>
    <n v="0"/>
    <s v="-"/>
    <n v="0"/>
    <n v="0"/>
    <s v="-"/>
    <n v="0"/>
    <n v="0"/>
    <s v="-"/>
    <n v="0"/>
    <n v="0"/>
    <s v="-"/>
    <n v="0"/>
  </r>
  <r>
    <s v="297"/>
    <x v="5"/>
    <x v="1"/>
    <s v="009"/>
    <s v="Z1B8014458"/>
    <s v="1802"/>
    <s v="FC"/>
    <s v="00178897-00178905"/>
    <s v=""/>
    <s v=""/>
    <s v=""/>
    <s v=""/>
    <n v="0"/>
    <s v=""/>
    <s v="VENTAS NO CONTRIBUYENTES"/>
    <s v=""/>
    <n v="241620033.09999999"/>
    <n v="0"/>
    <n v="186135075.5"/>
    <n v="0"/>
    <s v="-"/>
    <n v="0"/>
    <n v="47831860"/>
    <s v="16"/>
    <n v="7653097.5999999996"/>
    <n v="0"/>
    <s v="-"/>
    <n v="0"/>
    <n v="0"/>
    <s v="-"/>
    <n v="0"/>
  </r>
  <r>
    <s v="298"/>
    <x v="5"/>
    <x v="1"/>
    <s v="009"/>
    <s v="Z1B8014458"/>
    <s v="1802"/>
    <s v="FC"/>
    <s v="00178906"/>
    <s v=""/>
    <s v=""/>
    <s v=""/>
    <s v=""/>
    <n v="0"/>
    <s v=""/>
    <s v="ANIBAL VARGAZ"/>
    <s v="J297654917"/>
    <n v="10963513"/>
    <n v="0"/>
    <n v="4997285"/>
    <n v="5143300"/>
    <s v="16"/>
    <n v="822928"/>
    <n v="0"/>
    <s v="-"/>
    <n v="0"/>
    <n v="0"/>
    <s v="-"/>
    <n v="0"/>
    <n v="0"/>
    <s v="-"/>
    <n v="0"/>
  </r>
  <r>
    <s v="299"/>
    <x v="5"/>
    <x v="1"/>
    <s v="009"/>
    <s v="Z1B8014458"/>
    <s v="1802"/>
    <s v="FC"/>
    <s v="00178907-00178918"/>
    <s v=""/>
    <s v=""/>
    <s v=""/>
    <s v=""/>
    <n v="0"/>
    <s v=""/>
    <s v="VENTAS NO CONTRIBUYENTES"/>
    <s v=""/>
    <n v="360746014.69720006"/>
    <n v="0"/>
    <n v="245010204.5"/>
    <n v="0"/>
    <s v="-"/>
    <n v="0"/>
    <n v="99772250.170000002"/>
    <s v="16"/>
    <n v="15963560.027200002"/>
    <n v="0"/>
    <s v="-"/>
    <n v="0"/>
    <n v="0"/>
    <s v="-"/>
    <n v="0"/>
  </r>
  <r>
    <s v="300"/>
    <x v="5"/>
    <x v="1"/>
    <s v="011"/>
    <s v="Z1F0004616"/>
    <s v="0704"/>
    <s v="FC"/>
    <s v="00095829-00095999"/>
    <s v=""/>
    <s v=""/>
    <s v=""/>
    <s v=""/>
    <n v="0"/>
    <s v=""/>
    <s v="VENTAS NO CONTRIBUYENTES"/>
    <s v=""/>
    <n v="841924824.96360004"/>
    <n v="0"/>
    <n v="787094534"/>
    <n v="0"/>
    <s v="-"/>
    <n v="0"/>
    <n v="47267492.210000001"/>
    <s v="-"/>
    <n v="7562798.7536000004"/>
    <n v="0"/>
    <s v="-"/>
    <n v="0"/>
    <n v="0"/>
    <s v="-"/>
    <n v="0"/>
  </r>
  <r>
    <s v="301"/>
    <x v="5"/>
    <x v="1"/>
    <s v="012"/>
    <s v="Z1B8038506"/>
    <s v="1654"/>
    <s v="FC"/>
    <s v="00072872-00072882"/>
    <s v=""/>
    <s v=""/>
    <s v=""/>
    <s v=""/>
    <n v="0"/>
    <s v=""/>
    <s v="VENTAS NO CONTRIBUYENTES"/>
    <s v=""/>
    <n v="104391972"/>
    <n v="0"/>
    <n v="66513100"/>
    <n v="0"/>
    <s v="-"/>
    <n v="0"/>
    <n v="32654200"/>
    <s v="-"/>
    <n v="5224672"/>
    <n v="0"/>
    <s v="-"/>
    <n v="0"/>
    <n v="0"/>
    <s v="-"/>
    <n v="0"/>
  </r>
  <r>
    <s v="302"/>
    <x v="5"/>
    <x v="1"/>
    <s v="013"/>
    <s v="Z1B8050578"/>
    <s v="1612"/>
    <s v="FC"/>
    <s v="00148887"/>
    <s v=""/>
    <s v=""/>
    <s v=""/>
    <s v=""/>
    <m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03"/>
    <x v="5"/>
    <x v="1"/>
    <s v="013"/>
    <s v="Z1B8050578"/>
    <s v="1613"/>
    <s v="FC"/>
    <s v="00148888-00148895"/>
    <s v=""/>
    <s v=""/>
    <s v=""/>
    <s v=""/>
    <m/>
    <s v=""/>
    <s v="VENTAS NO CONTRIBUYENTES"/>
    <m/>
    <n v="34622435"/>
    <n v="0"/>
    <n v="32881275"/>
    <n v="0"/>
    <s v="-"/>
    <n v="0"/>
    <n v="1501000"/>
    <s v="-"/>
    <n v="240160"/>
    <n v="0"/>
    <s v="-"/>
    <n v="0"/>
    <n v="0"/>
    <s v="-"/>
    <n v="0"/>
  </r>
  <r>
    <s v="304"/>
    <x v="5"/>
    <x v="1"/>
    <s v="014"/>
    <s v="Z1F0000338"/>
    <s v="1494"/>
    <s v="FC"/>
    <s v="00057909-00057999"/>
    <s v=""/>
    <s v=""/>
    <s v=""/>
    <s v=""/>
    <n v="0"/>
    <s v=""/>
    <s v="VENTAS NO CONTRIBUYENTES"/>
    <s v=""/>
    <n v="391971064"/>
    <n v="0"/>
    <n v="301792200"/>
    <n v="0"/>
    <s v="-"/>
    <n v="0"/>
    <n v="77740400"/>
    <s v="16"/>
    <n v="12438464"/>
    <n v="0"/>
    <s v="-"/>
    <n v="0"/>
    <n v="0"/>
    <s v="-"/>
    <n v="0"/>
  </r>
  <r>
    <s v="305"/>
    <x v="5"/>
    <x v="1"/>
    <s v="015"/>
    <s v="Z1B8050356"/>
    <s v="1629"/>
    <s v="FC"/>
    <s v="00088068-00088078"/>
    <s v=""/>
    <s v=""/>
    <s v=""/>
    <s v=""/>
    <n v="0"/>
    <s v=""/>
    <s v="VENTAS NO CONTRIBUYENTES"/>
    <s v=""/>
    <n v="408448425.32599998"/>
    <n v="0"/>
    <n v="327185394"/>
    <n v="0"/>
    <s v="-"/>
    <n v="0"/>
    <n v="70054337.349999994"/>
    <s v="16"/>
    <n v="11208693.976"/>
    <n v="0"/>
    <s v="-"/>
    <n v="0"/>
    <n v="0"/>
    <s v="-"/>
    <n v="0"/>
  </r>
  <r>
    <s v="306"/>
    <x v="5"/>
    <x v="1"/>
    <s v="015"/>
    <s v="Z1B8050356"/>
    <s v="1629"/>
    <s v="FC"/>
    <s v="00088079"/>
    <s v=""/>
    <s v=""/>
    <s v=""/>
    <s v=""/>
    <n v="0"/>
    <s v=""/>
    <s v="MAXI LUNCHERIA TODO SABOR C.A"/>
    <s v="J-40020025-3 "/>
    <n v="16021788"/>
    <n v="0"/>
    <n v="16021788"/>
    <n v="0"/>
    <s v="-"/>
    <n v="0"/>
    <n v="0"/>
    <s v="-"/>
    <n v="0"/>
    <n v="0"/>
    <s v="-"/>
    <n v="0"/>
    <n v="0"/>
    <s v="-"/>
    <n v="0"/>
  </r>
  <r>
    <s v="307"/>
    <x v="5"/>
    <x v="1"/>
    <s v="015"/>
    <s v="Z1B8050356"/>
    <s v="1629"/>
    <s v="FC"/>
    <s v="00088080-00088124"/>
    <s v=""/>
    <s v=""/>
    <s v=""/>
    <s v=""/>
    <n v="0"/>
    <s v=""/>
    <s v="VENTAS NO CONTRIBUYENTES"/>
    <s v=""/>
    <n v="1361007345.198"/>
    <n v="0"/>
    <n v="1012114474.0000002"/>
    <n v="0"/>
    <s v="-"/>
    <n v="0"/>
    <n v="300769716.55000001"/>
    <s v="16"/>
    <n v="48123154.648000002"/>
    <n v="0"/>
    <s v="-"/>
    <n v="0"/>
    <n v="0"/>
    <s v="-"/>
    <n v="0"/>
  </r>
  <r>
    <s v="394"/>
    <x v="7"/>
    <x v="1"/>
    <s v="001"/>
    <s v="Z1F0000700"/>
    <s v="1473"/>
    <s v="FC"/>
    <s v="00117450-00117465"/>
    <s v=""/>
    <s v=""/>
    <s v=""/>
    <s v=""/>
    <n v="0"/>
    <s v=""/>
    <s v="VENTAS NO CONTRIBUYENTES"/>
    <s v=""/>
    <n v="392276702.95999998"/>
    <n v="0"/>
    <n v="211677041"/>
    <n v="0"/>
    <s v="-"/>
    <n v="0"/>
    <n v="152239881"/>
    <s v="-"/>
    <n v="24358380.960000001"/>
    <n v="0"/>
    <s v="-"/>
    <n v="0"/>
    <n v="3705000"/>
    <s v="-"/>
    <n v="296400"/>
  </r>
  <r>
    <s v="309"/>
    <x v="5"/>
    <x v="1"/>
    <s v="016"/>
    <s v="Z1F0000490"/>
    <s v="0274"/>
    <s v="FC"/>
    <s v="00004631"/>
    <s v=""/>
    <s v=""/>
    <s v=""/>
    <s v=""/>
    <n v="0"/>
    <s v=""/>
    <s v="FUENTE DE SODA CLINIOCA SANTA SOFIA C.A"/>
    <s v="J-00148536-8"/>
    <n v="20089674.32"/>
    <n v="0"/>
    <n v="7941050"/>
    <n v="10472952"/>
    <s v="16"/>
    <n v="1675672.32"/>
    <n v="0"/>
    <s v="-"/>
    <n v="0"/>
    <n v="0"/>
    <s v="-"/>
    <n v="0"/>
    <n v="0"/>
    <s v="-"/>
    <n v="0"/>
  </r>
  <r>
    <s v="310"/>
    <x v="5"/>
    <x v="1"/>
    <s v="016"/>
    <s v="Z1F0000490"/>
    <s v="0274"/>
    <s v="FC"/>
    <s v="00004632-00004651"/>
    <s v=""/>
    <s v=""/>
    <s v=""/>
    <s v=""/>
    <n v="0"/>
    <s v=""/>
    <s v="VENTAS NO CONTRIBUYENTES"/>
    <s v=""/>
    <n v="406796244.86360002"/>
    <n v="0"/>
    <n v="309096831.5"/>
    <n v="0"/>
    <s v="-"/>
    <n v="0"/>
    <n v="84223632.210000008"/>
    <s v="16"/>
    <n v="13475781.153600002"/>
    <n v="0"/>
    <s v="-"/>
    <n v="0"/>
    <n v="0"/>
    <s v="-"/>
    <n v="0"/>
  </r>
  <r>
    <s v="311"/>
    <x v="5"/>
    <x v="1"/>
    <s v="017"/>
    <s v="Z7C0004030"/>
    <s v="0095"/>
    <s v="FC"/>
    <s v="0000347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12"/>
    <x v="6"/>
    <x v="0"/>
    <s v="001"/>
    <s v="Z1F0017854"/>
    <s v="0378-0378"/>
    <s v="FC"/>
    <s v="00020890-00020964"/>
    <s v=""/>
    <s v=""/>
    <s v=""/>
    <s v=""/>
    <n v="0"/>
    <s v=""/>
    <s v="VENTAS NO CONTRIBUYENTES"/>
    <s v=""/>
    <n v="1223642408.9543998"/>
    <n v="0"/>
    <n v="830323408.50000012"/>
    <n v="0"/>
    <s v="-"/>
    <n v="0"/>
    <n v="339068103.84000003"/>
    <s v="16"/>
    <n v="54250896.614400007"/>
    <n v="0"/>
    <s v="-"/>
    <n v="0"/>
    <n v="0"/>
    <s v="-"/>
    <n v="0"/>
  </r>
  <r>
    <s v="313"/>
    <x v="6"/>
    <x v="1"/>
    <s v="001"/>
    <s v="Z1F0000700"/>
    <s v="1471"/>
    <s v="FC"/>
    <s v="00117311-00117345"/>
    <s v=""/>
    <s v=""/>
    <s v=""/>
    <s v=""/>
    <n v="0"/>
    <s v=""/>
    <s v="VENTAS NO CONTRIBUYENTES"/>
    <s v=""/>
    <n v="1047928653.8744001"/>
    <n v="0"/>
    <n v="814261179.00000012"/>
    <n v="0"/>
    <s v="-"/>
    <n v="0"/>
    <n v="201437478.34"/>
    <s v="-"/>
    <n v="32229996.534400005"/>
    <n v="0"/>
    <s v="-"/>
    <n v="0"/>
    <n v="0"/>
    <s v="-"/>
    <n v="0"/>
  </r>
  <r>
    <s v="314"/>
    <x v="6"/>
    <x v="1"/>
    <s v="001"/>
    <s v="Z1F0000700"/>
    <s v="1471"/>
    <s v="FC"/>
    <s v="00117346"/>
    <s v=""/>
    <s v=""/>
    <s v=""/>
    <s v=""/>
    <n v="0"/>
    <s v=""/>
    <s v="MAXI LUNCHERIA TODO SABOR C.A"/>
    <s v="J-40020025-3 "/>
    <n v="17345936"/>
    <n v="0"/>
    <n v="11386320"/>
    <n v="5137600"/>
    <s v="16"/>
    <n v="822016"/>
    <n v="0"/>
    <s v="-"/>
    <n v="0"/>
    <n v="0"/>
    <s v="-"/>
    <n v="0"/>
    <n v="0"/>
    <s v="-"/>
    <n v="0"/>
  </r>
  <r>
    <s v="315"/>
    <x v="6"/>
    <x v="1"/>
    <s v="001"/>
    <s v="Z1F0000700"/>
    <s v="1471"/>
    <s v="FC"/>
    <s v="00117347-00117401"/>
    <s v=""/>
    <s v=""/>
    <s v=""/>
    <s v=""/>
    <n v="0"/>
    <s v=""/>
    <s v="VENTAS NO CONTRIBUYENTES"/>
    <s v=""/>
    <n v="1032195527.6116"/>
    <n v="0"/>
    <n v="843555591"/>
    <n v="0"/>
    <s v="-"/>
    <n v="0"/>
    <n v="162620635.00999999"/>
    <s v="-"/>
    <n v="26019301.601599999"/>
    <n v="0"/>
    <s v="-"/>
    <n v="0"/>
    <n v="0"/>
    <s v="-"/>
    <n v="0"/>
  </r>
  <r>
    <s v="316"/>
    <x v="6"/>
    <x v="2"/>
    <s v="002"/>
    <s v="Z1F0008858"/>
    <s v="0829"/>
    <s v="FC"/>
    <s v="00110928-00111035"/>
    <s v=""/>
    <s v=""/>
    <s v=""/>
    <s v=""/>
    <n v="0"/>
    <s v=""/>
    <s v="VENTAS NO CONTRIBUYENTES"/>
    <s v=""/>
    <n v="607532841.398"/>
    <n v="0"/>
    <n v="533482560.5"/>
    <n v="0"/>
    <s v="-"/>
    <n v="0"/>
    <n v="63836449.049999997"/>
    <s v="-"/>
    <n v="10213831.847999999"/>
    <n v="0"/>
    <s v="-"/>
    <n v="0"/>
    <n v="0"/>
    <s v="-"/>
    <n v="0"/>
  </r>
  <r>
    <s v="317"/>
    <x v="6"/>
    <x v="0"/>
    <s v="002"/>
    <s v="Z1F0017966"/>
    <s v="0373-0373"/>
    <s v="FC"/>
    <s v="00009451-00009523"/>
    <s v=""/>
    <s v=""/>
    <s v=""/>
    <s v=""/>
    <n v="0"/>
    <s v=""/>
    <s v="VENTAS NO CONTRIBUYENTES"/>
    <s v=""/>
    <n v="1169418536.526"/>
    <n v="0"/>
    <n v="776527035.5"/>
    <n v="0"/>
    <s v="-"/>
    <n v="0"/>
    <n v="338699569.84999996"/>
    <s v="-"/>
    <n v="54191931.175999999"/>
    <n v="0"/>
    <s v="-"/>
    <n v="0"/>
    <n v="0"/>
    <s v="-"/>
    <n v="0"/>
  </r>
  <r>
    <s v="318"/>
    <x v="6"/>
    <x v="0"/>
    <s v="002"/>
    <s v="Z1F0017966"/>
    <s v="0373"/>
    <s v="FC"/>
    <s v="00009524"/>
    <s v=""/>
    <s v=""/>
    <s v=""/>
    <s v=""/>
    <n v="0"/>
    <s v=""/>
    <s v="CORPORACION LENOTRE GOURMET C.A"/>
    <s v="J317391004"/>
    <n v="2688880"/>
    <n v="0"/>
    <n v="0"/>
    <n v="2318000"/>
    <s v="16"/>
    <n v="370880"/>
    <n v="0"/>
    <s v="-"/>
    <n v="0"/>
    <n v="0"/>
    <s v="-"/>
    <n v="0"/>
    <n v="0"/>
    <s v="-"/>
    <n v="0"/>
  </r>
  <r>
    <s v="319"/>
    <x v="6"/>
    <x v="0"/>
    <s v="002"/>
    <s v="Z1F0017966"/>
    <s v="0373-0373"/>
    <s v="FC"/>
    <s v="00009525-00009530"/>
    <s v=""/>
    <s v=""/>
    <s v=""/>
    <s v=""/>
    <n v="0"/>
    <s v=""/>
    <s v="VENTAS NO CONTRIBUYENTES"/>
    <s v=""/>
    <n v="160338511"/>
    <n v="0"/>
    <n v="99818875"/>
    <n v="0"/>
    <s v="-"/>
    <n v="0"/>
    <n v="52172100"/>
    <s v="16"/>
    <n v="8347536"/>
    <n v="0"/>
    <s v="-"/>
    <n v="0"/>
    <n v="0"/>
    <s v="-"/>
    <n v="0"/>
  </r>
  <r>
    <s v="320"/>
    <x v="6"/>
    <x v="1"/>
    <s v="002"/>
    <s v="Z1B8050002"/>
    <s v="1807"/>
    <s v="FC"/>
    <s v="00166901-00166987"/>
    <s v=""/>
    <s v=""/>
    <s v=""/>
    <s v=""/>
    <n v="0"/>
    <s v=""/>
    <s v="VENTAS NO CONTRIBUYENTES"/>
    <s v=""/>
    <n v="2319978842.6324"/>
    <n v="0"/>
    <n v="1808790653.5000005"/>
    <n v="0"/>
    <s v="-"/>
    <n v="0"/>
    <n v="440679473.38999987"/>
    <s v="16"/>
    <n v="70508715.74240002"/>
    <n v="0"/>
    <s v="-"/>
    <n v="0"/>
    <n v="0"/>
    <s v="-"/>
    <n v="0"/>
  </r>
  <r>
    <s v="321"/>
    <x v="6"/>
    <x v="2"/>
    <s v="003"/>
    <s v="Z1F0008965"/>
    <s v="0821"/>
    <s v="FC"/>
    <s v="00107849-00107955"/>
    <s v=""/>
    <s v=""/>
    <s v=""/>
    <s v=""/>
    <n v="0"/>
    <s v=""/>
    <s v="VENTAS NO CONTRIBUYENTES"/>
    <s v=""/>
    <n v="528598581.97000003"/>
    <n v="0"/>
    <n v="476982551"/>
    <n v="0"/>
    <s v="-"/>
    <n v="0"/>
    <n v="44496578.420000002"/>
    <s v="-"/>
    <n v="7119452.5499999998"/>
    <n v="0"/>
    <s v="-"/>
    <n v="0"/>
    <n v="0"/>
    <s v="-"/>
    <n v="0"/>
  </r>
  <r>
    <s v="322"/>
    <x v="6"/>
    <x v="0"/>
    <s v="003"/>
    <s v="Z1F0017848"/>
    <s v="0371-0371"/>
    <s v="FC"/>
    <s v="00017205-00017217"/>
    <s v=""/>
    <s v=""/>
    <s v=""/>
    <s v=""/>
    <n v="0"/>
    <s v=""/>
    <s v="VENTAS NO CONTRIBUYENTES"/>
    <s v=""/>
    <n v="189774435.44"/>
    <n v="0"/>
    <n v="133858988.5"/>
    <n v="0"/>
    <s v="-"/>
    <n v="0"/>
    <n v="48202971.5"/>
    <s v="-"/>
    <n v="7712475.4399999995"/>
    <n v="0"/>
    <s v="-"/>
    <n v="0"/>
    <n v="0"/>
    <s v="-"/>
    <n v="0"/>
  </r>
  <r>
    <s v="323"/>
    <x v="6"/>
    <x v="0"/>
    <s v="003"/>
    <s v="Z1F0017848"/>
    <s v="0371"/>
    <s v="FC"/>
    <s v="00017218"/>
    <s v=""/>
    <s v=""/>
    <s v=""/>
    <s v=""/>
    <n v="0"/>
    <s v=""/>
    <s v="CAFE RESTAURANT GOTA DULCE"/>
    <s v="J306533176"/>
    <n v="82992570"/>
    <n v="0"/>
    <n v="72362678"/>
    <n v="9163700"/>
    <s v="16"/>
    <n v="1466192"/>
    <n v="0"/>
    <s v="-"/>
    <n v="0"/>
    <n v="0"/>
    <s v="-"/>
    <n v="0"/>
    <n v="0"/>
    <s v="-"/>
    <n v="0"/>
  </r>
  <r>
    <s v="324"/>
    <x v="6"/>
    <x v="0"/>
    <s v="003"/>
    <s v="Z1F0017848"/>
    <s v="0371-0371"/>
    <s v="FC"/>
    <s v="00017219-00017227"/>
    <s v=""/>
    <s v=""/>
    <s v=""/>
    <s v=""/>
    <n v="0"/>
    <s v=""/>
    <s v="VENTAS NO CONTRIBUYENTES"/>
    <s v=""/>
    <n v="403718794.68360001"/>
    <n v="0"/>
    <n v="288714528"/>
    <n v="0"/>
    <s v="-"/>
    <n v="0"/>
    <n v="99141609.210000008"/>
    <s v="16"/>
    <n v="15862657.4736"/>
    <n v="0"/>
    <s v="-"/>
    <n v="0"/>
    <n v="0"/>
    <s v="-"/>
    <n v="0"/>
  </r>
  <r>
    <s v="325"/>
    <x v="6"/>
    <x v="1"/>
    <s v="003"/>
    <s v="Z1B8051199"/>
    <s v="1891"/>
    <s v="FC"/>
    <s v="00194653-00194659"/>
    <s v=""/>
    <s v=""/>
    <s v=""/>
    <s v=""/>
    <n v="0"/>
    <s v=""/>
    <s v="VENTAS NO CONTRIBUYENTES"/>
    <s v=""/>
    <n v="62941812.5"/>
    <n v="0"/>
    <n v="56644984.5"/>
    <n v="0"/>
    <s v="-"/>
    <n v="0"/>
    <n v="5428300"/>
    <s v="-"/>
    <n v="868528"/>
    <n v="0"/>
    <s v="-"/>
    <n v="0"/>
    <n v="0"/>
    <s v="-"/>
    <n v="0"/>
  </r>
  <r>
    <s v="326"/>
    <x v="6"/>
    <x v="1"/>
    <s v="003"/>
    <s v="Z1B8051199"/>
    <s v="1891"/>
    <s v="FC"/>
    <s v="00194660"/>
    <s v=""/>
    <s v=""/>
    <s v=""/>
    <s v=""/>
    <n v="0"/>
    <s v=""/>
    <s v="LAEN ELECTRIC, C.A"/>
    <s v="J-31124236-8"/>
    <n v="18288963"/>
    <n v="0"/>
    <n v="5347075"/>
    <n v="11156800"/>
    <s v="16"/>
    <n v="1785088"/>
    <n v="0"/>
    <s v="-"/>
    <n v="0"/>
    <n v="0"/>
    <s v="-"/>
    <n v="0"/>
    <n v="0"/>
    <s v="-"/>
    <n v="0"/>
  </r>
  <r>
    <s v="468"/>
    <x v="8"/>
    <x v="1"/>
    <s v="009"/>
    <s v="Z1B8014458"/>
    <s v="1806"/>
    <s v="FC"/>
    <s v="00179069-00179114"/>
    <s v=""/>
    <s v=""/>
    <s v=""/>
    <s v=""/>
    <n v="0"/>
    <s v=""/>
    <s v="VENTAS NO CONTRIBUYENTES"/>
    <s v=""/>
    <n v="937636952.44000006"/>
    <n v="0"/>
    <n v="747610518"/>
    <n v="0"/>
    <s v="-"/>
    <n v="0"/>
    <n v="160366409"/>
    <s v="16"/>
    <n v="25658625.440000001"/>
    <n v="0"/>
    <s v="-"/>
    <n v="0"/>
    <n v="3705000"/>
    <s v="-"/>
    <n v="296400"/>
  </r>
  <r>
    <s v="328"/>
    <x v="6"/>
    <x v="0"/>
    <s v="004"/>
    <s v="Z1F0017963"/>
    <s v="0374-0374"/>
    <s v="FC"/>
    <s v="00009554-00009562"/>
    <s v=""/>
    <s v=""/>
    <s v=""/>
    <s v=""/>
    <n v="0"/>
    <s v=""/>
    <s v="VENTAS NO CONTRIBUYENTES"/>
    <s v=""/>
    <n v="68052820.5"/>
    <n v="0"/>
    <n v="57625696.5"/>
    <n v="0"/>
    <s v="-"/>
    <n v="0"/>
    <n v="8988900"/>
    <s v="16"/>
    <n v="1438224"/>
    <n v="0"/>
    <s v="-"/>
    <n v="0"/>
    <n v="0"/>
    <s v="-"/>
    <n v="0"/>
  </r>
  <r>
    <s v="329"/>
    <x v="6"/>
    <x v="1"/>
    <s v="004"/>
    <s v="Z1B8050937"/>
    <s v="1734"/>
    <s v="FC"/>
    <s v="00161518-00161574"/>
    <s v=""/>
    <s v=""/>
    <s v=""/>
    <s v=""/>
    <n v="0"/>
    <s v=""/>
    <s v="VENTAS NO CONTRIBUYENTES"/>
    <s v=""/>
    <n v="1460011977.2115998"/>
    <n v="0"/>
    <n v="1173602792.0000002"/>
    <n v="0"/>
    <s v="-"/>
    <n v="0"/>
    <n v="246904470.00999999"/>
    <s v="16"/>
    <n v="39504715.2016"/>
    <n v="0"/>
    <s v="-"/>
    <n v="0"/>
    <n v="0"/>
    <s v="-"/>
    <n v="0"/>
  </r>
  <r>
    <s v="330"/>
    <x v="6"/>
    <x v="1"/>
    <s v="004"/>
    <s v="Z1B8050937"/>
    <s v="1734"/>
    <s v="FC"/>
    <s v="00161575"/>
    <s v=""/>
    <s v=""/>
    <s v=""/>
    <s v=""/>
    <n v="0"/>
    <s v=""/>
    <s v="PANADERIA Y PASTELERIA ROSA  GUAICAIPURO"/>
    <s v="J001715223"/>
    <n v="117815200"/>
    <n v="0"/>
    <n v="117815200"/>
    <n v="0"/>
    <s v="-"/>
    <n v="0"/>
    <n v="0"/>
    <s v="-"/>
    <n v="0"/>
    <n v="0"/>
    <s v="-"/>
    <n v="0"/>
    <n v="0"/>
    <s v="-"/>
    <n v="0"/>
  </r>
  <r>
    <s v="331"/>
    <x v="6"/>
    <x v="1"/>
    <s v="004"/>
    <s v="Z1B8050937"/>
    <s v="1734"/>
    <s v="FC"/>
    <s v="00161576"/>
    <s v=""/>
    <s v=""/>
    <s v=""/>
    <s v=""/>
    <n v="0"/>
    <s v=""/>
    <s v="PANADERIA Y PASTELERIA LA REINA DEL NEGRO"/>
    <s v="J002084081"/>
    <n v="117815200"/>
    <n v="0"/>
    <n v="117815200"/>
    <n v="0"/>
    <s v="-"/>
    <n v="0"/>
    <n v="0"/>
    <s v="-"/>
    <n v="0"/>
    <n v="0"/>
    <s v="-"/>
    <n v="0"/>
    <n v="0"/>
    <s v="-"/>
    <n v="0"/>
  </r>
  <r>
    <s v="332"/>
    <x v="6"/>
    <x v="1"/>
    <s v="004"/>
    <s v="Z1B8050937"/>
    <s v="1734"/>
    <s v="FC"/>
    <s v="00161577-00161609"/>
    <s v=""/>
    <s v=""/>
    <s v=""/>
    <s v=""/>
    <n v="0"/>
    <s v=""/>
    <s v="VENTAS NO CONTRIBUYENTES"/>
    <s v=""/>
    <n v="1096266029.4143999"/>
    <n v="0"/>
    <n v="766430878.5"/>
    <n v="0"/>
    <s v="-"/>
    <n v="0"/>
    <n v="284340647.34000003"/>
    <s v="16"/>
    <n v="45494503.574399993"/>
    <n v="0"/>
    <s v="-"/>
    <n v="0"/>
    <n v="0"/>
    <s v="-"/>
    <n v="0"/>
  </r>
  <r>
    <s v="333"/>
    <x v="6"/>
    <x v="0"/>
    <s v="005"/>
    <s v="Z1F0017998"/>
    <s v="0369-0369"/>
    <s v="FC"/>
    <s v="00012867-00012927"/>
    <s v=""/>
    <s v=""/>
    <s v=""/>
    <s v=""/>
    <n v="0"/>
    <s v=""/>
    <s v="VENTAS NO CONTRIBUYENTES"/>
    <s v=""/>
    <n v="1174553790.1472003"/>
    <n v="0"/>
    <n v="747097080"/>
    <n v="0"/>
    <s v="-"/>
    <n v="0"/>
    <n v="368497163.92000002"/>
    <s v="-"/>
    <n v="58959546.227200009"/>
    <n v="0"/>
    <s v="-"/>
    <n v="0"/>
    <n v="0"/>
    <s v="-"/>
    <n v="0"/>
  </r>
  <r>
    <s v="334"/>
    <x v="6"/>
    <x v="0"/>
    <s v="005"/>
    <s v="Z1F0017998"/>
    <s v="0369"/>
    <s v="NC"/>
    <s v=""/>
    <s v="00000035"/>
    <s v=""/>
    <s v="00012888"/>
    <s v="07-03-2021"/>
    <n v="63810198.119999997"/>
    <s v="VEN"/>
    <s v="JOSE CARRILLO"/>
    <s v="V4820686"/>
    <n v="-35860220"/>
    <n v="0"/>
    <n v="-35860220"/>
    <n v="0"/>
    <s v="-"/>
    <n v="0"/>
    <n v="0"/>
    <s v="-"/>
    <n v="0"/>
    <n v="0"/>
    <s v="-"/>
    <n v="0"/>
    <n v="0"/>
    <s v="-"/>
    <n v="0"/>
  </r>
  <r>
    <s v="335"/>
    <x v="6"/>
    <x v="1"/>
    <s v="005"/>
    <s v="Z1B8050363"/>
    <s v="1885"/>
    <s v="FC"/>
    <s v="00174533-00174637"/>
    <s v=""/>
    <s v=""/>
    <s v=""/>
    <s v=""/>
    <n v="0"/>
    <s v=""/>
    <s v="VENTAS NO CONTRIBUYENTES"/>
    <s v=""/>
    <n v="2732610172.8007994"/>
    <n v="0"/>
    <n v="2072201732"/>
    <n v="0"/>
    <s v="-"/>
    <n v="0"/>
    <n v="569317621.38000011"/>
    <s v="16"/>
    <n v="91090819.4208"/>
    <n v="0"/>
    <s v="-"/>
    <n v="0"/>
    <n v="0"/>
    <s v="-"/>
    <n v="0"/>
  </r>
  <r>
    <s v="336"/>
    <x v="6"/>
    <x v="0"/>
    <s v="006"/>
    <s v="Z1F0017787"/>
    <s v="0338-0338"/>
    <s v="FC"/>
    <s v="00004534-00004566"/>
    <s v=""/>
    <s v=""/>
    <s v=""/>
    <s v=""/>
    <n v="0"/>
    <s v=""/>
    <s v="VENTAS NO CONTRIBUYENTES"/>
    <s v=""/>
    <n v="401844320.32800007"/>
    <n v="0"/>
    <n v="262535537.5"/>
    <n v="0"/>
    <s v="-"/>
    <n v="0"/>
    <n v="120093778.30000001"/>
    <s v="16"/>
    <n v="19215004.528000001"/>
    <n v="0"/>
    <s v="-"/>
    <n v="0"/>
    <n v="0"/>
    <s v="-"/>
    <n v="0"/>
  </r>
  <r>
    <s v="337"/>
    <x v="6"/>
    <x v="1"/>
    <s v="006"/>
    <s v="Z1B8044815"/>
    <s v="1794"/>
    <s v="FC"/>
    <s v="00154328-00154414"/>
    <s v=""/>
    <s v=""/>
    <s v=""/>
    <s v=""/>
    <n v="0"/>
    <s v=""/>
    <s v="VENTAS NO CONTRIBUYENTES"/>
    <s v=""/>
    <n v="1899805874.7068"/>
    <n v="0"/>
    <n v="1474498954.5"/>
    <n v="0"/>
    <s v="-"/>
    <n v="0"/>
    <n v="366643896.73000002"/>
    <s v="16"/>
    <n v="58663023.476800002"/>
    <n v="0"/>
    <s v="-"/>
    <n v="0"/>
    <n v="0"/>
    <s v="-"/>
    <n v="0"/>
  </r>
  <r>
    <s v="338"/>
    <x v="6"/>
    <x v="0"/>
    <s v="008"/>
    <s v="Z1F0017970"/>
    <s v="0006-0006"/>
    <s v="FC"/>
    <s v="00000043-00000068"/>
    <s v=""/>
    <s v=""/>
    <s v=""/>
    <s v=""/>
    <n v="0"/>
    <s v=""/>
    <s v="VENTAS NO CONTRIBUYENTES"/>
    <s v=""/>
    <n v="95306128"/>
    <n v="0"/>
    <n v="298300"/>
    <n v="0"/>
    <s v="-"/>
    <n v="0"/>
    <n v="81903300"/>
    <s v="16"/>
    <n v="13104528"/>
    <n v="0"/>
    <s v="-"/>
    <n v="0"/>
    <n v="0"/>
    <s v="-"/>
    <n v="0"/>
  </r>
  <r>
    <s v="339"/>
    <x v="6"/>
    <x v="1"/>
    <s v="008"/>
    <s v="Z1B8050003"/>
    <s v="1750"/>
    <s v="FC"/>
    <s v="00173116-00173200"/>
    <s v=""/>
    <s v=""/>
    <s v=""/>
    <s v=""/>
    <n v="0"/>
    <s v=""/>
    <s v="VENTAS NO CONTRIBUYENTES"/>
    <s v=""/>
    <n v="2078030321.5599999"/>
    <n v="0"/>
    <n v="1546880347"/>
    <n v="0"/>
    <s v="-"/>
    <n v="0"/>
    <n v="457887909.10000002"/>
    <s v="16"/>
    <n v="73262065.459999993"/>
    <n v="0"/>
    <s v="-"/>
    <n v="0"/>
    <n v="0"/>
    <s v="-"/>
    <n v="0"/>
  </r>
  <r>
    <s v="340"/>
    <x v="6"/>
    <x v="1"/>
    <s v="008"/>
    <s v="Z1B8050003"/>
    <s v="1750"/>
    <s v="NC"/>
    <s v=""/>
    <s v="00000149"/>
    <s v=""/>
    <s v="00173141"/>
    <s v="7/3/2021"/>
    <n v="5794800"/>
    <s v="VEN"/>
    <s v="JOSE ROMERO"/>
    <s v="V4164739"/>
    <n v="-4544800"/>
    <n v="0"/>
    <n v="-4544800"/>
    <n v="0"/>
    <s v="-"/>
    <n v="0"/>
    <n v="0"/>
    <s v="-"/>
    <n v="0"/>
    <n v="0"/>
    <s v="-"/>
    <n v="0"/>
    <n v="0"/>
    <s v="-"/>
    <n v="0"/>
  </r>
  <r>
    <s v="341"/>
    <x v="6"/>
    <x v="1"/>
    <s v="009"/>
    <s v="Z1B8014458"/>
    <s v="1803"/>
    <s v="FC"/>
    <s v="00178919-00178937"/>
    <s v=""/>
    <s v=""/>
    <s v=""/>
    <s v=""/>
    <n v="0"/>
    <s v=""/>
    <s v="VENTAS NO CONTRIBUYENTES"/>
    <s v=""/>
    <n v="280554697.96000004"/>
    <n v="0"/>
    <n v="218455642.5"/>
    <n v="0"/>
    <s v="-"/>
    <n v="0"/>
    <n v="53533668.5"/>
    <s v="-"/>
    <n v="8565386.9600000009"/>
    <n v="0"/>
    <s v="-"/>
    <n v="0"/>
    <n v="0"/>
    <s v="-"/>
    <n v="0"/>
  </r>
  <r>
    <s v="342"/>
    <x v="6"/>
    <x v="1"/>
    <s v="009"/>
    <s v="Z1B8014458"/>
    <s v="1803"/>
    <s v="FC"/>
    <s v="00178938"/>
    <s v=""/>
    <s v=""/>
    <s v=""/>
    <s v=""/>
    <n v="0"/>
    <s v=""/>
    <s v="ALIMENTOS COMARCA C.A"/>
    <s v="J407069675"/>
    <n v="23063422.84"/>
    <n v="0"/>
    <n v="9115772.5"/>
    <n v="12023836.5"/>
    <s v="16"/>
    <n v="1923813.84"/>
    <n v="0"/>
    <s v="-"/>
    <n v="0"/>
    <n v="0"/>
    <s v="-"/>
    <n v="0"/>
    <n v="0"/>
    <s v="-"/>
    <n v="0"/>
  </r>
  <r>
    <s v="343"/>
    <x v="6"/>
    <x v="1"/>
    <s v="009"/>
    <s v="Z1B8014458"/>
    <s v="1803"/>
    <s v="FC"/>
    <s v="00178939-00179003"/>
    <s v=""/>
    <s v=""/>
    <s v=""/>
    <s v=""/>
    <n v="0"/>
    <s v=""/>
    <s v="VENTAS NO CONTRIBUYENTES"/>
    <s v=""/>
    <n v="1412051691.5543997"/>
    <n v="0"/>
    <n v="1134012856.0000002"/>
    <n v="0"/>
    <s v="-"/>
    <n v="0"/>
    <n v="239688651.34"/>
    <s v="16"/>
    <n v="38350184.214400001"/>
    <n v="0"/>
    <s v="-"/>
    <n v="0"/>
    <n v="0"/>
    <s v="-"/>
    <n v="0"/>
  </r>
  <r>
    <s v="344"/>
    <x v="6"/>
    <x v="1"/>
    <s v="011"/>
    <s v="Z1F0004616"/>
    <s v="0705"/>
    <s v="FC"/>
    <s v="00096000-00096112"/>
    <s v=""/>
    <s v=""/>
    <s v=""/>
    <s v=""/>
    <n v="0"/>
    <s v=""/>
    <s v="VENTAS NO CONTRIBUYENTES"/>
    <s v=""/>
    <n v="514149674.00440001"/>
    <n v="0"/>
    <n v="469717234"/>
    <n v="0"/>
    <s v="-"/>
    <n v="0"/>
    <n v="38303827.590000004"/>
    <s v="-"/>
    <n v="6128612.4144000011"/>
    <n v="0"/>
    <s v="-"/>
    <n v="0"/>
    <n v="0"/>
    <s v="-"/>
    <n v="0"/>
  </r>
  <r>
    <s v="345"/>
    <x v="6"/>
    <x v="1"/>
    <s v="012"/>
    <s v="Z1B8038506"/>
    <s v="1655"/>
    <s v="FC"/>
    <s v="00072883-00072887"/>
    <s v=""/>
    <s v=""/>
    <s v=""/>
    <s v=""/>
    <n v="0"/>
    <s v=""/>
    <s v="VENTAS NO CONTRIBUYENTES"/>
    <s v=""/>
    <n v="11192900"/>
    <n v="0"/>
    <n v="4195200"/>
    <n v="0"/>
    <s v="-"/>
    <n v="0"/>
    <n v="6032500"/>
    <s v="16"/>
    <n v="965200"/>
    <n v="0"/>
    <s v="-"/>
    <n v="0"/>
    <n v="0"/>
    <s v="-"/>
    <n v="0"/>
  </r>
  <r>
    <s v="346"/>
    <x v="6"/>
    <x v="1"/>
    <s v="012"/>
    <s v="Z1B8038506"/>
    <s v="1655"/>
    <s v="FC"/>
    <s v="00072889-00072898"/>
    <s v=""/>
    <s v=""/>
    <s v=""/>
    <s v=""/>
    <n v="0"/>
    <s v=""/>
    <s v="VENTAS NO CONTRIBUYENTES"/>
    <s v=""/>
    <n v="39425228"/>
    <n v="0"/>
    <n v="18967700"/>
    <n v="0"/>
    <s v="-"/>
    <n v="0"/>
    <n v="17635800"/>
    <s v="-"/>
    <n v="2821728"/>
    <n v="0"/>
    <s v="-"/>
    <n v="0"/>
    <n v="0"/>
    <s v="-"/>
    <n v="0"/>
  </r>
  <r>
    <s v="347"/>
    <x v="6"/>
    <x v="1"/>
    <s v="013"/>
    <s v="Z1B8050578"/>
    <s v="1614"/>
    <s v="FC"/>
    <s v="00148896-00148896"/>
    <s v=""/>
    <s v=""/>
    <s v=""/>
    <s v=""/>
    <m/>
    <s v=""/>
    <s v="VENTAS NO CONTRIBUYENTES"/>
    <m/>
    <n v="41702264"/>
    <n v="0"/>
    <n v="22382000"/>
    <n v="0"/>
    <s v="-"/>
    <n v="0"/>
    <n v="16655400"/>
    <s v="-"/>
    <n v="2664864"/>
    <n v="0"/>
    <s v="-"/>
    <n v="0"/>
    <n v="0"/>
    <s v="-"/>
    <n v="0"/>
  </r>
  <r>
    <s v="348"/>
    <x v="6"/>
    <x v="1"/>
    <s v="014"/>
    <s v="Z1F0000338"/>
    <s v="1495"/>
    <s v="FC"/>
    <s v="00058000-00058126"/>
    <s v=""/>
    <s v=""/>
    <s v=""/>
    <s v=""/>
    <n v="0"/>
    <s v=""/>
    <s v="VENTAS NO CONTRIBUYENTES"/>
    <s v=""/>
    <n v="588689616"/>
    <n v="0"/>
    <n v="504708400"/>
    <n v="0"/>
    <s v="-"/>
    <n v="0"/>
    <n v="72397600"/>
    <s v="-"/>
    <n v="11583616"/>
    <n v="0"/>
    <s v="-"/>
    <n v="0"/>
    <n v="0"/>
    <s v="-"/>
    <n v="0"/>
  </r>
  <r>
    <s v="349"/>
    <x v="6"/>
    <x v="1"/>
    <s v="015"/>
    <s v="Z1B8050356"/>
    <s v="1630"/>
    <s v="FC"/>
    <s v="00088125-00088173"/>
    <s v=""/>
    <s v=""/>
    <s v=""/>
    <s v=""/>
    <n v="0"/>
    <s v=""/>
    <s v="VENTAS NO CONTRIBUYENTES"/>
    <s v=""/>
    <n v="1392410319.7508001"/>
    <n v="0"/>
    <n v="1094625040.5"/>
    <n v="0"/>
    <s v="-"/>
    <n v="0"/>
    <n v="256711447.63"/>
    <s v="16"/>
    <n v="41073831.620799996"/>
    <n v="0"/>
    <s v="-"/>
    <n v="0"/>
    <n v="0"/>
    <s v="-"/>
    <n v="0"/>
  </r>
  <r>
    <s v="350"/>
    <x v="6"/>
    <x v="1"/>
    <s v="016"/>
    <s v="Z1F0000490"/>
    <s v="0275"/>
    <s v="FC"/>
    <s v="00004652-00004653"/>
    <s v=""/>
    <s v=""/>
    <s v=""/>
    <s v=""/>
    <n v="0"/>
    <s v=""/>
    <s v="VENTAS NO CONTRIBUYENTES"/>
    <s v=""/>
    <n v="57200950"/>
    <n v="0"/>
    <n v="57200950"/>
    <n v="0"/>
    <s v="-"/>
    <n v="0"/>
    <n v="0"/>
    <s v="-"/>
    <n v="0"/>
    <n v="0"/>
    <s v="-"/>
    <n v="0"/>
    <n v="0"/>
    <s v="-"/>
    <n v="0"/>
  </r>
  <r>
    <s v="351"/>
    <x v="6"/>
    <x v="1"/>
    <s v="016"/>
    <s v="Z1F0000490"/>
    <s v="0275"/>
    <s v="FC"/>
    <s v="00004654"/>
    <s v=""/>
    <s v=""/>
    <s v=""/>
    <s v=""/>
    <n v="0"/>
    <s v=""/>
    <s v="ALFREDO HERRERA LYNCH S.C"/>
    <s v="J-00120722-8"/>
    <n v="3952000"/>
    <n v="0"/>
    <n v="3952000"/>
    <n v="0"/>
    <s v="-"/>
    <n v="0"/>
    <n v="0"/>
    <s v="-"/>
    <n v="0"/>
    <n v="0"/>
    <s v="-"/>
    <n v="0"/>
    <n v="0"/>
    <s v="-"/>
    <n v="0"/>
  </r>
  <r>
    <s v="352"/>
    <x v="6"/>
    <x v="1"/>
    <s v="016"/>
    <s v="Z1F0000490"/>
    <s v="0275"/>
    <s v="FC"/>
    <s v="00004655-00004703"/>
    <s v=""/>
    <s v=""/>
    <s v=""/>
    <s v=""/>
    <n v="0"/>
    <s v=""/>
    <s v="VENTAS NO CONTRIBUYENTES"/>
    <s v=""/>
    <n v="1178514867.2736001"/>
    <n v="0"/>
    <n v="879216914"/>
    <n v="0"/>
    <s v="-"/>
    <n v="0"/>
    <n v="258015476.96000001"/>
    <s v="16"/>
    <n v="41282476.313600004"/>
    <n v="0"/>
    <s v="-"/>
    <n v="0"/>
    <n v="0"/>
    <s v="-"/>
    <n v="0"/>
  </r>
  <r>
    <s v="353"/>
    <x v="6"/>
    <x v="1"/>
    <s v="017"/>
    <s v="Z7C0004030"/>
    <s v="0096"/>
    <s v="FC"/>
    <s v="0000347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54"/>
    <x v="9"/>
    <x v="0"/>
    <s v="001"/>
    <s v="Z1F0017854"/>
    <s v="0379-0379"/>
    <s v="FC"/>
    <s v="00020965-00020977"/>
    <s v=""/>
    <s v=""/>
    <s v=""/>
    <s v=""/>
    <n v="0"/>
    <s v=""/>
    <s v="VENTAS NO CONTRIBUYENTES"/>
    <s v=""/>
    <n v="442407419.99080002"/>
    <n v="0"/>
    <n v="310043185"/>
    <n v="0"/>
    <s v="-"/>
    <n v="0"/>
    <n v="114107099.13"/>
    <s v="16"/>
    <n v="18257135.860799998"/>
    <n v="0"/>
    <s v="-"/>
    <n v="0"/>
    <n v="0"/>
    <s v="-"/>
    <n v="0"/>
  </r>
  <r>
    <s v="355"/>
    <x v="9"/>
    <x v="1"/>
    <s v="001"/>
    <s v="Z1F0000700"/>
    <s v="1472"/>
    <s v="FC"/>
    <s v="00117402-00117430"/>
    <s v=""/>
    <s v=""/>
    <s v=""/>
    <s v=""/>
    <n v="0"/>
    <s v=""/>
    <s v="VENTAS NO CONTRIBUYENTES"/>
    <s v=""/>
    <n v="879341740.87999988"/>
    <n v="0"/>
    <n v="664179062"/>
    <n v="0"/>
    <s v="-"/>
    <n v="0"/>
    <n v="185485068"/>
    <s v="-"/>
    <n v="29677610.880000003"/>
    <n v="0"/>
    <s v="-"/>
    <n v="0"/>
    <n v="0"/>
    <s v="-"/>
    <n v="0"/>
  </r>
  <r>
    <s v="356"/>
    <x v="9"/>
    <x v="1"/>
    <s v="001"/>
    <s v="Z1F0000700"/>
    <s v="1472"/>
    <s v="FC"/>
    <s v="00117431"/>
    <s v=""/>
    <s v=""/>
    <s v=""/>
    <s v=""/>
    <n v="0"/>
    <s v=""/>
    <s v="INVERSIONES SUVINCLA 17 C.A."/>
    <s v="J-40751912-3 "/>
    <n v="51144731"/>
    <n v="0"/>
    <n v="44618687"/>
    <n v="5625900"/>
    <s v="16"/>
    <n v="900144"/>
    <n v="0"/>
    <s v="-"/>
    <n v="0"/>
    <n v="0"/>
    <s v="-"/>
    <n v="0"/>
    <n v="0"/>
    <s v="-"/>
    <n v="0"/>
  </r>
  <r>
    <s v="357"/>
    <x v="9"/>
    <x v="2"/>
    <s v="002"/>
    <s v="Z1F0008858"/>
    <s v="0830"/>
    <s v="FC"/>
    <s v="00111036-00111113"/>
    <s v=""/>
    <s v=""/>
    <s v=""/>
    <s v=""/>
    <n v="0"/>
    <s v=""/>
    <s v="VENTAS NO CONTRIBUYENTES"/>
    <s v=""/>
    <n v="287449239.5"/>
    <n v="0"/>
    <n v="267225335.5"/>
    <n v="0"/>
    <s v="-"/>
    <n v="0"/>
    <n v="17434400"/>
    <s v="-"/>
    <n v="2789504"/>
    <n v="0"/>
    <s v="-"/>
    <n v="0"/>
    <n v="0"/>
    <s v="-"/>
    <n v="0"/>
  </r>
  <r>
    <s v="358"/>
    <x v="9"/>
    <x v="0"/>
    <s v="002"/>
    <s v="Z1F0017966"/>
    <s v="0374-0374"/>
    <s v="FC"/>
    <s v="00009531-00009537"/>
    <s v=""/>
    <s v=""/>
    <s v=""/>
    <s v=""/>
    <n v="0"/>
    <s v=""/>
    <s v="VENTAS NO CONTRIBUYENTES"/>
    <s v=""/>
    <n v="31840067"/>
    <n v="0"/>
    <n v="28401827"/>
    <n v="0"/>
    <s v="-"/>
    <n v="0"/>
    <n v="2964000"/>
    <s v="16"/>
    <n v="474240"/>
    <n v="0"/>
    <s v="-"/>
    <n v="0"/>
    <n v="0"/>
    <s v="-"/>
    <n v="0"/>
  </r>
  <r>
    <s v="359"/>
    <x v="9"/>
    <x v="1"/>
    <s v="002"/>
    <s v="Z1B8050002"/>
    <s v="1808"/>
    <s v="FC"/>
    <s v="00166988-00167013"/>
    <s v=""/>
    <s v=""/>
    <s v=""/>
    <s v=""/>
    <n v="0"/>
    <s v=""/>
    <s v="VENTAS NO CONTRIBUYENTES"/>
    <s v=""/>
    <n v="641264331.31840003"/>
    <n v="0"/>
    <n v="499322069"/>
    <n v="0"/>
    <s v="-"/>
    <n v="0"/>
    <n v="122364019.23999999"/>
    <s v="-"/>
    <n v="19578243.078399997"/>
    <n v="0"/>
    <s v="-"/>
    <n v="0"/>
    <n v="0"/>
    <s v="-"/>
    <n v="0"/>
  </r>
  <r>
    <s v="360"/>
    <x v="9"/>
    <x v="1"/>
    <s v="002"/>
    <s v="Z1B8050149"/>
    <s v="1728"/>
    <s v="FC "/>
    <s v="00205312-00205408"/>
    <m/>
    <m/>
    <m/>
    <m/>
    <n v="0"/>
    <m/>
    <s v="VENTAS NO CONTRIBUYENTES"/>
    <m/>
    <n v="810630941.39999998"/>
    <n v="0"/>
    <n v="810630941.39999998"/>
    <n v="0"/>
    <s v="-"/>
    <n v="0"/>
    <n v="0"/>
    <s v="-"/>
    <n v="0"/>
    <n v="0"/>
    <s v="-"/>
    <n v="0"/>
    <n v="0"/>
    <s v="-"/>
    <n v="0"/>
  </r>
  <r>
    <s v="361"/>
    <x v="9"/>
    <x v="1"/>
    <s v="002"/>
    <s v="Z1B8050149"/>
    <s v="1728"/>
    <s v="NC"/>
    <m/>
    <s v="00001219"/>
    <m/>
    <m/>
    <m/>
    <n v="0"/>
    <m/>
    <s v="VENTAS NO CONTRIBUYENTES"/>
    <m/>
    <n v="-7370000"/>
    <n v="0"/>
    <n v="-7370000"/>
    <n v="0"/>
    <s v="-"/>
    <n v="0"/>
    <n v="0"/>
    <s v="-"/>
    <n v="0"/>
    <n v="0"/>
    <s v="-"/>
    <n v="0"/>
    <n v="0"/>
    <s v="-"/>
    <n v="0"/>
  </r>
  <r>
    <s v="362"/>
    <x v="9"/>
    <x v="1"/>
    <s v="002"/>
    <s v="Z1B8050149"/>
    <s v="1729"/>
    <s v="FC "/>
    <s v="00205409-00205426"/>
    <m/>
    <m/>
    <m/>
    <m/>
    <n v="0"/>
    <m/>
    <s v="VENTAS NO CONTRIBUYENTES"/>
    <m/>
    <n v="83749130"/>
    <n v="0"/>
    <n v="83749130"/>
    <n v="0"/>
    <s v="-"/>
    <n v="0"/>
    <n v="0"/>
    <s v="-"/>
    <n v="0"/>
    <n v="0"/>
    <s v="-"/>
    <n v="0"/>
    <n v="0"/>
    <s v="-"/>
    <n v="0"/>
  </r>
  <r>
    <s v="363"/>
    <x v="9"/>
    <x v="2"/>
    <s v="003"/>
    <s v="Z1F0008965"/>
    <s v="0822"/>
    <s v="FC"/>
    <s v="00107956-00108025"/>
    <s v=""/>
    <s v=""/>
    <s v=""/>
    <s v=""/>
    <n v="0"/>
    <s v=""/>
    <s v="VENTAS NO CONTRIBUYENTES"/>
    <s v=""/>
    <n v="246741081"/>
    <n v="0"/>
    <n v="223361877"/>
    <n v="0"/>
    <s v="-"/>
    <n v="0"/>
    <n v="20154486.210000001"/>
    <s v="-"/>
    <n v="3224717.79"/>
    <n v="0"/>
    <s v="-"/>
    <n v="0"/>
    <n v="0"/>
    <s v="-"/>
    <n v="0"/>
  </r>
  <r>
    <s v="364"/>
    <x v="9"/>
    <x v="0"/>
    <s v="003"/>
    <s v="Z1F0017848"/>
    <s v="0372-0372"/>
    <s v="FC"/>
    <s v="00017228-00017245"/>
    <s v=""/>
    <s v=""/>
    <s v=""/>
    <s v=""/>
    <n v="0"/>
    <s v=""/>
    <s v="VENTAS NO CONTRIBUYENTES"/>
    <s v=""/>
    <n v="95487467.993600011"/>
    <n v="0"/>
    <n v="69246564"/>
    <n v="0"/>
    <s v="-"/>
    <n v="0"/>
    <n v="22621468.960000001"/>
    <s v="-"/>
    <n v="3619435.0335999997"/>
    <n v="0"/>
    <s v="-"/>
    <n v="0"/>
    <n v="0"/>
    <s v="-"/>
    <n v="0"/>
  </r>
  <r>
    <s v="365"/>
    <x v="9"/>
    <x v="1"/>
    <s v="003"/>
    <s v="Z1B8051199"/>
    <s v="1892"/>
    <s v="FC"/>
    <s v="00194755"/>
    <s v=""/>
    <s v=""/>
    <s v=""/>
    <s v=""/>
    <n v="0"/>
    <s v=""/>
    <s v="FRUTERIA LA GRAN COPA CABANA"/>
    <s v="J295039344"/>
    <n v="117815200"/>
    <n v="0"/>
    <n v="117815200"/>
    <n v="0"/>
    <s v="-"/>
    <n v="0"/>
    <n v="0"/>
    <s v="-"/>
    <n v="0"/>
    <n v="0"/>
    <s v="-"/>
    <n v="0"/>
    <n v="0"/>
    <s v="-"/>
    <n v="0"/>
  </r>
  <r>
    <s v="563"/>
    <x v="10"/>
    <x v="1"/>
    <s v="005"/>
    <s v="Z1B8050363"/>
    <s v="1890"/>
    <s v="FC"/>
    <s v="00174922-00175010"/>
    <s v=""/>
    <s v=""/>
    <s v=""/>
    <s v=""/>
    <n v="0"/>
    <s v=""/>
    <s v="VENTAS NO CONTRIBUYENTES"/>
    <s v=""/>
    <n v="1934711760.0399997"/>
    <n v="0"/>
    <n v="1473073300.5"/>
    <n v="0"/>
    <s v="-"/>
    <n v="0"/>
    <n v="394514706.5"/>
    <s v="16"/>
    <n v="63122353.039999999"/>
    <n v="0"/>
    <s v="-"/>
    <n v="0"/>
    <n v="3705000"/>
    <s v="-"/>
    <n v="296400"/>
  </r>
  <r>
    <s v="367"/>
    <x v="9"/>
    <x v="0"/>
    <s v="004"/>
    <s v="Z1F0017963"/>
    <s v="0375-0375"/>
    <s v="FC"/>
    <s v="00009563-00009578"/>
    <s v=""/>
    <s v=""/>
    <s v=""/>
    <s v=""/>
    <n v="0"/>
    <s v=""/>
    <s v="VENTAS NO CONTRIBUYENTES"/>
    <s v=""/>
    <n v="171469345"/>
    <n v="0"/>
    <n v="102490757"/>
    <n v="0"/>
    <s v="-"/>
    <n v="0"/>
    <n v="59464300"/>
    <s v="-"/>
    <n v="9514288"/>
    <n v="0"/>
    <s v="-"/>
    <n v="0"/>
    <n v="0"/>
    <s v="-"/>
    <n v="0"/>
  </r>
  <r>
    <s v="368"/>
    <x v="9"/>
    <x v="0"/>
    <s v="004"/>
    <s v="Z1F0017963"/>
    <s v="0375"/>
    <s v="NC"/>
    <s v=""/>
    <s v="00000029"/>
    <s v=""/>
    <s v="00009555"/>
    <s v="07-03-2021"/>
    <n v="7039756.5"/>
    <s v="VEN"/>
    <s v="EVELIN PEREZ"/>
    <s v="V15063748"/>
    <n v="-3534000"/>
    <n v="0"/>
    <n v="-3534000"/>
    <n v="0"/>
    <s v="-"/>
    <n v="0"/>
    <n v="0"/>
    <s v="-"/>
    <n v="0"/>
    <n v="0"/>
    <s v="-"/>
    <n v="0"/>
    <n v="0"/>
    <s v="-"/>
    <n v="0"/>
  </r>
  <r>
    <s v="369"/>
    <x v="9"/>
    <x v="1"/>
    <s v="004"/>
    <s v="Z1B8050937"/>
    <s v="1735"/>
    <s v="FC"/>
    <s v="00161610-00161637"/>
    <s v=""/>
    <s v=""/>
    <s v=""/>
    <s v=""/>
    <n v="0"/>
    <s v=""/>
    <s v="VENTAS NO CONTRIBUYENTES"/>
    <s v=""/>
    <n v="389053957.33999997"/>
    <n v="0"/>
    <n v="309934853.5"/>
    <n v="0"/>
    <s v="-"/>
    <n v="0"/>
    <n v="68206124"/>
    <s v="16"/>
    <n v="10912979.84"/>
    <n v="0"/>
    <s v="-"/>
    <n v="0"/>
    <n v="0"/>
    <s v="-"/>
    <n v="0"/>
  </r>
  <r>
    <s v="370"/>
    <x v="9"/>
    <x v="1"/>
    <s v="004"/>
    <s v="Z1B8050937"/>
    <s v="1735"/>
    <s v="FC"/>
    <s v="00161638"/>
    <s v=""/>
    <s v=""/>
    <s v=""/>
    <s v=""/>
    <n v="0"/>
    <s v=""/>
    <s v="ALIMENTOS COMARCA"/>
    <s v="J40706967-5"/>
    <n v="424433250.5"/>
    <n v="0"/>
    <n v="167233062.5"/>
    <n v="221724300"/>
    <s v="16"/>
    <n v="35475888"/>
    <n v="0"/>
    <s v="-"/>
    <n v="0"/>
    <n v="0"/>
    <s v="-"/>
    <n v="0"/>
    <n v="0"/>
    <s v="-"/>
    <n v="0"/>
  </r>
  <r>
    <s v="371"/>
    <x v="9"/>
    <x v="1"/>
    <s v="004"/>
    <s v="Z1B8050937"/>
    <s v="1735"/>
    <s v="FC"/>
    <s v="00161639-00161651"/>
    <s v=""/>
    <s v=""/>
    <s v=""/>
    <s v=""/>
    <n v="0"/>
    <s v=""/>
    <s v="VENTAS NO CONTRIBUYENTES"/>
    <s v=""/>
    <n v="255322005.94"/>
    <n v="0"/>
    <n v="210151827.5"/>
    <n v="0"/>
    <s v="-"/>
    <n v="0"/>
    <n v="38939809"/>
    <s v="-"/>
    <n v="6230369.4399999995"/>
    <n v="0"/>
    <s v="-"/>
    <n v="0"/>
    <n v="0"/>
    <s v="-"/>
    <n v="0"/>
  </r>
  <r>
    <s v="372"/>
    <x v="9"/>
    <x v="2"/>
    <s v="004"/>
    <s v="Z1F0002472"/>
    <s v="0233"/>
    <s v="FC"/>
    <s v="0003420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73"/>
    <x v="9"/>
    <x v="0"/>
    <s v="005"/>
    <s v="Z1F0017998"/>
    <s v="0370-0370"/>
    <s v="FC"/>
    <s v="00012928-00012959"/>
    <s v=""/>
    <s v=""/>
    <s v=""/>
    <s v=""/>
    <n v="0"/>
    <s v=""/>
    <s v="VENTAS NO CONTRIBUYENTES"/>
    <s v=""/>
    <n v="346919829.83840001"/>
    <n v="0"/>
    <n v="241978308.5"/>
    <n v="0"/>
    <s v="-"/>
    <n v="0"/>
    <n v="90466828.74000001"/>
    <s v="-"/>
    <n v="14474692.598399999"/>
    <n v="0"/>
    <s v="-"/>
    <n v="0"/>
    <n v="0"/>
    <s v="-"/>
    <n v="0"/>
  </r>
  <r>
    <s v="374"/>
    <x v="9"/>
    <x v="1"/>
    <s v="005"/>
    <s v="Z1B8050363"/>
    <s v="1886"/>
    <s v="FC"/>
    <s v="00174638-00174669"/>
    <s v=""/>
    <s v=""/>
    <s v=""/>
    <s v=""/>
    <n v="0"/>
    <s v=""/>
    <s v="VENTAS NO CONTRIBUYENTES"/>
    <s v=""/>
    <n v="508626986.74000001"/>
    <n v="0"/>
    <n v="460997312.5"/>
    <n v="0"/>
    <s v="-"/>
    <n v="0"/>
    <n v="41060064"/>
    <s v="16"/>
    <n v="6569610.2400000002"/>
    <n v="0"/>
    <s v="-"/>
    <n v="0"/>
    <n v="0"/>
    <s v="-"/>
    <n v="0"/>
  </r>
  <r>
    <s v="375"/>
    <x v="9"/>
    <x v="1"/>
    <s v="005"/>
    <s v="Z1B8050363"/>
    <s v="1886"/>
    <s v="FC"/>
    <s v="00174670"/>
    <s v=""/>
    <s v=""/>
    <s v=""/>
    <s v=""/>
    <n v="0"/>
    <s v=""/>
    <s v="OHSISALUD C.A"/>
    <s v="J-41151440-3"/>
    <n v="48761761"/>
    <n v="0"/>
    <n v="48365041"/>
    <n v="342000"/>
    <s v="16"/>
    <n v="54720"/>
    <n v="0"/>
    <s v="-"/>
    <n v="0"/>
    <n v="0"/>
    <s v="-"/>
    <n v="0"/>
    <n v="0"/>
    <s v="-"/>
    <n v="0"/>
  </r>
  <r>
    <s v="376"/>
    <x v="9"/>
    <x v="1"/>
    <s v="005"/>
    <s v="Z1B8050363"/>
    <s v="1886"/>
    <s v="FC"/>
    <s v="00174671-00174698"/>
    <s v=""/>
    <s v=""/>
    <s v=""/>
    <s v=""/>
    <n v="0"/>
    <s v=""/>
    <s v="VENTAS NO CONTRIBUYENTES"/>
    <s v=""/>
    <n v="343781922.02359998"/>
    <n v="0"/>
    <n v="257609065"/>
    <n v="0"/>
    <s v="-"/>
    <n v="0"/>
    <n v="74286945.710000008"/>
    <s v="16"/>
    <n v="11885911.3136"/>
    <n v="0"/>
    <s v="-"/>
    <n v="0"/>
    <n v="0"/>
    <s v="-"/>
    <n v="0"/>
  </r>
  <r>
    <s v="377"/>
    <x v="9"/>
    <x v="0"/>
    <s v="006"/>
    <s v="Z1F0017787"/>
    <s v="0339"/>
    <s v="FC"/>
    <s v="00004382"/>
    <s v=""/>
    <s v=""/>
    <s v=""/>
    <s v=""/>
    <m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8"/>
    <x v="9"/>
    <x v="1"/>
    <s v="006"/>
    <s v="Z1B8044815"/>
    <s v="1795"/>
    <s v="FC"/>
    <s v="00154415-00154460"/>
    <s v=""/>
    <s v=""/>
    <s v=""/>
    <s v=""/>
    <n v="0"/>
    <s v=""/>
    <s v="VENTAS NO CONTRIBUYENTES"/>
    <s v=""/>
    <n v="816361301.60000002"/>
    <n v="0"/>
    <n v="670188936"/>
    <n v="0"/>
    <s v="-"/>
    <n v="0"/>
    <n v="126010660"/>
    <s v="16"/>
    <n v="20161705.600000001"/>
    <n v="0"/>
    <s v="-"/>
    <n v="0"/>
    <n v="0"/>
    <s v="-"/>
    <n v="0"/>
  </r>
  <r>
    <s v="379"/>
    <x v="9"/>
    <x v="0"/>
    <s v="008"/>
    <s v="Z1F0017970"/>
    <s v="0007-0007"/>
    <s v="FC"/>
    <s v="00000069-00000071"/>
    <s v=""/>
    <s v=""/>
    <s v=""/>
    <s v=""/>
    <n v="0"/>
    <s v=""/>
    <s v="VENTAS NO CONTRIBUYENTES"/>
    <s v=""/>
    <n v="13620720"/>
    <n v="0"/>
    <n v="0"/>
    <n v="0"/>
    <s v="-"/>
    <n v="0"/>
    <n v="11742000"/>
    <s v="16"/>
    <n v="1878720"/>
    <n v="0"/>
    <s v="-"/>
    <n v="0"/>
    <n v="0"/>
    <s v="-"/>
    <n v="0"/>
  </r>
  <r>
    <s v="380"/>
    <x v="9"/>
    <x v="1"/>
    <s v="008"/>
    <s v="Z1B8050003"/>
    <s v="1751"/>
    <s v="FC"/>
    <s v="00173201-00173219"/>
    <s v=""/>
    <s v=""/>
    <s v=""/>
    <s v=""/>
    <n v="0"/>
    <s v=""/>
    <s v="VENTAS NO CONTRIBUYENTES"/>
    <s v=""/>
    <n v="283444672.5072"/>
    <n v="0"/>
    <n v="232295896.5"/>
    <n v="0"/>
    <s v="-"/>
    <n v="0"/>
    <n v="44093772.420000002"/>
    <s v="-"/>
    <n v="7055003.5872"/>
    <n v="0"/>
    <s v="-"/>
    <n v="0"/>
    <n v="0"/>
    <s v="-"/>
    <n v="0"/>
  </r>
  <r>
    <s v="381"/>
    <x v="9"/>
    <x v="1"/>
    <s v="009"/>
    <s v="Z1B8014458"/>
    <s v="1804"/>
    <s v="FC"/>
    <s v="00179004-00179038"/>
    <s v=""/>
    <s v=""/>
    <s v=""/>
    <s v=""/>
    <n v="0"/>
    <s v=""/>
    <s v="VENTAS NO CONTRIBUYENTES"/>
    <s v=""/>
    <n v="748892283.4072001"/>
    <n v="0"/>
    <n v="542270444.5"/>
    <n v="0"/>
    <s v="-"/>
    <n v="0"/>
    <n v="178122274.92000002"/>
    <s v="-"/>
    <n v="28499563.987199996"/>
    <n v="0"/>
    <s v="-"/>
    <n v="0"/>
    <n v="0"/>
    <s v="-"/>
    <n v="0"/>
  </r>
  <r>
    <s v="382"/>
    <x v="9"/>
    <x v="1"/>
    <s v="011"/>
    <s v="Z1F0004616"/>
    <s v="0706"/>
    <s v="FC"/>
    <s v="00096113-00096177"/>
    <s v=""/>
    <s v=""/>
    <s v=""/>
    <s v=""/>
    <n v="0"/>
    <s v=""/>
    <s v="VENTAS NO CONTRIBUYENTES"/>
    <s v=""/>
    <n v="259804174.46360001"/>
    <n v="0"/>
    <n v="240676479.5"/>
    <n v="0"/>
    <s v="-"/>
    <n v="0"/>
    <n v="16489392.210000001"/>
    <s v="-"/>
    <n v="2638302.7536000004"/>
    <n v="0"/>
    <s v="-"/>
    <n v="0"/>
    <n v="0"/>
    <s v="-"/>
    <n v="0"/>
  </r>
  <r>
    <s v="383"/>
    <x v="9"/>
    <x v="1"/>
    <s v="012"/>
    <s v="Z1B8038506"/>
    <s v="1656"/>
    <s v="FC"/>
    <s v="00072899-00072903"/>
    <s v=""/>
    <s v=""/>
    <s v=""/>
    <s v=""/>
    <n v="0"/>
    <s v=""/>
    <s v="VENTAS NO CONTRIBUYENTES"/>
    <s v=""/>
    <n v="49579170"/>
    <n v="0"/>
    <n v="13841310"/>
    <n v="0"/>
    <s v="-"/>
    <n v="0"/>
    <n v="30808500"/>
    <s v="-"/>
    <n v="4929360"/>
    <n v="0"/>
    <s v="-"/>
    <n v="0"/>
    <n v="0"/>
    <s v="-"/>
    <n v="0"/>
  </r>
  <r>
    <s v="384"/>
    <x v="9"/>
    <x v="1"/>
    <s v="013"/>
    <s v="Z1B8050578"/>
    <s v="1615"/>
    <s v="FC"/>
    <s v="00148897-00148912"/>
    <s v=""/>
    <s v=""/>
    <s v=""/>
    <s v=""/>
    <m/>
    <s v=""/>
    <s v="VENTAS NO CONTRIBUYENTES"/>
    <m/>
    <n v="88957250.640000001"/>
    <n v="0"/>
    <n v="68378150"/>
    <n v="0"/>
    <s v="-"/>
    <n v="0"/>
    <n v="17740604"/>
    <s v="-"/>
    <n v="2838496.64"/>
    <n v="0"/>
    <s v="-"/>
    <n v="0"/>
    <n v="0"/>
    <s v="-"/>
    <n v="0"/>
  </r>
  <r>
    <s v="385"/>
    <x v="9"/>
    <x v="1"/>
    <s v="014"/>
    <s v="Z1F0000338"/>
    <s v="1496"/>
    <s v="FC"/>
    <s v="00058127-00058144"/>
    <s v=""/>
    <s v=""/>
    <s v=""/>
    <s v=""/>
    <n v="0"/>
    <s v=""/>
    <s v="VENTAS NO CONTRIBUYENTES"/>
    <s v=""/>
    <n v="74106232"/>
    <n v="0"/>
    <n v="46428400"/>
    <n v="0"/>
    <s v="-"/>
    <n v="0"/>
    <n v="23860200"/>
    <s v="-"/>
    <n v="3817632"/>
    <n v="0"/>
    <s v="-"/>
    <n v="0"/>
    <n v="0"/>
    <s v="-"/>
    <n v="0"/>
  </r>
  <r>
    <s v="386"/>
    <x v="9"/>
    <x v="1"/>
    <s v="015"/>
    <s v="Z1B8050356"/>
    <s v="1631"/>
    <s v="FC"/>
    <s v="00088174-00088188"/>
    <s v=""/>
    <s v=""/>
    <s v=""/>
    <s v=""/>
    <n v="0"/>
    <s v=""/>
    <s v="VENTAS NO CONTRIBUYENTES"/>
    <s v=""/>
    <n v="642941654.03319991"/>
    <n v="0"/>
    <n v="375778075.5"/>
    <n v="0"/>
    <s v="-"/>
    <n v="0"/>
    <n v="230313429.77000001"/>
    <s v="16"/>
    <n v="36850148.7632"/>
    <n v="0"/>
    <s v="-"/>
    <n v="0"/>
    <n v="0"/>
    <s v="-"/>
    <n v="0"/>
  </r>
  <r>
    <s v="387"/>
    <x v="9"/>
    <x v="1"/>
    <s v="016"/>
    <s v="Z1F0000490"/>
    <s v="0276"/>
    <s v="FC"/>
    <s v="000470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88"/>
    <x v="9"/>
    <x v="1"/>
    <s v="017"/>
    <s v="Z7C0004030"/>
    <s v="0097"/>
    <s v="FC"/>
    <s v="00003475-00003574"/>
    <s v=""/>
    <s v=""/>
    <s v=""/>
    <s v=""/>
    <n v="0"/>
    <s v=""/>
    <s v="VENTAS NO CONTRIBUYENTES"/>
    <s v=""/>
    <n v="771891700.34000003"/>
    <n v="0"/>
    <n v="567206143.98000002"/>
    <n v="0"/>
    <s v="-"/>
    <n v="0"/>
    <n v="176453065.83000001"/>
    <s v="16"/>
    <n v="28232490.530000001"/>
    <n v="0"/>
    <s v="-"/>
    <n v="0"/>
    <n v="0"/>
    <s v="-"/>
    <n v="0"/>
  </r>
  <r>
    <s v="389"/>
    <x v="7"/>
    <x v="0"/>
    <s v="001"/>
    <s v="Z1F0017854"/>
    <s v="0380-0380"/>
    <s v="FC"/>
    <s v="00020978-00021004"/>
    <s v=""/>
    <s v=""/>
    <s v=""/>
    <s v=""/>
    <n v="0"/>
    <s v=""/>
    <s v="VENTAS NO CONTRIBUYENTES"/>
    <s v=""/>
    <n v="433202088.97479999"/>
    <n v="0"/>
    <n v="299437650"/>
    <n v="0"/>
    <s v="-"/>
    <n v="0"/>
    <n v="115314171.53"/>
    <s v="16"/>
    <n v="18450267.444800001"/>
    <n v="0"/>
    <s v="-"/>
    <n v="0"/>
    <n v="0"/>
    <s v="-"/>
    <n v="0"/>
  </r>
  <r>
    <s v="390"/>
    <x v="7"/>
    <x v="0"/>
    <s v="001"/>
    <s v="Z1F0017854"/>
    <s v="0380"/>
    <s v="FC"/>
    <s v="00021005"/>
    <s v=""/>
    <s v=""/>
    <s v=""/>
    <s v=""/>
    <n v="0"/>
    <s v=""/>
    <s v="INTERPLAST INV C.A"/>
    <s v="J306452311"/>
    <n v="12193440"/>
    <n v="0"/>
    <n v="12061200"/>
    <n v="114000"/>
    <s v="16"/>
    <n v="18240"/>
    <n v="0"/>
    <s v="-"/>
    <n v="0"/>
    <n v="0"/>
    <s v="-"/>
    <n v="0"/>
    <n v="0"/>
    <s v="-"/>
    <n v="0"/>
  </r>
  <r>
    <s v="391"/>
    <x v="7"/>
    <x v="0"/>
    <s v="001"/>
    <s v="Z1F0017854"/>
    <s v="0380-0380"/>
    <s v="FC"/>
    <s v="00021006-00021038"/>
    <s v=""/>
    <s v=""/>
    <s v=""/>
    <s v=""/>
    <n v="0"/>
    <s v=""/>
    <s v="VENTAS NO CONTRIBUYENTES"/>
    <s v=""/>
    <n v="726818942.27480006"/>
    <n v="0"/>
    <n v="597701225.5"/>
    <n v="0"/>
    <s v="-"/>
    <n v="0"/>
    <n v="111308376.53"/>
    <s v="-"/>
    <n v="17809340.244800001"/>
    <n v="0"/>
    <s v="-"/>
    <n v="0"/>
    <n v="0"/>
    <s v="-"/>
    <n v="0"/>
  </r>
  <r>
    <s v="392"/>
    <x v="7"/>
    <x v="1"/>
    <s v="001"/>
    <s v="Z1F0000700"/>
    <s v="1473"/>
    <s v="FC"/>
    <s v="00117432-00117448"/>
    <s v=""/>
    <s v=""/>
    <s v=""/>
    <s v=""/>
    <n v="0"/>
    <s v=""/>
    <s v="VENTAS NO CONTRIBUYENTES"/>
    <s v=""/>
    <n v="438583462.27999997"/>
    <n v="0"/>
    <n v="359514257"/>
    <n v="0"/>
    <s v="-"/>
    <n v="0"/>
    <n v="68163108"/>
    <s v="16"/>
    <n v="10906097.279999999"/>
    <n v="0"/>
    <s v="-"/>
    <n v="0"/>
    <n v="0"/>
    <s v="-"/>
    <n v="0"/>
  </r>
  <r>
    <s v="393"/>
    <x v="7"/>
    <x v="1"/>
    <s v="001"/>
    <s v="Z1F0000700"/>
    <s v="1473"/>
    <s v="FC"/>
    <s v="00117449"/>
    <s v=""/>
    <s v=""/>
    <s v=""/>
    <s v=""/>
    <n v="0"/>
    <s v=""/>
    <s v="UNIDAD DE PRODUCCION DE ALIMENTOS"/>
    <s v="J500400284"/>
    <n v="4079205"/>
    <n v="0"/>
    <n v="4079205"/>
    <n v="0"/>
    <s v="-"/>
    <n v="0"/>
    <n v="0"/>
    <s v="-"/>
    <n v="0"/>
    <n v="0"/>
    <s v="-"/>
    <n v="0"/>
    <n v="0"/>
    <s v="-"/>
    <n v="0"/>
  </r>
  <r>
    <s v="567"/>
    <x v="10"/>
    <x v="1"/>
    <s v="006"/>
    <s v="Z1B8044815"/>
    <s v="1800"/>
    <s v="FC"/>
    <s v="00154645-00154729"/>
    <s v=""/>
    <s v=""/>
    <s v=""/>
    <s v=""/>
    <n v="0"/>
    <s v=""/>
    <s v="VENTAS NO CONTRIBUYENTES"/>
    <s v=""/>
    <n v="1324851910.5947998"/>
    <n v="0"/>
    <n v="1069438167.5"/>
    <n v="0"/>
    <s v="-"/>
    <n v="0"/>
    <n v="216734778.53"/>
    <s v="16"/>
    <n v="34677564.564800002"/>
    <n v="0"/>
    <s v="-"/>
    <n v="0"/>
    <n v="3705000"/>
    <s v="-"/>
    <n v="296400"/>
  </r>
  <r>
    <s v="395"/>
    <x v="7"/>
    <x v="2"/>
    <s v="002"/>
    <s v="Z1F0008858"/>
    <s v="0831"/>
    <s v="FC"/>
    <s v="00111114-00111192"/>
    <s v=""/>
    <s v=""/>
    <s v=""/>
    <s v=""/>
    <n v="0"/>
    <s v=""/>
    <s v="VENTAS NO CONTRIBUYENTES"/>
    <s v=""/>
    <n v="382719766.5"/>
    <n v="0"/>
    <n v="364911446.5"/>
    <n v="0"/>
    <s v="-"/>
    <n v="0"/>
    <n v="15352000"/>
    <s v="-"/>
    <n v="2456320"/>
    <n v="0"/>
    <s v="-"/>
    <n v="0"/>
    <n v="0"/>
    <s v="-"/>
    <n v="0"/>
  </r>
  <r>
    <s v="396"/>
    <x v="7"/>
    <x v="0"/>
    <s v="002"/>
    <s v="Z1F0017966"/>
    <s v="0375-0375"/>
    <s v="FC"/>
    <s v="00009538-00009563"/>
    <s v=""/>
    <s v=""/>
    <s v=""/>
    <s v=""/>
    <n v="0"/>
    <s v=""/>
    <s v="VENTAS NO CONTRIBUYENTES"/>
    <s v=""/>
    <n v="469235119.40959996"/>
    <n v="0"/>
    <n v="322418270.5"/>
    <n v="0"/>
    <s v="-"/>
    <n v="0"/>
    <n v="126566249.06"/>
    <s v="16"/>
    <n v="20250599.849600002"/>
    <n v="0"/>
    <s v="-"/>
    <n v="0"/>
    <n v="0"/>
    <s v="-"/>
    <n v="0"/>
  </r>
  <r>
    <s v="397"/>
    <x v="7"/>
    <x v="1"/>
    <s v="002"/>
    <s v="Z1B8050002"/>
    <s v="1809"/>
    <s v="FC"/>
    <s v="00167014-00167059"/>
    <s v=""/>
    <s v=""/>
    <s v=""/>
    <s v=""/>
    <n v="0"/>
    <s v=""/>
    <s v="VENTAS NO CONTRIBUYENTES"/>
    <s v=""/>
    <n v="1395171688.9895997"/>
    <n v="0"/>
    <n v="1048797502"/>
    <n v="0"/>
    <s v="-"/>
    <n v="0"/>
    <n v="298598437.06"/>
    <s v="16"/>
    <n v="47775749.9296"/>
    <n v="0"/>
    <s v="-"/>
    <n v="0"/>
    <n v="0"/>
    <s v="-"/>
    <n v="0"/>
  </r>
  <r>
    <s v="398"/>
    <x v="7"/>
    <x v="1"/>
    <s v="002"/>
    <s v="Z1B8050149"/>
    <s v="1730"/>
    <s v="FC "/>
    <s v="00205427-00205443"/>
    <m/>
    <m/>
    <m/>
    <m/>
    <n v="0"/>
    <m/>
    <s v="VENTAS NO CONTRIBUYENTES"/>
    <m/>
    <n v="46649830"/>
    <n v="0"/>
    <n v="46649830"/>
    <n v="0"/>
    <s v="-"/>
    <n v="0"/>
    <n v="0"/>
    <s v="-"/>
    <n v="0"/>
    <n v="0"/>
    <s v="-"/>
    <n v="0"/>
    <n v="0"/>
    <s v="-"/>
    <n v="0"/>
  </r>
  <r>
    <s v="399"/>
    <x v="7"/>
    <x v="2"/>
    <s v="003"/>
    <s v="Z1F0008965"/>
    <s v="0823"/>
    <s v="FC"/>
    <s v="00108026-00108094"/>
    <s v=""/>
    <s v=""/>
    <s v=""/>
    <s v=""/>
    <n v="0"/>
    <s v=""/>
    <s v="VENTAS NO CONTRIBUYENTES"/>
    <s v=""/>
    <n v="274645594"/>
    <n v="0"/>
    <n v="253868486"/>
    <n v="0"/>
    <s v="-"/>
    <n v="0"/>
    <n v="17911300"/>
    <s v="-"/>
    <n v="2865808"/>
    <n v="0"/>
    <s v="-"/>
    <n v="0"/>
    <n v="0"/>
    <s v="-"/>
    <n v="0"/>
  </r>
  <r>
    <s v="400"/>
    <x v="7"/>
    <x v="0"/>
    <s v="003"/>
    <s v="Z1F0017848"/>
    <s v="0373-0373"/>
    <s v="FC"/>
    <s v="00017246-00017262"/>
    <s v=""/>
    <s v=""/>
    <s v=""/>
    <s v=""/>
    <n v="0"/>
    <s v=""/>
    <s v="VENTAS NO CONTRIBUYENTES"/>
    <s v=""/>
    <n v="157992326.35479999"/>
    <n v="0"/>
    <n v="131266344.5"/>
    <n v="0"/>
    <s v="-"/>
    <n v="0"/>
    <n v="23039639.530000001"/>
    <s v="-"/>
    <n v="3686342.3248000001"/>
    <n v="0"/>
    <s v="-"/>
    <n v="0"/>
    <n v="0"/>
    <s v="-"/>
    <n v="0"/>
  </r>
  <r>
    <s v="401"/>
    <x v="7"/>
    <x v="0"/>
    <s v="003"/>
    <s v="Z1F0017848"/>
    <s v="0373"/>
    <s v="FC"/>
    <s v="00017263"/>
    <s v=""/>
    <s v=""/>
    <s v=""/>
    <s v=""/>
    <n v="0"/>
    <s v=""/>
    <s v="CACHIONO GOURMET EXPRESS 2430 C.A"/>
    <s v="J408175541"/>
    <n v="22974999.5"/>
    <n v="0"/>
    <n v="17663359.5"/>
    <n v="4579000"/>
    <s v="16"/>
    <n v="732640"/>
    <n v="0"/>
    <s v="-"/>
    <n v="0"/>
    <n v="0"/>
    <s v="-"/>
    <n v="0"/>
    <n v="0"/>
    <s v="-"/>
    <n v="0"/>
  </r>
  <r>
    <s v="402"/>
    <x v="7"/>
    <x v="0"/>
    <s v="003"/>
    <s v="Z1F0017848"/>
    <s v="0373-0373"/>
    <s v="FC"/>
    <s v="00017264-00017265"/>
    <s v=""/>
    <s v=""/>
    <s v=""/>
    <s v=""/>
    <n v="0"/>
    <s v=""/>
    <s v="VENTAS NO CONTRIBUYENTES"/>
    <s v=""/>
    <n v="21799080"/>
    <n v="0"/>
    <n v="14371600"/>
    <n v="0"/>
    <s v="-"/>
    <n v="0"/>
    <n v="6403000"/>
    <s v="16"/>
    <n v="1024480"/>
    <n v="0"/>
    <s v="-"/>
    <n v="0"/>
    <n v="0"/>
    <s v="-"/>
    <n v="0"/>
  </r>
  <r>
    <s v="403"/>
    <x v="7"/>
    <x v="0"/>
    <s v="003"/>
    <s v="Z1F0017848"/>
    <s v="0373"/>
    <s v="FC"/>
    <s v="00017266"/>
    <s v=""/>
    <s v=""/>
    <s v=""/>
    <s v=""/>
    <n v="0"/>
    <s v=""/>
    <s v="FARMACIA SAN CHARBEL C.A"/>
    <s v="J308580538"/>
    <n v="2005640"/>
    <n v="0"/>
    <n v="0"/>
    <n v="1729000"/>
    <s v="16"/>
    <n v="276640"/>
    <n v="0"/>
    <s v="-"/>
    <n v="0"/>
    <n v="0"/>
    <s v="-"/>
    <n v="0"/>
    <n v="0"/>
    <s v="-"/>
    <n v="0"/>
  </r>
  <r>
    <s v="404"/>
    <x v="7"/>
    <x v="0"/>
    <s v="003"/>
    <s v="Z1F0017848"/>
    <s v="0373-0373"/>
    <s v="FC"/>
    <s v="00017267-00017311"/>
    <s v=""/>
    <s v=""/>
    <s v=""/>
    <s v=""/>
    <n v="0"/>
    <s v=""/>
    <s v="VENTAS NO CONTRIBUYENTES"/>
    <s v=""/>
    <n v="759165987.10599995"/>
    <n v="0"/>
    <n v="415009000"/>
    <n v="0"/>
    <s v="-"/>
    <n v="0"/>
    <n v="296687057.85000002"/>
    <s v="-"/>
    <n v="47469929.256000005"/>
    <n v="0"/>
    <s v="-"/>
    <n v="0"/>
    <n v="0"/>
    <s v="-"/>
    <n v="0"/>
  </r>
  <r>
    <s v="405"/>
    <x v="7"/>
    <x v="1"/>
    <s v="003"/>
    <s v="Z1B8051199"/>
    <s v="1893"/>
    <s v="FC"/>
    <s v="00194784-00194799"/>
    <s v=""/>
    <s v=""/>
    <s v=""/>
    <s v=""/>
    <n v="0"/>
    <s v=""/>
    <s v="VENTAS NO CONTRIBUYENTES"/>
    <s v=""/>
    <n v="508636406.53999996"/>
    <n v="0"/>
    <n v="420157906.5"/>
    <n v="0"/>
    <s v="-"/>
    <n v="0"/>
    <n v="76274569"/>
    <s v="16"/>
    <n v="12203931.039999999"/>
    <n v="0"/>
    <s v="-"/>
    <n v="0"/>
    <n v="0"/>
    <s v="-"/>
    <n v="0"/>
  </r>
  <r>
    <s v="406"/>
    <x v="7"/>
    <x v="1"/>
    <s v="003"/>
    <s v="Z1B8051199"/>
    <s v="1893"/>
    <s v="FC"/>
    <s v="00194800"/>
    <s v=""/>
    <s v=""/>
    <s v=""/>
    <s v=""/>
    <n v="0"/>
    <s v=""/>
    <s v="SNG EVENTS 84 C.A"/>
    <s v="J-41192935-2 "/>
    <n v="204706000"/>
    <n v="0"/>
    <n v="204706000"/>
    <n v="0"/>
    <s v="-"/>
    <n v="0"/>
    <n v="0"/>
    <s v="-"/>
    <n v="0"/>
    <n v="0"/>
    <s v="-"/>
    <n v="0"/>
    <n v="0"/>
    <s v="-"/>
    <n v="0"/>
  </r>
  <r>
    <s v="407"/>
    <x v="7"/>
    <x v="1"/>
    <s v="003"/>
    <s v="Z1B8051199"/>
    <s v="1893"/>
    <s v="FC"/>
    <s v="00194801-00194816"/>
    <s v=""/>
    <s v=""/>
    <s v=""/>
    <s v=""/>
    <n v="0"/>
    <s v=""/>
    <s v="VENTAS NO CONTRIBUYENTES"/>
    <s v=""/>
    <n v="295390570.37480003"/>
    <n v="0"/>
    <n v="254448501.99999997"/>
    <n v="0"/>
    <s v="-"/>
    <n v="0"/>
    <n v="35294886.530000001"/>
    <s v="16"/>
    <n v="5647181.8447999991"/>
    <n v="0"/>
    <s v="-"/>
    <n v="0"/>
    <n v="0"/>
    <s v="-"/>
    <n v="0"/>
  </r>
  <r>
    <s v="408"/>
    <x v="7"/>
    <x v="1"/>
    <s v="003"/>
    <s v="Z1B8051199"/>
    <s v="1893"/>
    <s v="FC"/>
    <s v="00194817"/>
    <s v=""/>
    <s v=""/>
    <s v=""/>
    <s v=""/>
    <n v="0"/>
    <s v=""/>
    <s v="CREACIONES Y FESTEJOS JEMIS C.A"/>
    <s v="J-40078433-6"/>
    <n v="57032538.5"/>
    <n v="0"/>
    <n v="57032538.5"/>
    <n v="0"/>
    <s v="-"/>
    <n v="0"/>
    <n v="0"/>
    <s v="-"/>
    <n v="0"/>
    <n v="0"/>
    <s v="-"/>
    <n v="0"/>
    <n v="0"/>
    <s v="-"/>
    <n v="0"/>
  </r>
  <r>
    <s v="409"/>
    <x v="7"/>
    <x v="1"/>
    <s v="003"/>
    <s v="Z1B8051199"/>
    <s v="1893"/>
    <s v="FC"/>
    <s v="00194818-00194834"/>
    <s v=""/>
    <s v=""/>
    <s v=""/>
    <s v=""/>
    <n v="0"/>
    <s v=""/>
    <s v="VENTAS NO CONTRIBUYENTES"/>
    <s v=""/>
    <n v="548932202.75999999"/>
    <n v="0"/>
    <n v="464584704"/>
    <n v="0"/>
    <s v="-"/>
    <n v="0"/>
    <n v="72713361"/>
    <s v="-"/>
    <n v="11634137.76"/>
    <n v="0"/>
    <s v="-"/>
    <n v="0"/>
    <n v="0"/>
    <s v="-"/>
    <n v="0"/>
  </r>
  <r>
    <s v="410"/>
    <x v="7"/>
    <x v="0"/>
    <s v="004"/>
    <s v="Z1F0017963"/>
    <s v="0376-0376"/>
    <s v="FC"/>
    <s v="00009579-00009623"/>
    <s v=""/>
    <s v=""/>
    <s v=""/>
    <s v=""/>
    <n v="0"/>
    <s v=""/>
    <s v="VENTAS NO CONTRIBUYENTES"/>
    <s v=""/>
    <n v="1147117454.4792001"/>
    <n v="0"/>
    <n v="698668226.99999988"/>
    <n v="0"/>
    <s v="-"/>
    <n v="0"/>
    <n v="386594161.62"/>
    <s v="16"/>
    <n v="61855065.859200008"/>
    <n v="0"/>
    <s v="-"/>
    <n v="0"/>
    <n v="0"/>
    <s v="-"/>
    <n v="0"/>
  </r>
  <r>
    <s v="411"/>
    <x v="7"/>
    <x v="0"/>
    <s v="004"/>
    <s v="Z1F0017963"/>
    <s v="0376"/>
    <s v="NC"/>
    <s v=""/>
    <s v="00000030"/>
    <s v=""/>
    <s v="00009594"/>
    <s v="09-03-2021"/>
    <n v="28255520.800000001"/>
    <s v="VEN"/>
    <s v="LUIS ASCANIO"/>
    <s v="V3167507"/>
    <n v="-7524000"/>
    <n v="0"/>
    <n v="-7524000"/>
    <n v="0"/>
    <s v="-"/>
    <n v="0"/>
    <n v="0"/>
    <s v="-"/>
    <n v="0"/>
    <n v="0"/>
    <s v="-"/>
    <n v="0"/>
    <n v="0"/>
    <s v="-"/>
    <n v="0"/>
  </r>
  <r>
    <s v="412"/>
    <x v="7"/>
    <x v="1"/>
    <s v="004"/>
    <s v="Z1B8050937"/>
    <s v="1736"/>
    <s v="FC"/>
    <s v="00161652-00161681"/>
    <s v=""/>
    <s v=""/>
    <s v=""/>
    <s v=""/>
    <n v="0"/>
    <s v=""/>
    <s v="VENTAS NO CONTRIBUYENTES"/>
    <s v=""/>
    <n v="560579685"/>
    <n v="0"/>
    <n v="462801429"/>
    <n v="0"/>
    <s v="-"/>
    <n v="0"/>
    <n v="84291600"/>
    <s v="16"/>
    <n v="13486656"/>
    <n v="0"/>
    <s v="-"/>
    <n v="0"/>
    <n v="0"/>
    <s v="-"/>
    <n v="0"/>
  </r>
  <r>
    <s v="413"/>
    <x v="7"/>
    <x v="1"/>
    <s v="004"/>
    <s v="Z1B8050937"/>
    <s v="1736"/>
    <s v="FC"/>
    <s v="00161682"/>
    <s v=""/>
    <s v=""/>
    <s v=""/>
    <s v=""/>
    <n v="0"/>
    <s v=""/>
    <s v="TURISMO DOÑA CARMEN"/>
    <s v="J-30014727-4"/>
    <n v="74467574"/>
    <n v="0"/>
    <n v="42372375"/>
    <n v="27668275"/>
    <s v="16"/>
    <n v="4426924"/>
    <n v="0"/>
    <s v="-"/>
    <n v="0"/>
    <n v="0"/>
    <s v="-"/>
    <n v="0"/>
    <n v="0"/>
    <s v="-"/>
    <n v="0"/>
  </r>
  <r>
    <s v="414"/>
    <x v="7"/>
    <x v="1"/>
    <s v="004"/>
    <s v="Z1B8050937"/>
    <s v="1736"/>
    <s v="FC"/>
    <s v="00161683-00161691"/>
    <s v=""/>
    <s v=""/>
    <s v=""/>
    <s v=""/>
    <n v="0"/>
    <s v=""/>
    <s v="VENTAS NO CONTRIBUYENTES"/>
    <s v=""/>
    <n v="169432098.5"/>
    <n v="0"/>
    <n v="155355150.5"/>
    <n v="0"/>
    <s v="-"/>
    <n v="0"/>
    <n v="12135300"/>
    <s v="16"/>
    <n v="1941648"/>
    <n v="0"/>
    <s v="-"/>
    <n v="0"/>
    <n v="0"/>
    <s v="-"/>
    <n v="0"/>
  </r>
  <r>
    <s v="415"/>
    <x v="7"/>
    <x v="2"/>
    <s v="004"/>
    <s v="Z1F0002472"/>
    <s v="0234"/>
    <s v="FC"/>
    <s v="0003420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6"/>
    <x v="7"/>
    <x v="0"/>
    <s v="005"/>
    <s v="Z1F0017998"/>
    <s v="0371-0371"/>
    <s v="FC"/>
    <s v="00012960-00013022"/>
    <s v=""/>
    <s v=""/>
    <s v=""/>
    <s v=""/>
    <n v="0"/>
    <s v=""/>
    <s v="VENTAS NO CONTRIBUYENTES"/>
    <s v=""/>
    <n v="1311847386.3547997"/>
    <n v="0"/>
    <n v="878106245"/>
    <n v="0"/>
    <s v="-"/>
    <n v="0"/>
    <n v="373914777.02999997"/>
    <s v="16"/>
    <n v="59826364.3248"/>
    <n v="0"/>
    <s v="-"/>
    <n v="0"/>
    <n v="0"/>
    <s v="-"/>
    <n v="0"/>
  </r>
  <r>
    <s v="417"/>
    <x v="7"/>
    <x v="0"/>
    <s v="005"/>
    <s v="Z1F0017998"/>
    <s v="0371"/>
    <s v="FC"/>
    <s v="00013023"/>
    <s v=""/>
    <s v=""/>
    <s v=""/>
    <s v=""/>
    <n v="0"/>
    <s v=""/>
    <s v="IMPRESOS KATALEX 2952 C.A"/>
    <s v="J409233626"/>
    <n v="171047972.34"/>
    <n v="0"/>
    <n v="61335420"/>
    <n v="94579786.5"/>
    <s v="16"/>
    <n v="15132765.84"/>
    <n v="0"/>
    <s v="-"/>
    <n v="0"/>
    <n v="0"/>
    <s v="-"/>
    <n v="0"/>
    <n v="0"/>
    <s v="-"/>
    <n v="0"/>
  </r>
  <r>
    <s v="418"/>
    <x v="7"/>
    <x v="0"/>
    <s v="005"/>
    <s v="Z1F0017998"/>
    <s v="0371-0371"/>
    <s v="FC"/>
    <s v="00013024-00013032"/>
    <s v=""/>
    <s v=""/>
    <s v=""/>
    <s v=""/>
    <n v="0"/>
    <s v=""/>
    <s v="VENTAS NO CONTRIBUYENTES"/>
    <s v=""/>
    <n v="147887681.84"/>
    <n v="0"/>
    <n v="96126830"/>
    <n v="0"/>
    <s v="-"/>
    <n v="0"/>
    <n v="44621424"/>
    <s v="16"/>
    <n v="7139427.8399999999"/>
    <n v="0"/>
    <s v="-"/>
    <n v="0"/>
    <n v="0"/>
    <s v="-"/>
    <n v="0"/>
  </r>
  <r>
    <s v="419"/>
    <x v="7"/>
    <x v="1"/>
    <s v="005"/>
    <s v="Z1B8050363"/>
    <s v="1887"/>
    <s v="FC"/>
    <s v="00174699-00174761"/>
    <s v=""/>
    <s v=""/>
    <s v=""/>
    <s v=""/>
    <n v="0"/>
    <s v=""/>
    <s v="VENTAS NO CONTRIBUYENTES"/>
    <s v=""/>
    <n v="1383041808.3148"/>
    <n v="0"/>
    <n v="1041872517"/>
    <n v="0"/>
    <s v="-"/>
    <n v="0"/>
    <n v="294111458.02999997"/>
    <s v="16"/>
    <n v="47057833.2848"/>
    <n v="0"/>
    <s v="-"/>
    <n v="0"/>
    <n v="0"/>
    <s v="-"/>
    <n v="0"/>
  </r>
  <r>
    <s v="420"/>
    <x v="7"/>
    <x v="0"/>
    <s v="006"/>
    <s v="Z1F0017787"/>
    <s v="0340-0340"/>
    <s v="FC"/>
    <s v="00004567-00004588"/>
    <s v=""/>
    <s v=""/>
    <s v=""/>
    <s v=""/>
    <n v="0"/>
    <s v=""/>
    <s v="VENTAS NO CONTRIBUYENTES"/>
    <s v=""/>
    <n v="485147769.84839994"/>
    <n v="0"/>
    <n v="282345801"/>
    <n v="0"/>
    <s v="-"/>
    <n v="0"/>
    <n v="174829283.49000001"/>
    <s v="16"/>
    <n v="27972685.358400002"/>
    <n v="0"/>
    <s v="-"/>
    <n v="0"/>
    <n v="0"/>
    <s v="-"/>
    <n v="0"/>
  </r>
  <r>
    <s v="421"/>
    <x v="7"/>
    <x v="1"/>
    <s v="006"/>
    <s v="Z1B8044815"/>
    <s v="1796"/>
    <s v="FC"/>
    <s v="00154461-00154512"/>
    <s v=""/>
    <s v=""/>
    <s v=""/>
    <s v=""/>
    <n v="0"/>
    <s v=""/>
    <s v="VENTAS NO CONTRIBUYENTES"/>
    <s v=""/>
    <n v="1171911892.8136001"/>
    <n v="0"/>
    <n v="970187781.5"/>
    <n v="0"/>
    <s v="-"/>
    <n v="0"/>
    <n v="173900095.96000001"/>
    <s v="-"/>
    <n v="27824015.353599999"/>
    <n v="0"/>
    <s v="-"/>
    <n v="0"/>
    <n v="0"/>
    <s v="-"/>
    <n v="0"/>
  </r>
  <r>
    <s v="422"/>
    <x v="7"/>
    <x v="0"/>
    <s v="008"/>
    <s v="Z1F0017970"/>
    <s v="0008-0008"/>
    <s v="FC"/>
    <s v="00000072-00000081"/>
    <s v=""/>
    <s v=""/>
    <s v=""/>
    <s v=""/>
    <n v="0"/>
    <s v=""/>
    <s v="VENTAS NO CONTRIBUYENTES"/>
    <s v=""/>
    <n v="28718120"/>
    <n v="0"/>
    <n v="0"/>
    <n v="0"/>
    <s v="-"/>
    <n v="0"/>
    <n v="24757000"/>
    <s v="16"/>
    <n v="3961120"/>
    <n v="0"/>
    <s v="-"/>
    <n v="0"/>
    <n v="0"/>
    <s v="-"/>
    <n v="0"/>
  </r>
  <r>
    <s v="423"/>
    <x v="7"/>
    <x v="1"/>
    <s v="008"/>
    <s v="Z1B8050003"/>
    <s v="1752"/>
    <s v="FC"/>
    <s v="00173220-00173257"/>
    <s v=""/>
    <s v=""/>
    <s v=""/>
    <s v=""/>
    <n v="0"/>
    <s v=""/>
    <s v="VENTAS NO CONTRIBUYENTES"/>
    <s v=""/>
    <n v="801597328.48000002"/>
    <n v="0"/>
    <n v="601035268"/>
    <n v="0"/>
    <s v="-"/>
    <n v="0"/>
    <n v="172898328"/>
    <s v="-"/>
    <n v="27663732.48"/>
    <n v="0"/>
    <s v="-"/>
    <n v="0"/>
    <n v="0"/>
    <s v="-"/>
    <n v="0"/>
  </r>
  <r>
    <s v="424"/>
    <x v="7"/>
    <x v="1"/>
    <s v="008"/>
    <s v="Z1B8050003"/>
    <s v="1752"/>
    <s v="FC"/>
    <s v="00173258"/>
    <s v=""/>
    <s v=""/>
    <s v=""/>
    <s v=""/>
    <n v="0"/>
    <s v=""/>
    <s v="DONUNTS PRINCE. C.A"/>
    <s v="J-40011408-0 "/>
    <n v="744800000"/>
    <n v="0"/>
    <n v="744800000"/>
    <n v="0"/>
    <s v="-"/>
    <n v="0"/>
    <n v="0"/>
    <s v="-"/>
    <n v="0"/>
    <n v="0"/>
    <s v="-"/>
    <n v="0"/>
    <n v="0"/>
    <s v="-"/>
    <n v="0"/>
  </r>
  <r>
    <s v="425"/>
    <x v="7"/>
    <x v="1"/>
    <s v="008"/>
    <s v="Z1B8050003"/>
    <s v="1752"/>
    <s v="FC"/>
    <s v="00173259-00173261"/>
    <s v=""/>
    <s v=""/>
    <s v=""/>
    <s v=""/>
    <n v="0"/>
    <s v=""/>
    <s v="VENTAS NO CONTRIBUYENTES"/>
    <s v=""/>
    <n v="204588975.90360001"/>
    <n v="0"/>
    <n v="140188979"/>
    <n v="0"/>
    <s v="-"/>
    <n v="0"/>
    <n v="55517238.710000001"/>
    <s v="-"/>
    <n v="8882758.1936000008"/>
    <n v="0"/>
    <s v="-"/>
    <n v="0"/>
    <n v="0"/>
    <s v="-"/>
    <n v="0"/>
  </r>
  <r>
    <s v="426"/>
    <x v="7"/>
    <x v="1"/>
    <s v="009"/>
    <s v="Z1B8014458"/>
    <s v="1805"/>
    <s v="FC"/>
    <s v="00179039-00179060"/>
    <s v=""/>
    <s v=""/>
    <s v=""/>
    <s v=""/>
    <n v="0"/>
    <s v=""/>
    <s v="VENTAS NO CONTRIBUYENTES"/>
    <s v=""/>
    <n v="371959670.36879998"/>
    <n v="0"/>
    <n v="247261568.5"/>
    <n v="0"/>
    <s v="-"/>
    <n v="0"/>
    <n v="107498363.68000001"/>
    <s v="16"/>
    <n v="17199738.188800003"/>
    <n v="0"/>
    <s v="-"/>
    <n v="0"/>
    <n v="0"/>
    <s v="-"/>
    <n v="0"/>
  </r>
  <r>
    <s v="427"/>
    <x v="7"/>
    <x v="1"/>
    <s v="009"/>
    <s v="Z1B8014458"/>
    <s v="1805"/>
    <s v="FC"/>
    <s v="00179061"/>
    <s v=""/>
    <s v=""/>
    <s v=""/>
    <s v=""/>
    <n v="0"/>
    <s v=""/>
    <s v="CORPORACION JR 2628"/>
    <s v="J-411475270"/>
    <n v="9561674"/>
    <n v="0"/>
    <n v="7225434"/>
    <n v="2014000"/>
    <s v="16"/>
    <n v="322240"/>
    <n v="0"/>
    <s v="-"/>
    <n v="0"/>
    <n v="0"/>
    <s v="-"/>
    <n v="0"/>
    <n v="0"/>
    <s v="-"/>
    <n v="0"/>
  </r>
  <r>
    <s v="428"/>
    <x v="7"/>
    <x v="1"/>
    <s v="009"/>
    <s v="Z1B8014458"/>
    <s v="1805"/>
    <s v="FC"/>
    <s v="00179062-00179068"/>
    <s v=""/>
    <s v=""/>
    <s v=""/>
    <s v=""/>
    <n v="0"/>
    <s v=""/>
    <s v="VENTAS NO CONTRIBUYENTES"/>
    <s v=""/>
    <n v="167275547.48719999"/>
    <n v="0"/>
    <n v="117420907.50000001"/>
    <n v="0"/>
    <s v="-"/>
    <n v="0"/>
    <n v="42978137.920000002"/>
    <s v="-"/>
    <n v="6876502.0671999995"/>
    <n v="0"/>
    <s v="-"/>
    <n v="0"/>
    <n v="0"/>
    <s v="-"/>
    <n v="0"/>
  </r>
  <r>
    <s v="429"/>
    <x v="7"/>
    <x v="1"/>
    <s v="011"/>
    <s v="Z1F0004616"/>
    <s v="0707"/>
    <s v="FC"/>
    <s v="00096178-00096257"/>
    <s v=""/>
    <s v=""/>
    <s v=""/>
    <s v=""/>
    <n v="0"/>
    <s v=""/>
    <s v="VENTAS NO CONTRIBUYENTES"/>
    <s v=""/>
    <n v="306434990.99359995"/>
    <n v="0"/>
    <n v="286576871"/>
    <n v="0"/>
    <s v="-"/>
    <n v="0"/>
    <n v="17119068.960000001"/>
    <s v="-"/>
    <n v="2739051.0336000002"/>
    <n v="0"/>
    <s v="-"/>
    <n v="0"/>
    <n v="0"/>
    <s v="-"/>
    <n v="0"/>
  </r>
  <r>
    <s v="430"/>
    <x v="7"/>
    <x v="1"/>
    <s v="012"/>
    <s v="Z1B8038506"/>
    <s v="1657"/>
    <s v="FC"/>
    <s v="00072904-00072911"/>
    <s v=""/>
    <s v=""/>
    <s v=""/>
    <s v=""/>
    <n v="0"/>
    <s v=""/>
    <s v="VENTAS NO CONTRIBUYENTES"/>
    <s v=""/>
    <n v="63687192"/>
    <n v="0"/>
    <n v="23358400"/>
    <n v="0"/>
    <s v="-"/>
    <n v="0"/>
    <n v="34766200"/>
    <s v="16"/>
    <n v="5562592"/>
    <n v="0"/>
    <s v="-"/>
    <n v="0"/>
    <n v="0"/>
    <s v="-"/>
    <n v="0"/>
  </r>
  <r>
    <s v="431"/>
    <x v="7"/>
    <x v="1"/>
    <s v="012"/>
    <s v="Z1B8038506"/>
    <s v="1657"/>
    <s v="FC"/>
    <s v="00072913-00072915"/>
    <s v=""/>
    <s v=""/>
    <s v=""/>
    <s v=""/>
    <n v="0"/>
    <s v=""/>
    <s v="VENTAS NO CONTRIBUYENTES"/>
    <s v=""/>
    <n v="21854040.039999999"/>
    <n v="0"/>
    <n v="5456200.0000000009"/>
    <n v="0"/>
    <s v="-"/>
    <n v="0"/>
    <n v="14136069"/>
    <s v="-"/>
    <n v="2261771.04"/>
    <n v="0"/>
    <s v="-"/>
    <n v="0"/>
    <n v="0"/>
    <s v="-"/>
    <n v="0"/>
  </r>
  <r>
    <s v="432"/>
    <x v="7"/>
    <x v="1"/>
    <s v="014"/>
    <s v="Z1F0000338"/>
    <s v="1497"/>
    <s v="FC"/>
    <s v="00058145-00058155"/>
    <s v=""/>
    <s v=""/>
    <s v=""/>
    <s v=""/>
    <n v="0"/>
    <s v=""/>
    <s v="VENTAS NO CONTRIBUYENTES"/>
    <s v=""/>
    <n v="46781040"/>
    <n v="0"/>
    <n v="26867900"/>
    <n v="0"/>
    <s v="-"/>
    <n v="0"/>
    <n v="17166500"/>
    <s v="-"/>
    <n v="2746640"/>
    <n v="0"/>
    <s v="-"/>
    <n v="0"/>
    <n v="0"/>
    <s v="-"/>
    <n v="0"/>
  </r>
  <r>
    <s v="433"/>
    <x v="7"/>
    <x v="1"/>
    <s v="015"/>
    <s v="Z1B8050356"/>
    <s v="1632"/>
    <s v="FC"/>
    <s v="00088189-00088209"/>
    <s v=""/>
    <s v=""/>
    <s v=""/>
    <s v=""/>
    <n v="0"/>
    <s v=""/>
    <s v="VENTAS NO CONTRIBUYENTES"/>
    <s v=""/>
    <n v="392517685.47479999"/>
    <n v="0"/>
    <n v="329200829.5"/>
    <n v="0"/>
    <s v="-"/>
    <n v="0"/>
    <n v="54583496.530000001"/>
    <s v="-"/>
    <n v="8733359.4448000006"/>
    <n v="0"/>
    <s v="-"/>
    <n v="0"/>
    <n v="0"/>
    <s v="-"/>
    <n v="0"/>
  </r>
  <r>
    <s v="434"/>
    <x v="7"/>
    <x v="1"/>
    <s v="016"/>
    <s v="Z1F0000490"/>
    <s v="0277"/>
    <s v="FC"/>
    <s v="00004704-00004722"/>
    <s v=""/>
    <s v=""/>
    <s v=""/>
    <s v=""/>
    <n v="0"/>
    <s v=""/>
    <s v="VENTAS NO CONTRIBUYENTES"/>
    <s v=""/>
    <n v="404063730.99360001"/>
    <n v="0"/>
    <n v="347517276"/>
    <n v="0"/>
    <s v="-"/>
    <n v="0"/>
    <n v="48746943.960000001"/>
    <s v="16"/>
    <n v="7799511.0335999997"/>
    <n v="0"/>
    <s v="-"/>
    <n v="0"/>
    <n v="0"/>
    <s v="-"/>
    <n v="0"/>
  </r>
  <r>
    <s v="435"/>
    <x v="7"/>
    <x v="1"/>
    <s v="017"/>
    <s v="Z7C0004030"/>
    <s v="0098"/>
    <s v="FC"/>
    <s v="00003575-00003656"/>
    <s v=""/>
    <s v=""/>
    <s v=""/>
    <s v=""/>
    <n v="0"/>
    <s v=""/>
    <s v="VENTAS NO CONTRIBUYENTES"/>
    <s v=""/>
    <n v="828651619.23000002"/>
    <n v="0"/>
    <n v="567903084"/>
    <n v="0"/>
    <s v="-"/>
    <n v="0"/>
    <n v="224783220.03"/>
    <s v="16"/>
    <n v="35965315.200000003"/>
    <n v="0"/>
    <s v="-"/>
    <n v="0"/>
    <n v="0"/>
    <s v="-"/>
    <n v="0"/>
  </r>
  <r>
    <s v="436"/>
    <x v="8"/>
    <x v="0"/>
    <s v="001"/>
    <s v="Z1F0017854"/>
    <s v="0381-0381"/>
    <s v="FC"/>
    <s v="00021039-00021112"/>
    <s v=""/>
    <s v=""/>
    <s v=""/>
    <s v=""/>
    <n v="0"/>
    <s v=""/>
    <s v="VENTAS NO CONTRIBUYENTES"/>
    <s v=""/>
    <n v="1160008562.5516"/>
    <n v="0"/>
    <n v="768382564.5"/>
    <n v="0"/>
    <s v="-"/>
    <n v="0"/>
    <n v="337608619.00999999"/>
    <s v="16"/>
    <n v="54017379.041600004"/>
    <n v="0"/>
    <s v="-"/>
    <n v="0"/>
    <n v="0"/>
    <s v="-"/>
    <n v="0"/>
  </r>
  <r>
    <s v="437"/>
    <x v="8"/>
    <x v="1"/>
    <s v="001"/>
    <s v="Z1F0000700"/>
    <s v="1474"/>
    <s v="FC"/>
    <s v="00117466-00117484"/>
    <s v=""/>
    <s v=""/>
    <s v=""/>
    <s v=""/>
    <n v="0"/>
    <s v=""/>
    <s v="VENTAS NO CONTRIBUYENTES"/>
    <s v=""/>
    <n v="437730948"/>
    <n v="0"/>
    <n v="373987962"/>
    <n v="0"/>
    <s v="-"/>
    <n v="0"/>
    <n v="54950850"/>
    <s v="-"/>
    <n v="8792136"/>
    <n v="0"/>
    <s v="-"/>
    <n v="0"/>
    <n v="0"/>
    <s v="-"/>
    <n v="0"/>
  </r>
  <r>
    <s v="438"/>
    <x v="8"/>
    <x v="1"/>
    <s v="001"/>
    <s v="Z1F0000700"/>
    <s v="1474"/>
    <s v="FC"/>
    <s v="00117485"/>
    <s v=""/>
    <s v=""/>
    <s v=""/>
    <s v=""/>
    <n v="0"/>
    <s v=""/>
    <s v="GRUPO VENEFEX C.A"/>
    <s v="J-29521629-7 "/>
    <n v="21264572"/>
    <n v="0"/>
    <n v="21264572"/>
    <n v="0"/>
    <s v="-"/>
    <n v="0"/>
    <n v="0"/>
    <s v="-"/>
    <n v="0"/>
    <n v="0"/>
    <s v="-"/>
    <n v="0"/>
    <n v="0"/>
    <s v="-"/>
    <n v="0"/>
  </r>
  <r>
    <s v="439"/>
    <x v="8"/>
    <x v="1"/>
    <s v="001"/>
    <s v="Z1F0000700"/>
    <s v="1474"/>
    <s v="FC"/>
    <s v="00117486-00117506"/>
    <s v=""/>
    <s v=""/>
    <s v=""/>
    <s v=""/>
    <n v="0"/>
    <s v=""/>
    <s v="VENTAS NO CONTRIBUYENTES"/>
    <s v=""/>
    <n v="339321064.76000005"/>
    <n v="0"/>
    <n v="273329855.5"/>
    <n v="0"/>
    <s v="-"/>
    <n v="0"/>
    <n v="56888973.5"/>
    <s v="-"/>
    <n v="9102235.7599999998"/>
    <n v="0"/>
    <s v="-"/>
    <n v="0"/>
    <n v="0"/>
    <s v="-"/>
    <n v="0"/>
  </r>
  <r>
    <s v="440"/>
    <x v="8"/>
    <x v="2"/>
    <s v="002"/>
    <s v="Z1F0008858"/>
    <s v="0832"/>
    <s v="FC"/>
    <s v="00111193-00111326"/>
    <s v=""/>
    <s v=""/>
    <s v=""/>
    <s v=""/>
    <n v="0"/>
    <s v=""/>
    <s v="VENTAS NO CONTRIBUYENTES"/>
    <s v=""/>
    <n v="682983224.9871999"/>
    <n v="0"/>
    <n v="612485921"/>
    <n v="0"/>
    <s v="-"/>
    <n v="0"/>
    <n v="60773537.920000002"/>
    <s v="-"/>
    <n v="9723766.0672000013"/>
    <n v="0"/>
    <s v="-"/>
    <n v="0"/>
    <n v="0"/>
    <s v="-"/>
    <n v="0"/>
  </r>
  <r>
    <s v="441"/>
    <x v="8"/>
    <x v="0"/>
    <s v="002"/>
    <s v="Z1F0017966"/>
    <s v="0376-0376"/>
    <s v="FC"/>
    <s v="00009564-00009606"/>
    <s v=""/>
    <s v=""/>
    <s v=""/>
    <s v=""/>
    <n v="0"/>
    <s v=""/>
    <s v="VENTAS NO CONTRIBUYENTES"/>
    <s v=""/>
    <n v="959167921.60759997"/>
    <n v="0"/>
    <n v="599367948.5"/>
    <n v="0"/>
    <s v="-"/>
    <n v="0"/>
    <n v="310172390.61000001"/>
    <s v="16"/>
    <n v="49627582.497600004"/>
    <n v="0"/>
    <s v="-"/>
    <n v="0"/>
    <n v="0"/>
    <s v="-"/>
    <n v="0"/>
  </r>
  <r>
    <s v="442"/>
    <x v="8"/>
    <x v="0"/>
    <s v="002"/>
    <s v="Z1F0017966"/>
    <s v="0376"/>
    <s v="NC"/>
    <s v=""/>
    <s v="00000051"/>
    <s v=""/>
    <s v="00009600"/>
    <s v="10-03-2021"/>
    <n v="13957903.5"/>
    <s v="VEN"/>
    <s v="MIGUEL VARGAS"/>
    <s v="V19310723"/>
    <n v="-3990000"/>
    <n v="0"/>
    <n v="-3990000"/>
    <n v="0"/>
    <s v="-"/>
    <n v="0"/>
    <n v="0"/>
    <s v="-"/>
    <n v="0"/>
    <n v="0"/>
    <s v="-"/>
    <n v="0"/>
    <n v="0"/>
    <s v="-"/>
    <n v="0"/>
  </r>
  <r>
    <s v="443"/>
    <x v="8"/>
    <x v="1"/>
    <s v="002"/>
    <s v="Z1B8050002"/>
    <s v="1810"/>
    <s v="FC"/>
    <s v="00167060-00167113"/>
    <s v=""/>
    <s v=""/>
    <s v=""/>
    <s v=""/>
    <n v="0"/>
    <s v=""/>
    <s v="VENTAS NO CONTRIBUYENTES"/>
    <s v=""/>
    <n v="1180182236.9036"/>
    <n v="0"/>
    <n v="906367773.5"/>
    <n v="0"/>
    <s v="-"/>
    <n v="0"/>
    <n v="236046951.21000001"/>
    <s v="16"/>
    <n v="37767512.193599999"/>
    <n v="0"/>
    <s v="-"/>
    <n v="0"/>
    <n v="0"/>
    <s v="-"/>
    <n v="0"/>
  </r>
  <r>
    <s v="444"/>
    <x v="8"/>
    <x v="1"/>
    <s v="002"/>
    <s v="Z1B8050149"/>
    <s v="1731"/>
    <s v="FC "/>
    <s v="00205444-00205469"/>
    <m/>
    <m/>
    <m/>
    <m/>
    <n v="0"/>
    <m/>
    <s v="VENTAS NO CONTRIBUYENTES"/>
    <m/>
    <n v="91859580"/>
    <n v="0"/>
    <n v="91859580"/>
    <n v="0"/>
    <s v="-"/>
    <n v="0"/>
    <n v="0"/>
    <s v="-"/>
    <n v="0"/>
    <n v="0"/>
    <s v="-"/>
    <n v="0"/>
    <n v="0"/>
    <s v="-"/>
    <n v="0"/>
  </r>
  <r>
    <s v="445"/>
    <x v="8"/>
    <x v="2"/>
    <s v="003"/>
    <s v="Z1F0008965"/>
    <s v="0824"/>
    <s v="FC"/>
    <s v="00108095-00108203"/>
    <s v=""/>
    <s v=""/>
    <s v=""/>
    <s v=""/>
    <n v="0"/>
    <s v=""/>
    <s v="VENTAS NO CONTRIBUYENTES"/>
    <s v=""/>
    <n v="699262966.96000004"/>
    <n v="0"/>
    <n v="664977536"/>
    <n v="0"/>
    <s v="-"/>
    <n v="0"/>
    <n v="29556406"/>
    <s v="-"/>
    <n v="4729024.96"/>
    <n v="0"/>
    <s v="-"/>
    <n v="0"/>
    <n v="0"/>
    <s v="-"/>
    <n v="0"/>
  </r>
  <r>
    <s v="446"/>
    <x v="8"/>
    <x v="0"/>
    <s v="003"/>
    <s v="Z1F0017848"/>
    <s v="0374-0374"/>
    <s v="FC"/>
    <s v="00017313-00017321"/>
    <s v=""/>
    <s v=""/>
    <s v=""/>
    <s v=""/>
    <n v="0"/>
    <s v=""/>
    <s v="VENTAS NO CONTRIBUYENTES"/>
    <s v=""/>
    <n v="64747065.960000001"/>
    <n v="0"/>
    <n v="42537351"/>
    <n v="0"/>
    <s v="-"/>
    <n v="0"/>
    <n v="19146306"/>
    <s v="16"/>
    <n v="3063408.96"/>
    <n v="0"/>
    <s v="-"/>
    <n v="0"/>
    <n v="0"/>
    <s v="-"/>
    <n v="0"/>
  </r>
  <r>
    <s v="447"/>
    <x v="8"/>
    <x v="0"/>
    <s v="003"/>
    <s v="Z1F0017848"/>
    <s v="0374"/>
    <s v="FC"/>
    <s v="00017322"/>
    <s v=""/>
    <s v=""/>
    <s v=""/>
    <s v=""/>
    <n v="0"/>
    <s v=""/>
    <s v="CORPORACION LENOTRE GOURMET C.A"/>
    <s v="J317391004"/>
    <n v="7821160"/>
    <n v="0"/>
    <n v="7821160"/>
    <n v="0"/>
    <s v="-"/>
    <n v="0"/>
    <n v="0"/>
    <s v="-"/>
    <n v="0"/>
    <n v="0"/>
    <s v="-"/>
    <n v="0"/>
    <n v="0"/>
    <s v="-"/>
    <n v="0"/>
  </r>
  <r>
    <s v="448"/>
    <x v="8"/>
    <x v="0"/>
    <s v="003"/>
    <s v="Z1F0017848"/>
    <s v="0374-0374"/>
    <s v="FC"/>
    <s v="00017323-00017340"/>
    <s v=""/>
    <s v=""/>
    <s v=""/>
    <s v=""/>
    <n v="0"/>
    <s v=""/>
    <s v="VENTAS NO CONTRIBUYENTES"/>
    <s v=""/>
    <n v="299657326.06720001"/>
    <n v="0"/>
    <n v="229934104"/>
    <n v="0"/>
    <s v="-"/>
    <n v="0"/>
    <n v="60106225.920000002"/>
    <s v="-"/>
    <n v="9616996.1471999995"/>
    <n v="0"/>
    <s v="-"/>
    <n v="0"/>
    <n v="0"/>
    <s v="-"/>
    <n v="0"/>
  </r>
  <r>
    <s v="449"/>
    <x v="8"/>
    <x v="1"/>
    <s v="003"/>
    <s v="Z1B8051199"/>
    <s v="1894"/>
    <s v="FC"/>
    <s v="00194835-00194852"/>
    <s v=""/>
    <s v=""/>
    <s v=""/>
    <s v=""/>
    <n v="0"/>
    <s v=""/>
    <s v="VENTAS NO CONTRIBUYENTES"/>
    <s v=""/>
    <n v="362140537.22000003"/>
    <n v="0"/>
    <n v="277621699.5"/>
    <n v="0"/>
    <s v="-"/>
    <n v="0"/>
    <n v="72861067"/>
    <s v="16"/>
    <n v="11657770.720000001"/>
    <n v="0"/>
    <s v="-"/>
    <n v="0"/>
    <n v="0"/>
    <s v="-"/>
    <n v="0"/>
  </r>
  <r>
    <s v="450"/>
    <x v="8"/>
    <x v="1"/>
    <s v="003"/>
    <s v="Z1B8051199"/>
    <s v="1894"/>
    <s v="FC"/>
    <s v="00194853"/>
    <s v=""/>
    <s v=""/>
    <s v=""/>
    <s v=""/>
    <n v="0"/>
    <s v=""/>
    <s v="PANADERIA Y PASTELERIA MAXI  PAN C.A"/>
    <s v="J314758705"/>
    <n v="127315200"/>
    <n v="0"/>
    <n v="127315200"/>
    <n v="0"/>
    <s v="-"/>
    <n v="0"/>
    <n v="0"/>
    <s v="-"/>
    <n v="0"/>
    <n v="0"/>
    <s v="-"/>
    <n v="0"/>
    <n v="0"/>
    <s v="-"/>
    <n v="0"/>
  </r>
  <r>
    <s v="451"/>
    <x v="8"/>
    <x v="1"/>
    <s v="003"/>
    <s v="Z1B8051199"/>
    <s v="1894"/>
    <s v="FC"/>
    <s v="00194854-00194872"/>
    <s v=""/>
    <s v=""/>
    <s v=""/>
    <s v=""/>
    <n v="0"/>
    <s v=""/>
    <s v="VENTAS NO CONTRIBUYENTES"/>
    <s v=""/>
    <n v="287133557.01999998"/>
    <n v="0"/>
    <n v="249171299"/>
    <n v="0"/>
    <s v="-"/>
    <n v="0"/>
    <n v="32726084.5"/>
    <s v="-"/>
    <n v="5236173.5199999996"/>
    <n v="0"/>
    <s v="-"/>
    <n v="0"/>
    <n v="0"/>
    <s v="-"/>
    <n v="0"/>
  </r>
  <r>
    <s v="452"/>
    <x v="8"/>
    <x v="1"/>
    <s v="003"/>
    <s v="Z1B8051199"/>
    <s v="1894"/>
    <s v="FC"/>
    <s v="00194873"/>
    <s v=""/>
    <s v=""/>
    <s v=""/>
    <s v=""/>
    <n v="0"/>
    <s v=""/>
    <s v="MIGUEL ALVAREZ"/>
    <s v="V14772733"/>
    <n v="9488030"/>
    <n v="0"/>
    <n v="9488030"/>
    <n v="0"/>
    <s v="-"/>
    <n v="0"/>
    <n v="0"/>
    <s v="-"/>
    <n v="0"/>
    <n v="0"/>
    <s v="-"/>
    <n v="0"/>
    <n v="0"/>
    <s v="-"/>
    <n v="0"/>
  </r>
  <r>
    <s v="453"/>
    <x v="8"/>
    <x v="1"/>
    <s v="003"/>
    <s v="Z1B8051199"/>
    <s v="1894"/>
    <s v="FC"/>
    <s v="00194874-00194886"/>
    <s v=""/>
    <s v=""/>
    <s v=""/>
    <s v=""/>
    <n v="0"/>
    <s v=""/>
    <s v="VENTAS NO CONTRIBUYENTES"/>
    <s v=""/>
    <n v="214973166.56"/>
    <n v="0"/>
    <n v="144358351"/>
    <n v="0"/>
    <s v="-"/>
    <n v="0"/>
    <n v="60874841"/>
    <s v="-"/>
    <n v="9739974.5599999987"/>
    <n v="0"/>
    <s v="-"/>
    <n v="0"/>
    <n v="0"/>
    <s v="-"/>
    <n v="0"/>
  </r>
  <r>
    <s v="454"/>
    <x v="8"/>
    <x v="0"/>
    <s v="004"/>
    <s v="Z1F0017963"/>
    <s v="0377-0377"/>
    <s v="FC"/>
    <s v="00009624-00009647"/>
    <s v=""/>
    <s v=""/>
    <s v=""/>
    <s v=""/>
    <n v="0"/>
    <s v=""/>
    <s v="VENTAS NO CONTRIBUYENTES"/>
    <s v=""/>
    <n v="316132330.57999998"/>
    <n v="0"/>
    <n v="247150117"/>
    <n v="0"/>
    <s v="-"/>
    <n v="0"/>
    <n v="59467425.5"/>
    <s v="-"/>
    <n v="9514788.0800000001"/>
    <n v="0"/>
    <s v="-"/>
    <n v="0"/>
    <n v="0"/>
    <s v="-"/>
    <n v="0"/>
  </r>
  <r>
    <s v="455"/>
    <x v="8"/>
    <x v="0"/>
    <s v="004"/>
    <s v="Z1F0017963"/>
    <s v="0377"/>
    <s v="FC"/>
    <s v="00009648"/>
    <s v=""/>
    <s v=""/>
    <s v=""/>
    <s v=""/>
    <n v="0"/>
    <s v=""/>
    <s v="FRANCISCO DORTA A SUCESORES"/>
    <s v="J000752583"/>
    <n v="25492072"/>
    <n v="0"/>
    <n v="3743000"/>
    <n v="18749200"/>
    <s v="16"/>
    <n v="2999872"/>
    <n v="0"/>
    <s v="-"/>
    <n v="0"/>
    <n v="0"/>
    <s v="-"/>
    <n v="0"/>
    <n v="0"/>
    <s v="-"/>
    <n v="0"/>
  </r>
  <r>
    <s v="456"/>
    <x v="8"/>
    <x v="0"/>
    <s v="004"/>
    <s v="Z1F0017963"/>
    <s v="0377-0377"/>
    <s v="FC"/>
    <s v="00009649-00009663"/>
    <s v=""/>
    <s v=""/>
    <s v=""/>
    <s v=""/>
    <n v="0"/>
    <s v=""/>
    <s v="VENTAS NO CONTRIBUYENTES"/>
    <s v=""/>
    <n v="139572929.5"/>
    <n v="0"/>
    <n v="98252337.5"/>
    <n v="0"/>
    <s v="-"/>
    <n v="0"/>
    <n v="35621200"/>
    <s v="-"/>
    <n v="5699392"/>
    <n v="0"/>
    <s v="-"/>
    <n v="0"/>
    <n v="0"/>
    <s v="-"/>
    <n v="0"/>
  </r>
  <r>
    <s v="457"/>
    <x v="8"/>
    <x v="0"/>
    <s v="004"/>
    <s v="Z1F0017963"/>
    <s v="0377"/>
    <s v="FC"/>
    <s v="00009664"/>
    <s v=""/>
    <s v=""/>
    <s v=""/>
    <s v=""/>
    <n v="0"/>
    <s v=""/>
    <s v="MARTHUCAR C.A."/>
    <s v="J500246811"/>
    <n v="2753100"/>
    <n v="0"/>
    <n v="2753100"/>
    <n v="0"/>
    <s v="-"/>
    <n v="0"/>
    <n v="0"/>
    <s v="-"/>
    <n v="0"/>
    <n v="0"/>
    <s v="-"/>
    <n v="0"/>
    <n v="0"/>
    <s v="-"/>
    <n v="0"/>
  </r>
  <r>
    <s v="458"/>
    <x v="8"/>
    <x v="0"/>
    <s v="004"/>
    <s v="Z1F0017963"/>
    <s v="0377-0377"/>
    <s v="FC"/>
    <s v="00009665-00009691"/>
    <s v=""/>
    <s v=""/>
    <s v=""/>
    <s v=""/>
    <n v="0"/>
    <s v=""/>
    <s v="VENTAS NO CONTRIBUYENTES"/>
    <s v=""/>
    <n v="509688822.60000002"/>
    <n v="0"/>
    <n v="339085914.5"/>
    <n v="0"/>
    <s v="-"/>
    <n v="0"/>
    <n v="147071472.5"/>
    <s v="-"/>
    <n v="23531435.600000001"/>
    <n v="0"/>
    <s v="-"/>
    <n v="0"/>
    <n v="0"/>
    <s v="-"/>
    <n v="0"/>
  </r>
  <r>
    <s v="459"/>
    <x v="8"/>
    <x v="1"/>
    <s v="004"/>
    <s v="Z1B8050937"/>
    <s v="1737"/>
    <s v="FC"/>
    <s v="00161692-00161747"/>
    <s v=""/>
    <s v=""/>
    <s v=""/>
    <s v=""/>
    <n v="0"/>
    <s v=""/>
    <s v="VENTAS NO CONTRIBUYENTES"/>
    <s v=""/>
    <n v="1551550657.8284001"/>
    <n v="0"/>
    <n v="1255640995.5"/>
    <n v="0"/>
    <s v="-"/>
    <n v="0"/>
    <n v="255094536.49000001"/>
    <s v="16"/>
    <n v="40815125.838399991"/>
    <n v="0"/>
    <s v="-"/>
    <n v="0"/>
    <n v="0"/>
    <s v="-"/>
    <n v="0"/>
  </r>
  <r>
    <s v="460"/>
    <x v="8"/>
    <x v="0"/>
    <s v="005"/>
    <s v="Z1F0017998"/>
    <s v="0372-0372"/>
    <s v="FC"/>
    <s v="00013033-00013034"/>
    <s v=""/>
    <s v=""/>
    <s v=""/>
    <s v=""/>
    <n v="0"/>
    <s v=""/>
    <s v="VENTAS NO CONTRIBUYENTES"/>
    <s v=""/>
    <n v="28327480"/>
    <n v="0"/>
    <n v="28327480"/>
    <n v="0"/>
    <s v="-"/>
    <n v="0"/>
    <n v="0"/>
    <s v="-"/>
    <n v="0"/>
    <n v="0"/>
    <s v="-"/>
    <n v="0"/>
    <n v="0"/>
    <s v="-"/>
    <n v="0"/>
  </r>
  <r>
    <s v="461"/>
    <x v="8"/>
    <x v="0"/>
    <s v="005"/>
    <s v="Z1F0017998"/>
    <s v="0372"/>
    <s v="FC"/>
    <s v="00013035"/>
    <s v=""/>
    <s v=""/>
    <s v=""/>
    <s v=""/>
    <n v="0"/>
    <s v=""/>
    <s v="PROVEMAR C.A."/>
    <s v="J313672726"/>
    <n v="16549000"/>
    <n v="0"/>
    <n v="16549000"/>
    <n v="0"/>
    <s v="-"/>
    <n v="0"/>
    <n v="0"/>
    <s v="-"/>
    <n v="0"/>
    <n v="0"/>
    <s v="-"/>
    <n v="0"/>
    <n v="0"/>
    <s v="-"/>
    <n v="0"/>
  </r>
  <r>
    <s v="462"/>
    <x v="8"/>
    <x v="0"/>
    <s v="005"/>
    <s v="Z1F0017998"/>
    <s v="0372-0372"/>
    <s v="FC"/>
    <s v="00013036-00013072"/>
    <s v=""/>
    <s v=""/>
    <s v=""/>
    <s v=""/>
    <n v="0"/>
    <s v=""/>
    <s v="VENTAS NO CONTRIBUYENTES"/>
    <s v=""/>
    <n v="762355810.39240003"/>
    <n v="0"/>
    <n v="486524228"/>
    <n v="0"/>
    <s v="-"/>
    <n v="0"/>
    <n v="237785846.88999999"/>
    <s v="16"/>
    <n v="38045735.502399996"/>
    <n v="0"/>
    <s v="-"/>
    <n v="0"/>
    <n v="0"/>
    <s v="-"/>
    <n v="0"/>
  </r>
  <r>
    <s v="463"/>
    <x v="8"/>
    <x v="1"/>
    <s v="005"/>
    <s v="Z1B8050363"/>
    <s v="1888"/>
    <s v="FC"/>
    <s v="00174762-00174827"/>
    <s v=""/>
    <s v=""/>
    <s v=""/>
    <s v=""/>
    <n v="0"/>
    <s v=""/>
    <s v="VENTAS NO CONTRIBUYENTES"/>
    <s v=""/>
    <n v="1312688609.4200001"/>
    <n v="0"/>
    <n v="972391053.5"/>
    <n v="0"/>
    <s v="-"/>
    <n v="0"/>
    <n v="293359962"/>
    <s v="16"/>
    <n v="46937593.920000002"/>
    <n v="0"/>
    <s v="-"/>
    <n v="0"/>
    <n v="0"/>
    <s v="-"/>
    <n v="0"/>
  </r>
  <r>
    <s v="464"/>
    <x v="8"/>
    <x v="1"/>
    <s v="006"/>
    <s v="Z1B8044815"/>
    <s v="1797"/>
    <s v="FC"/>
    <s v="00154513-00154574"/>
    <s v=""/>
    <s v=""/>
    <s v=""/>
    <s v=""/>
    <n v="0"/>
    <s v=""/>
    <s v="VENTAS NO CONTRIBUYENTES"/>
    <s v=""/>
    <n v="1320364986.3335998"/>
    <n v="0"/>
    <n v="1099009836"/>
    <n v="0"/>
    <s v="-"/>
    <n v="0"/>
    <n v="190823405.45999998"/>
    <s v="-"/>
    <n v="30531744.873600002"/>
    <n v="0"/>
    <s v="-"/>
    <n v="0"/>
    <n v="0"/>
    <s v="-"/>
    <n v="0"/>
  </r>
  <r>
    <s v="465"/>
    <x v="8"/>
    <x v="1"/>
    <s v="006"/>
    <s v="Z1B8044815"/>
    <s v="1797"/>
    <s v="NC"/>
    <s v=""/>
    <s v="00000202"/>
    <s v=""/>
    <s v="00154567"/>
    <s v="10/3/2021"/>
    <n v="17043000"/>
    <s v="VEN"/>
    <s v="MARY VARGAS"/>
    <s v="V4054735"/>
    <n v="-17043000"/>
    <n v="0"/>
    <n v="-17043000"/>
    <n v="0"/>
    <s v="-"/>
    <n v="0"/>
    <n v="0"/>
    <s v="-"/>
    <n v="0"/>
    <n v="0"/>
    <s v="-"/>
    <n v="0"/>
    <n v="0"/>
    <s v="-"/>
    <n v="0"/>
  </r>
  <r>
    <s v="466"/>
    <x v="8"/>
    <x v="0"/>
    <s v="008"/>
    <s v="Z1F0017970"/>
    <s v="0009-0009"/>
    <s v="FC"/>
    <s v="00000082-00000092"/>
    <s v=""/>
    <s v=""/>
    <s v=""/>
    <s v=""/>
    <n v="0"/>
    <s v=""/>
    <s v="VENTAS NO CONTRIBUYENTES"/>
    <s v=""/>
    <n v="49125716"/>
    <n v="0"/>
    <n v="298300"/>
    <n v="0"/>
    <s v="-"/>
    <n v="0"/>
    <n v="42092600"/>
    <s v="16"/>
    <n v="6734816"/>
    <n v="0"/>
    <s v="-"/>
    <n v="0"/>
    <n v="0"/>
    <s v="-"/>
    <n v="0"/>
  </r>
  <r>
    <s v="467"/>
    <x v="8"/>
    <x v="1"/>
    <s v="008"/>
    <s v="Z1B8050003"/>
    <s v="1753"/>
    <s v="FC"/>
    <s v="00173262-00173275"/>
    <s v=""/>
    <s v=""/>
    <s v=""/>
    <s v=""/>
    <n v="0"/>
    <s v=""/>
    <s v="VENTAS NO CONTRIBUYENTES"/>
    <s v=""/>
    <n v="190835826.08880001"/>
    <n v="0"/>
    <n v="127696425"/>
    <n v="0"/>
    <s v="-"/>
    <n v="0"/>
    <n v="54430518.18"/>
    <s v="16"/>
    <n v="8708882.9088000003"/>
    <n v="0"/>
    <s v="-"/>
    <n v="0"/>
    <n v="0"/>
    <s v="-"/>
    <n v="0"/>
  </r>
  <r>
    <s v="575"/>
    <x v="10"/>
    <x v="1"/>
    <s v="008"/>
    <s v="Z1B8050003"/>
    <s v="1755"/>
    <s v="FC"/>
    <s v="00173341-00173430"/>
    <s v=""/>
    <s v=""/>
    <s v=""/>
    <s v=""/>
    <n v="0"/>
    <s v=""/>
    <s v="VENTAS NO CONTRIBUYENTES"/>
    <s v=""/>
    <n v="1776165922.5600002"/>
    <n v="0"/>
    <n v="1345495653"/>
    <n v="0"/>
    <s v="-"/>
    <n v="0"/>
    <n v="367817991"/>
    <s v="16"/>
    <n v="58850878.560000002"/>
    <n v="0"/>
    <s v="-"/>
    <n v="0"/>
    <n v="3705000"/>
    <s v="-"/>
    <n v="296400"/>
  </r>
  <r>
    <s v="469"/>
    <x v="8"/>
    <x v="1"/>
    <s v="011"/>
    <s v="Z1F0004616"/>
    <s v="0708"/>
    <s v="FC"/>
    <s v="00096258-00096339"/>
    <s v=""/>
    <s v=""/>
    <s v=""/>
    <s v=""/>
    <n v="0"/>
    <s v=""/>
    <s v="VENTAS NO CONTRIBUYENTES"/>
    <s v=""/>
    <n v="383424854.99359995"/>
    <n v="0"/>
    <n v="356884207"/>
    <n v="0"/>
    <s v="-"/>
    <n v="0"/>
    <n v="22879868.960000001"/>
    <s v="-"/>
    <n v="3660779.0336000002"/>
    <n v="0"/>
    <s v="-"/>
    <n v="0"/>
    <n v="0"/>
    <s v="-"/>
    <n v="0"/>
  </r>
  <r>
    <s v="470"/>
    <x v="8"/>
    <x v="1"/>
    <s v="012"/>
    <s v="Z1B8038506"/>
    <s v="1658"/>
    <s v="FC"/>
    <s v="00072916-00072934"/>
    <s v=""/>
    <s v=""/>
    <s v=""/>
    <s v=""/>
    <n v="0"/>
    <s v=""/>
    <s v="VENTAS NO CONTRIBUYENTES"/>
    <s v=""/>
    <n v="98697688.460000008"/>
    <n v="0"/>
    <n v="54116822.5"/>
    <n v="0"/>
    <s v="-"/>
    <n v="0"/>
    <n v="38431781"/>
    <s v="16"/>
    <n v="6149084.96"/>
    <n v="0"/>
    <s v="-"/>
    <n v="0"/>
    <n v="0"/>
    <s v="-"/>
    <n v="0"/>
  </r>
  <r>
    <s v="471"/>
    <x v="8"/>
    <x v="1"/>
    <s v="013"/>
    <s v="Z1B8050578"/>
    <s v="1616"/>
    <s v="FC"/>
    <s v="00148913-00148926"/>
    <s v=""/>
    <s v=""/>
    <s v=""/>
    <s v=""/>
    <m/>
    <s v=""/>
    <s v="VENTAS NO CONTRIBUYENTES"/>
    <m/>
    <n v="227030799"/>
    <n v="0"/>
    <n v="186600623"/>
    <n v="0"/>
    <s v="-"/>
    <n v="0"/>
    <n v="34853600"/>
    <s v="-"/>
    <n v="5576576"/>
    <n v="0"/>
    <s v="-"/>
    <n v="0"/>
    <n v="0"/>
    <s v="-"/>
    <n v="0"/>
  </r>
  <r>
    <s v="472"/>
    <x v="8"/>
    <x v="1"/>
    <s v="014"/>
    <s v="Z1F0000338"/>
    <s v="1498"/>
    <s v="FC"/>
    <s v="00058156-00058185"/>
    <s v=""/>
    <s v=""/>
    <s v=""/>
    <s v=""/>
    <n v="0"/>
    <s v=""/>
    <s v="VENTAS NO CONTRIBUYENTES"/>
    <s v=""/>
    <n v="123373232"/>
    <n v="0"/>
    <n v="57125400"/>
    <n v="0"/>
    <s v="-"/>
    <n v="0"/>
    <n v="57110200"/>
    <s v="-"/>
    <n v="9137632"/>
    <n v="0"/>
    <s v="-"/>
    <n v="0"/>
    <n v="0"/>
    <s v="-"/>
    <n v="0"/>
  </r>
  <r>
    <s v="473"/>
    <x v="8"/>
    <x v="1"/>
    <s v="015"/>
    <s v="Z1B8050356"/>
    <s v="1633"/>
    <s v="FC"/>
    <s v="00088210-00088258"/>
    <s v=""/>
    <s v=""/>
    <s v=""/>
    <s v=""/>
    <n v="0"/>
    <s v=""/>
    <s v="VENTAS NO CONTRIBUYENTES"/>
    <s v=""/>
    <n v="893433124.12"/>
    <n v="0"/>
    <n v="632218806"/>
    <n v="0"/>
    <s v="-"/>
    <n v="0"/>
    <n v="225184757"/>
    <s v="16"/>
    <n v="36029561.119999997"/>
    <n v="0"/>
    <s v="-"/>
    <n v="0"/>
    <n v="0"/>
    <s v="-"/>
    <n v="0"/>
  </r>
  <r>
    <s v="474"/>
    <x v="8"/>
    <x v="1"/>
    <s v="017"/>
    <s v="Z7C0004030"/>
    <s v="0099"/>
    <s v="FC"/>
    <s v="00003657-00003709"/>
    <s v=""/>
    <s v=""/>
    <s v=""/>
    <s v=""/>
    <n v="0"/>
    <s v=""/>
    <s v="VENTAS NO CONTRIBUYENTES"/>
    <s v=""/>
    <n v="531607523.90000004"/>
    <n v="0"/>
    <n v="374231465.92000002"/>
    <n v="0"/>
    <s v="-"/>
    <n v="0"/>
    <n v="135669015.5"/>
    <s v="16"/>
    <n v="21707042.48"/>
    <n v="0"/>
    <s v="-"/>
    <n v="0"/>
    <n v="0"/>
    <s v="-"/>
    <n v="0"/>
  </r>
  <r>
    <s v="475"/>
    <x v="8"/>
    <x v="1"/>
    <s v="017"/>
    <s v="Z7C0004030"/>
    <s v="0099"/>
    <s v="NC"/>
    <m/>
    <s v="00000010"/>
    <s v=""/>
    <s v=""/>
    <s v=""/>
    <n v="0"/>
    <s v=""/>
    <s v="NOTA DE CREDITO"/>
    <s v=""/>
    <n v="-4090700"/>
    <n v="0"/>
    <n v="-4090700"/>
    <n v="0"/>
    <s v="-"/>
    <n v="0"/>
    <n v="0"/>
    <s v="16"/>
    <n v="0"/>
    <n v="0"/>
    <s v="-"/>
    <n v="0"/>
    <n v="0"/>
    <s v="-"/>
    <n v="0"/>
  </r>
  <r>
    <s v="476"/>
    <x v="11"/>
    <x v="0"/>
    <s v="001"/>
    <s v="Z1F0017854"/>
    <s v="0382-0382"/>
    <s v="FC"/>
    <s v="00021113-00021136"/>
    <s v=""/>
    <s v=""/>
    <s v=""/>
    <s v=""/>
    <n v="0"/>
    <s v=""/>
    <s v="VENTAS NO CONTRIBUYENTES"/>
    <s v=""/>
    <n v="253579227.81999999"/>
    <n v="0"/>
    <n v="180571522.5"/>
    <n v="0"/>
    <s v="-"/>
    <n v="0"/>
    <n v="62937677"/>
    <s v="16"/>
    <n v="10070028.32"/>
    <n v="0"/>
    <s v="-"/>
    <n v="0"/>
    <n v="0"/>
    <s v="-"/>
    <n v="0"/>
  </r>
  <r>
    <s v="477"/>
    <x v="11"/>
    <x v="0"/>
    <s v="001"/>
    <s v="Z1F0017854"/>
    <s v="0382"/>
    <s v="FC"/>
    <s v="00021137"/>
    <s v=""/>
    <s v=""/>
    <s v=""/>
    <s v=""/>
    <n v="0"/>
    <s v=""/>
    <s v="CACHIONO GOURMET EXPRESS 2430 C.A"/>
    <s v="J408175541"/>
    <n v="8304900"/>
    <n v="0"/>
    <n v="8304900"/>
    <n v="0"/>
    <s v="-"/>
    <n v="0"/>
    <n v="0"/>
    <s v="-"/>
    <n v="0"/>
    <n v="0"/>
    <s v="-"/>
    <n v="0"/>
    <n v="0"/>
    <s v="-"/>
    <n v="0"/>
  </r>
  <r>
    <s v="478"/>
    <x v="11"/>
    <x v="0"/>
    <s v="001"/>
    <s v="Z1F0017854"/>
    <s v="0382-0382"/>
    <s v="FC"/>
    <s v="00021138-00021193"/>
    <s v=""/>
    <s v=""/>
    <s v=""/>
    <s v=""/>
    <n v="0"/>
    <s v=""/>
    <s v="VENTAS NO CONTRIBUYENTES"/>
    <s v=""/>
    <n v="948127932.18720007"/>
    <n v="0"/>
    <n v="704096548"/>
    <n v="0"/>
    <s v="-"/>
    <n v="0"/>
    <n v="210371882.92000002"/>
    <s v="16"/>
    <n v="33659501.267199993"/>
    <n v="0"/>
    <s v="-"/>
    <n v="0"/>
    <n v="0"/>
    <s v="-"/>
    <n v="0"/>
  </r>
  <r>
    <s v="479"/>
    <x v="11"/>
    <x v="0"/>
    <s v="001"/>
    <s v="Z1F0017854"/>
    <s v="0382"/>
    <s v="FC"/>
    <s v="00021194"/>
    <s v=""/>
    <s v=""/>
    <s v=""/>
    <s v=""/>
    <n v="0"/>
    <s v=""/>
    <s v="MUEBLES ROMANO C.A."/>
    <s v="J307508175"/>
    <n v="48130633.18"/>
    <n v="0"/>
    <n v="20230373.5"/>
    <n v="24051948"/>
    <s v="16"/>
    <n v="3848311.68"/>
    <n v="0"/>
    <s v="-"/>
    <n v="0"/>
    <n v="0"/>
    <s v="-"/>
    <n v="0"/>
    <n v="0"/>
    <s v="-"/>
    <n v="0"/>
  </r>
  <r>
    <s v="480"/>
    <x v="11"/>
    <x v="0"/>
    <s v="001"/>
    <s v="Z1F0017854"/>
    <s v="0382-0382"/>
    <s v="FC"/>
    <s v="00021195-00021203"/>
    <s v=""/>
    <s v=""/>
    <s v=""/>
    <s v=""/>
    <n v="0"/>
    <s v=""/>
    <s v="VENTAS NO CONTRIBUYENTES"/>
    <s v=""/>
    <n v="191800515.49000001"/>
    <n v="0"/>
    <n v="166518431.49000001"/>
    <n v="0"/>
    <s v="-"/>
    <n v="0"/>
    <n v="21794900"/>
    <s v="16"/>
    <n v="3487184"/>
    <n v="0"/>
    <s v="-"/>
    <n v="0"/>
    <n v="0"/>
    <s v="-"/>
    <n v="0"/>
  </r>
  <r>
    <s v="481"/>
    <x v="11"/>
    <x v="1"/>
    <s v="001"/>
    <s v="Z1F0000700"/>
    <s v="1475"/>
    <s v="FC"/>
    <s v="00117507-00117514"/>
    <s v=""/>
    <s v=""/>
    <s v=""/>
    <s v=""/>
    <n v="0"/>
    <s v=""/>
    <s v="VENTAS NO CONTRIBUYENTES"/>
    <s v=""/>
    <n v="568431756.60000002"/>
    <n v="0"/>
    <n v="410345393.5"/>
    <n v="0"/>
    <s v="-"/>
    <n v="0"/>
    <n v="136281347.5"/>
    <s v="16"/>
    <n v="21805015.600000001"/>
    <n v="0"/>
    <s v="-"/>
    <n v="0"/>
    <n v="0"/>
    <s v="-"/>
    <n v="0"/>
  </r>
  <r>
    <s v="482"/>
    <x v="11"/>
    <x v="1"/>
    <s v="001"/>
    <s v="Z1F0000700"/>
    <s v="1475"/>
    <s v="FC"/>
    <s v="00117515"/>
    <s v=""/>
    <s v=""/>
    <s v=""/>
    <s v=""/>
    <n v="0"/>
    <s v=""/>
    <s v="EL GUARDIAN JVCA"/>
    <s v="J-29672276-5 "/>
    <n v="9480164"/>
    <n v="0"/>
    <n v="7681700"/>
    <n v="1550400"/>
    <s v="16"/>
    <n v="248064"/>
    <n v="0"/>
    <s v="-"/>
    <n v="0"/>
    <n v="0"/>
    <s v="-"/>
    <n v="0"/>
    <n v="0"/>
    <s v="-"/>
    <n v="0"/>
  </r>
  <r>
    <s v="483"/>
    <x v="11"/>
    <x v="1"/>
    <s v="001"/>
    <s v="Z1F0000700"/>
    <s v="1475"/>
    <s v="FC"/>
    <s v="00117516-00117580"/>
    <s v=""/>
    <s v=""/>
    <s v=""/>
    <s v=""/>
    <n v="0"/>
    <s v=""/>
    <s v="VENTAS NO CONTRIBUYENTES"/>
    <s v=""/>
    <n v="1705697655.3999999"/>
    <n v="0"/>
    <n v="1403695437"/>
    <n v="0"/>
    <s v="-"/>
    <n v="0"/>
    <n v="260346740"/>
    <s v="-"/>
    <n v="41655478.400000006"/>
    <n v="0"/>
    <s v="-"/>
    <n v="0"/>
    <n v="0"/>
    <s v="-"/>
    <n v="0"/>
  </r>
  <r>
    <s v="484"/>
    <x v="11"/>
    <x v="2"/>
    <s v="002"/>
    <s v="Z1F0008858"/>
    <s v="0833"/>
    <s v="FC"/>
    <s v="00111327-00111425"/>
    <s v=""/>
    <s v=""/>
    <s v=""/>
    <s v=""/>
    <n v="0"/>
    <s v=""/>
    <s v="VENTAS NO CONTRIBUYENTES"/>
    <s v=""/>
    <n v="423064457.5"/>
    <n v="0"/>
    <n v="398029221.5"/>
    <n v="0"/>
    <s v="-"/>
    <n v="0"/>
    <n v="21582100"/>
    <s v="-"/>
    <n v="3453136"/>
    <n v="0"/>
    <s v="-"/>
    <n v="0"/>
    <n v="0"/>
    <s v="-"/>
    <n v="0"/>
  </r>
  <r>
    <s v="485"/>
    <x v="11"/>
    <x v="0"/>
    <s v="002"/>
    <s v="Z1F0017966"/>
    <s v="0377"/>
    <s v="FC"/>
    <s v="00009607"/>
    <s v=""/>
    <s v=""/>
    <s v=""/>
    <s v=""/>
    <n v="0"/>
    <s v=""/>
    <s v="ROXANA VIVAS"/>
    <s v="V19931622"/>
    <n v="5586000"/>
    <n v="0"/>
    <n v="5586000"/>
    <n v="0"/>
    <s v="-"/>
    <n v="0"/>
    <n v="0"/>
    <s v="-"/>
    <n v="0"/>
    <n v="0"/>
    <s v="-"/>
    <n v="0"/>
    <n v="0"/>
    <s v="-"/>
    <n v="0"/>
  </r>
  <r>
    <s v="486"/>
    <x v="11"/>
    <x v="0"/>
    <s v="002"/>
    <s v="Z1F0017966"/>
    <s v="0377"/>
    <s v="FC"/>
    <s v="00009608"/>
    <s v=""/>
    <s v=""/>
    <s v=""/>
    <s v=""/>
    <n v="0"/>
    <s v=""/>
    <s v="GRUPO DOPERCA C.A"/>
    <s v="J411415898"/>
    <n v="4446000"/>
    <n v="0"/>
    <n v="4446000"/>
    <n v="0"/>
    <s v="-"/>
    <n v="0"/>
    <n v="0"/>
    <s v="-"/>
    <n v="0"/>
    <n v="0"/>
    <s v="-"/>
    <n v="0"/>
    <n v="0"/>
    <s v="-"/>
    <n v="0"/>
  </r>
  <r>
    <s v="487"/>
    <x v="11"/>
    <x v="0"/>
    <s v="002"/>
    <s v="Z1F0017966"/>
    <s v="0377-0377"/>
    <s v="FC"/>
    <s v="00009609-00009612"/>
    <s v=""/>
    <s v=""/>
    <s v=""/>
    <s v=""/>
    <n v="0"/>
    <s v=""/>
    <s v="VENTAS NO CONTRIBUYENTES"/>
    <s v=""/>
    <n v="94777660"/>
    <n v="0"/>
    <n v="89443980"/>
    <n v="0"/>
    <s v="-"/>
    <n v="0"/>
    <n v="4598000"/>
    <s v="16"/>
    <n v="735680"/>
    <n v="0"/>
    <s v="-"/>
    <n v="0"/>
    <n v="0"/>
    <s v="-"/>
    <n v="0"/>
  </r>
  <r>
    <s v="488"/>
    <x v="11"/>
    <x v="0"/>
    <s v="002"/>
    <s v="Z1F0017966"/>
    <s v="0377"/>
    <s v="FC"/>
    <s v="00009613"/>
    <s v=""/>
    <s v=""/>
    <s v=""/>
    <s v=""/>
    <n v="0"/>
    <s v=""/>
    <s v="DISTRIBUIDORA MONTE CARLOS"/>
    <s v="V056496927"/>
    <n v="10136196"/>
    <n v="0"/>
    <n v="5620200"/>
    <n v="3893100"/>
    <s v="16"/>
    <n v="622896"/>
    <n v="0"/>
    <s v="-"/>
    <n v="0"/>
    <n v="0"/>
    <s v="-"/>
    <n v="0"/>
    <n v="0"/>
    <s v="-"/>
    <n v="0"/>
  </r>
  <r>
    <s v="489"/>
    <x v="11"/>
    <x v="0"/>
    <s v="002"/>
    <s v="Z1F0017966"/>
    <s v="0377-0377"/>
    <s v="FC"/>
    <s v="00009614-00009634"/>
    <s v=""/>
    <s v=""/>
    <s v=""/>
    <s v=""/>
    <n v="0"/>
    <s v=""/>
    <s v="VENTAS NO CONTRIBUYENTES"/>
    <s v=""/>
    <n v="434955090.0248"/>
    <n v="0"/>
    <n v="304941750"/>
    <n v="0"/>
    <s v="-"/>
    <n v="0"/>
    <n v="112080465.53"/>
    <s v="16"/>
    <n v="17932874.4848"/>
    <n v="0"/>
    <s v="-"/>
    <n v="0"/>
    <n v="0"/>
    <s v="-"/>
    <n v="0"/>
  </r>
  <r>
    <s v="490"/>
    <x v="11"/>
    <x v="1"/>
    <s v="002"/>
    <s v="Z1B8050002"/>
    <s v="1810"/>
    <s v="FC"/>
    <s v="00167114-00167117"/>
    <s v=""/>
    <s v=""/>
    <s v=""/>
    <s v=""/>
    <n v="0"/>
    <s v=""/>
    <s v="VENTAS NO CONTRIBUYENTES"/>
    <s v=""/>
    <n v="51226413"/>
    <n v="0"/>
    <n v="45251369"/>
    <n v="0"/>
    <s v="-"/>
    <n v="0"/>
    <n v="5150900"/>
    <s v="16"/>
    <n v="824144"/>
    <n v="0"/>
    <s v="-"/>
    <n v="0"/>
    <n v="0"/>
    <s v="-"/>
    <n v="0"/>
  </r>
  <r>
    <s v="491"/>
    <x v="11"/>
    <x v="1"/>
    <s v="002"/>
    <s v="Z1B8050002"/>
    <s v="1810"/>
    <s v="FC"/>
    <s v="00167118"/>
    <s v=""/>
    <s v=""/>
    <s v=""/>
    <s v=""/>
    <n v="0"/>
    <s v=""/>
    <s v="GRUPO BRES3 C.A"/>
    <s v="J-40615418-0"/>
    <n v="12743680"/>
    <n v="0"/>
    <n v="12743680"/>
    <n v="0"/>
    <s v="-"/>
    <n v="0"/>
    <n v="0"/>
    <s v="-"/>
    <n v="0"/>
    <n v="0"/>
    <s v="-"/>
    <n v="0"/>
    <n v="0"/>
    <s v="-"/>
    <n v="0"/>
  </r>
  <r>
    <s v="492"/>
    <x v="11"/>
    <x v="1"/>
    <s v="002"/>
    <s v="Z1B8050002"/>
    <s v="1810"/>
    <s v="FC"/>
    <s v="00167119-00167192"/>
    <s v=""/>
    <s v=""/>
    <s v=""/>
    <s v=""/>
    <n v="0"/>
    <s v=""/>
    <s v="VENTAS NO CONTRIBUYENTES"/>
    <s v=""/>
    <n v="2203811913.8652"/>
    <n v="0"/>
    <n v="1553386933.5"/>
    <n v="0"/>
    <s v="-"/>
    <n v="0"/>
    <n v="560711189.96999991"/>
    <s v="16"/>
    <n v="89713790.395200014"/>
    <n v="0"/>
    <s v="-"/>
    <n v="0"/>
    <n v="0"/>
    <s v="-"/>
    <n v="0"/>
  </r>
  <r>
    <s v="493"/>
    <x v="11"/>
    <x v="1"/>
    <s v="002"/>
    <s v="Z1B8050149"/>
    <s v="1732"/>
    <s v="FC "/>
    <s v="00205470-00205501"/>
    <m/>
    <m/>
    <m/>
    <m/>
    <n v="0"/>
    <m/>
    <s v="VENTAS NO CONTRIBUYENTES"/>
    <m/>
    <n v="127681360"/>
    <n v="0"/>
    <n v="127681360"/>
    <n v="0"/>
    <s v="-"/>
    <n v="0"/>
    <n v="0"/>
    <s v="-"/>
    <n v="0"/>
    <n v="0"/>
    <s v="-"/>
    <n v="0"/>
    <n v="0"/>
    <s v="-"/>
    <n v="0"/>
  </r>
  <r>
    <s v="494"/>
    <x v="11"/>
    <x v="2"/>
    <s v="003"/>
    <s v="Z1F0008965"/>
    <s v="0825"/>
    <s v="FC"/>
    <s v="00108204-00108283"/>
    <s v=""/>
    <s v=""/>
    <s v=""/>
    <s v=""/>
    <n v="0"/>
    <s v=""/>
    <s v="VENTAS NO CONTRIBUYENTES"/>
    <s v=""/>
    <n v="613244140"/>
    <n v="0"/>
    <n v="576364608"/>
    <n v="0"/>
    <s v="-"/>
    <n v="0"/>
    <n v="31792700"/>
    <s v="-"/>
    <n v="5086832"/>
    <n v="0"/>
    <s v="-"/>
    <n v="0"/>
    <n v="0"/>
    <s v="-"/>
    <n v="0"/>
  </r>
  <r>
    <s v="495"/>
    <x v="11"/>
    <x v="0"/>
    <s v="003"/>
    <s v="Z1F0017848"/>
    <s v="0375-0375"/>
    <s v="FC"/>
    <s v="00017341-00017406"/>
    <s v=""/>
    <s v=""/>
    <s v=""/>
    <s v=""/>
    <n v="0"/>
    <s v=""/>
    <s v="VENTAS NO CONTRIBUYENTES"/>
    <s v=""/>
    <n v="993826304.38199985"/>
    <n v="0"/>
    <n v="756066589.5"/>
    <n v="0"/>
    <s v="-"/>
    <n v="0"/>
    <n v="204965271.44999999"/>
    <s v="16"/>
    <n v="32794443.432"/>
    <n v="0"/>
    <s v="-"/>
    <n v="0"/>
    <n v="0"/>
    <s v="-"/>
    <n v="0"/>
  </r>
  <r>
    <s v="496"/>
    <x v="11"/>
    <x v="0"/>
    <s v="003"/>
    <s v="Z1F0017848"/>
    <s v="0375"/>
    <s v="FC"/>
    <s v="00017407"/>
    <s v=""/>
    <s v=""/>
    <s v=""/>
    <s v=""/>
    <n v="0"/>
    <s v=""/>
    <s v="QUINTA AMAZONIA"/>
    <s v="J400581761"/>
    <n v="8999520"/>
    <n v="0"/>
    <n v="8933400"/>
    <n v="57000"/>
    <s v="16"/>
    <n v="9120"/>
    <n v="0"/>
    <s v="-"/>
    <n v="0"/>
    <n v="0"/>
    <s v="-"/>
    <n v="0"/>
    <n v="0"/>
    <s v="-"/>
    <n v="0"/>
  </r>
  <r>
    <s v="497"/>
    <x v="11"/>
    <x v="0"/>
    <s v="003"/>
    <s v="Z1F0017848"/>
    <s v="0375-0375"/>
    <s v="FC"/>
    <s v="00017408-00017417"/>
    <s v=""/>
    <s v=""/>
    <s v=""/>
    <s v=""/>
    <n v="0"/>
    <s v=""/>
    <s v="VENTAS NO CONTRIBUYENTES"/>
    <s v=""/>
    <n v="106382081.5"/>
    <n v="0"/>
    <n v="70888865.5"/>
    <n v="0"/>
    <s v="-"/>
    <n v="0"/>
    <n v="30597600"/>
    <s v="16"/>
    <n v="4895616"/>
    <n v="0"/>
    <s v="-"/>
    <n v="0"/>
    <n v="0"/>
    <s v="-"/>
    <n v="0"/>
  </r>
  <r>
    <s v="498"/>
    <x v="11"/>
    <x v="1"/>
    <s v="003"/>
    <s v="Z1B8051199"/>
    <s v="1894"/>
    <s v="FC"/>
    <s v="00194887-00194918"/>
    <s v=""/>
    <s v=""/>
    <s v=""/>
    <s v=""/>
    <n v="0"/>
    <s v=""/>
    <s v="VENTAS NO CONTRIBUYENTES"/>
    <s v=""/>
    <n v="495323415.27999997"/>
    <n v="0"/>
    <n v="450840755.5"/>
    <n v="0"/>
    <s v="-"/>
    <n v="0"/>
    <n v="38347120.5"/>
    <s v="16"/>
    <n v="6135539.2800000003"/>
    <n v="0"/>
    <s v="-"/>
    <n v="0"/>
    <n v="0"/>
    <s v="-"/>
    <n v="0"/>
  </r>
  <r>
    <s v="499"/>
    <x v="11"/>
    <x v="1"/>
    <s v="003"/>
    <s v="Z1B8051199"/>
    <s v="1894"/>
    <s v="FC"/>
    <s v="00194919"/>
    <s v=""/>
    <s v=""/>
    <s v=""/>
    <s v=""/>
    <n v="0"/>
    <s v=""/>
    <s v="INVERSIONES ADILUISM"/>
    <s v="J-40450783-3 "/>
    <n v="21185539.987199999"/>
    <n v="0"/>
    <n v="7696900.0000000019"/>
    <n v="11628137.92"/>
    <s v="16"/>
    <n v="1860502.0671999999"/>
    <n v="0"/>
    <s v="-"/>
    <n v="0"/>
    <n v="0"/>
    <s v="-"/>
    <n v="0"/>
    <n v="0"/>
    <s v="-"/>
    <n v="0"/>
  </r>
  <r>
    <s v="500"/>
    <x v="11"/>
    <x v="1"/>
    <s v="003"/>
    <s v="Z1B8051199"/>
    <s v="1894"/>
    <s v="FC"/>
    <s v="00194920-00194970"/>
    <s v=""/>
    <s v=""/>
    <s v=""/>
    <s v=""/>
    <n v="0"/>
    <s v=""/>
    <s v="VENTAS NO CONTRIBUYENTES"/>
    <s v=""/>
    <n v="1177300127.9348001"/>
    <n v="0"/>
    <n v="838777803.5"/>
    <n v="0"/>
    <s v="-"/>
    <n v="0"/>
    <n v="291829590.02999997"/>
    <s v="16"/>
    <n v="46692734.404800005"/>
    <n v="0"/>
    <s v="-"/>
    <n v="0"/>
    <n v="0"/>
    <s v="-"/>
    <n v="0"/>
  </r>
  <r>
    <s v="501"/>
    <x v="11"/>
    <x v="0"/>
    <s v="004"/>
    <s v="Z1F0017963"/>
    <s v="0378-0378"/>
    <s v="FC"/>
    <s v="00009692-00009694"/>
    <s v=""/>
    <s v=""/>
    <s v=""/>
    <s v=""/>
    <n v="0"/>
    <s v=""/>
    <s v="VENTAS NO CONTRIBUYENTES"/>
    <s v=""/>
    <n v="22011319"/>
    <n v="0"/>
    <n v="22011319"/>
    <n v="0"/>
    <s v="-"/>
    <n v="0"/>
    <n v="0"/>
    <s v="-"/>
    <n v="0"/>
    <n v="0"/>
    <s v="-"/>
    <n v="0"/>
    <n v="0"/>
    <s v="-"/>
    <n v="0"/>
  </r>
  <r>
    <s v="502"/>
    <x v="11"/>
    <x v="0"/>
    <s v="004"/>
    <s v="Z1F0017963"/>
    <s v="0378"/>
    <s v="FC"/>
    <s v="00009695"/>
    <s v=""/>
    <s v=""/>
    <s v=""/>
    <s v=""/>
    <n v="0"/>
    <s v=""/>
    <s v="ADMIN MARSALA 20 .CA"/>
    <s v="J302905516"/>
    <n v="3169684"/>
    <n v="0"/>
    <n v="1250000"/>
    <n v="1654900"/>
    <s v="16"/>
    <n v="264784"/>
    <n v="0"/>
    <s v="-"/>
    <n v="0"/>
    <n v="0"/>
    <s v="-"/>
    <n v="0"/>
    <n v="0"/>
    <s v="-"/>
    <n v="0"/>
  </r>
  <r>
    <s v="503"/>
    <x v="11"/>
    <x v="0"/>
    <s v="004"/>
    <s v="Z1F0017963"/>
    <s v="0378-0378"/>
    <s v="FC"/>
    <s v="00009696-00009707"/>
    <s v=""/>
    <s v=""/>
    <s v=""/>
    <s v=""/>
    <n v="0"/>
    <s v=""/>
    <s v="VENTAS NO CONTRIBUYENTES"/>
    <s v=""/>
    <n v="160173750.25440001"/>
    <n v="0"/>
    <n v="79866679"/>
    <n v="0"/>
    <s v="-"/>
    <n v="0"/>
    <n v="69230233.840000004"/>
    <s v="16"/>
    <n v="11076837.414400002"/>
    <n v="0"/>
    <s v="-"/>
    <n v="0"/>
    <n v="0"/>
    <s v="-"/>
    <n v="0"/>
  </r>
  <r>
    <s v="504"/>
    <x v="11"/>
    <x v="1"/>
    <s v="004"/>
    <s v="Z1B8050937"/>
    <s v="1738"/>
    <s v="FC"/>
    <s v="00161748-00161752"/>
    <s v=""/>
    <s v=""/>
    <s v=""/>
    <s v=""/>
    <n v="0"/>
    <s v=""/>
    <s v="VENTAS NO CONTRIBUYENTES"/>
    <s v=""/>
    <n v="85146586.719999999"/>
    <n v="0"/>
    <n v="63905691"/>
    <n v="0"/>
    <s v="-"/>
    <n v="0"/>
    <n v="18311117"/>
    <s v="16"/>
    <n v="2929778.7199999997"/>
    <n v="0"/>
    <s v="-"/>
    <n v="0"/>
    <n v="0"/>
    <s v="-"/>
    <n v="0"/>
  </r>
  <r>
    <s v="505"/>
    <x v="11"/>
    <x v="1"/>
    <s v="004"/>
    <s v="Z1B8050937"/>
    <s v="1738"/>
    <s v="FC"/>
    <s v="00161753"/>
    <s v=""/>
    <s v=""/>
    <s v=""/>
    <s v=""/>
    <n v="0"/>
    <s v=""/>
    <s v="STARLOF C.A"/>
    <s v="J40237599-9 "/>
    <n v="53215200"/>
    <n v="0"/>
    <n v="53215200"/>
    <n v="0"/>
    <s v="-"/>
    <n v="0"/>
    <n v="0"/>
    <s v="-"/>
    <n v="0"/>
    <n v="0"/>
    <s v="-"/>
    <n v="0"/>
    <n v="0"/>
    <s v="-"/>
    <n v="0"/>
  </r>
  <r>
    <s v="506"/>
    <x v="11"/>
    <x v="1"/>
    <s v="004"/>
    <s v="Z1B8050937"/>
    <s v="1738"/>
    <s v="FC"/>
    <s v="00161754-00161812"/>
    <s v=""/>
    <s v=""/>
    <s v=""/>
    <s v=""/>
    <n v="0"/>
    <s v=""/>
    <s v="VENTAS NO CONTRIBUYENTES"/>
    <s v=""/>
    <n v="1279411674.8399999"/>
    <n v="0"/>
    <n v="1058766698.5"/>
    <n v="0"/>
    <s v="-"/>
    <n v="0"/>
    <n v="190211186.5"/>
    <s v="16"/>
    <n v="30433789.84"/>
    <n v="0"/>
    <s v="-"/>
    <n v="0"/>
    <n v="0"/>
    <s v="-"/>
    <n v="0"/>
  </r>
  <r>
    <s v="507"/>
    <x v="11"/>
    <x v="0"/>
    <s v="005"/>
    <s v="Z1F0017998"/>
    <s v="0373-0373"/>
    <s v="FC"/>
    <s v="00013073-00013121"/>
    <s v=""/>
    <s v=""/>
    <s v=""/>
    <s v=""/>
    <n v="0"/>
    <s v=""/>
    <s v="VENTAS NO CONTRIBUYENTES"/>
    <s v=""/>
    <n v="752786124.96000004"/>
    <n v="0"/>
    <n v="527359896"/>
    <n v="0"/>
    <s v="-"/>
    <n v="0"/>
    <n v="194332956"/>
    <s v="16"/>
    <n v="31093272.960000001"/>
    <n v="0"/>
    <s v="-"/>
    <n v="0"/>
    <n v="0"/>
    <s v="-"/>
    <n v="0"/>
  </r>
  <r>
    <s v="508"/>
    <x v="11"/>
    <x v="0"/>
    <s v="005"/>
    <s v="Z1F0017998"/>
    <s v="0373"/>
    <s v="FC"/>
    <s v="00013122"/>
    <s v=""/>
    <s v=""/>
    <s v=""/>
    <s v=""/>
    <n v="0"/>
    <s v=""/>
    <s v="HOGARES DE LA ESPERANZA"/>
    <s v="J294934471"/>
    <n v="26162183"/>
    <n v="0"/>
    <n v="20967355"/>
    <n v="4478300"/>
    <s v="16"/>
    <n v="716528"/>
    <n v="0"/>
    <s v="-"/>
    <n v="0"/>
    <n v="0"/>
    <s v="-"/>
    <n v="0"/>
    <n v="0"/>
    <s v="-"/>
    <n v="0"/>
  </r>
  <r>
    <s v="509"/>
    <x v="11"/>
    <x v="0"/>
    <s v="005"/>
    <s v="Z1F0017998"/>
    <s v="0373"/>
    <s v="FC"/>
    <s v="00013123"/>
    <s v=""/>
    <s v=""/>
    <s v=""/>
    <s v=""/>
    <n v="0"/>
    <s v=""/>
    <s v="MANUEL MORGADO"/>
    <s v="V26296097"/>
    <n v="69809420"/>
    <n v="0"/>
    <n v="38584250"/>
    <n v="0"/>
    <s v="-"/>
    <n v="0"/>
    <n v="26918250"/>
    <s v="16"/>
    <n v="4306920"/>
    <n v="0"/>
    <s v="-"/>
    <n v="0"/>
    <n v="0"/>
    <s v="-"/>
    <n v="0"/>
  </r>
  <r>
    <s v="510"/>
    <x v="11"/>
    <x v="1"/>
    <s v="005"/>
    <s v="Z1B8050363"/>
    <s v="1889"/>
    <s v="FC"/>
    <s v="00174828-00174830"/>
    <s v=""/>
    <s v=""/>
    <s v=""/>
    <s v=""/>
    <n v="0"/>
    <s v=""/>
    <s v="VENTAS NO CONTRIBUYENTES"/>
    <s v=""/>
    <n v="88831720.680000007"/>
    <n v="0"/>
    <n v="66617230"/>
    <n v="0"/>
    <s v="-"/>
    <n v="0"/>
    <n v="19150423"/>
    <s v="16"/>
    <n v="3064067.68"/>
    <n v="0"/>
    <s v="-"/>
    <n v="0"/>
    <n v="0"/>
    <s v="-"/>
    <n v="0"/>
  </r>
  <r>
    <s v="511"/>
    <x v="11"/>
    <x v="1"/>
    <s v="005"/>
    <s v="Z1B8050363"/>
    <s v="1889"/>
    <s v="FC"/>
    <s v="00174831"/>
    <s v=""/>
    <s v=""/>
    <s v=""/>
    <s v=""/>
    <n v="0"/>
    <s v=""/>
    <s v="PANADERIA Y PASTELERIA ROSA  GUAICAIPURO"/>
    <s v="J001715223 "/>
    <n v="53215200"/>
    <n v="0"/>
    <n v="53215200"/>
    <n v="0"/>
    <s v="-"/>
    <n v="0"/>
    <n v="0"/>
    <s v="-"/>
    <n v="0"/>
    <n v="0"/>
    <s v="-"/>
    <n v="0"/>
    <n v="0"/>
    <s v="-"/>
    <n v="0"/>
  </r>
  <r>
    <s v="512"/>
    <x v="11"/>
    <x v="1"/>
    <s v="005"/>
    <s v="Z1B8050363"/>
    <s v="1889"/>
    <s v="FC"/>
    <s v="00174832"/>
    <s v=""/>
    <s v=""/>
    <s v=""/>
    <s v=""/>
    <n v="0"/>
    <s v=""/>
    <s v="PNAERIA Y PASTELERIA FLOR DEL TAMBOR"/>
    <s v="J001268804 "/>
    <n v="53215200"/>
    <n v="0"/>
    <n v="53215200"/>
    <n v="0"/>
    <s v="-"/>
    <n v="0"/>
    <n v="0"/>
    <s v="-"/>
    <n v="0"/>
    <n v="0"/>
    <s v="-"/>
    <n v="0"/>
    <n v="0"/>
    <s v="-"/>
    <n v="0"/>
  </r>
  <r>
    <s v="513"/>
    <x v="11"/>
    <x v="1"/>
    <s v="005"/>
    <s v="Z1B8050363"/>
    <s v="1889"/>
    <s v="FC"/>
    <s v="00174833-00174841"/>
    <s v=""/>
    <s v=""/>
    <s v=""/>
    <s v=""/>
    <n v="0"/>
    <s v=""/>
    <s v="VENTAS NO CONTRIBUYENTES"/>
    <s v=""/>
    <n v="68148623.419999987"/>
    <n v="0"/>
    <n v="50261830"/>
    <n v="0"/>
    <s v="-"/>
    <n v="0"/>
    <n v="15419649.5"/>
    <s v="16"/>
    <n v="2467143.92"/>
    <n v="0"/>
    <s v="-"/>
    <n v="0"/>
    <n v="0"/>
    <s v="-"/>
    <n v="0"/>
  </r>
  <r>
    <s v="514"/>
    <x v="11"/>
    <x v="1"/>
    <s v="005"/>
    <s v="Z1B8050363"/>
    <s v="1889"/>
    <s v="FC"/>
    <s v="00174842"/>
    <s v=""/>
    <s v=""/>
    <s v=""/>
    <s v=""/>
    <n v="0"/>
    <s v=""/>
    <s v="ALIMENTOS COMARCA C.A"/>
    <s v="J407069675 "/>
    <n v="33981166.579999998"/>
    <n v="0"/>
    <n v="12895730"/>
    <n v="18177100.5"/>
    <s v="16"/>
    <n v="2908336.08"/>
    <n v="0"/>
    <s v="-"/>
    <n v="0"/>
    <n v="0"/>
    <s v="-"/>
    <n v="0"/>
    <n v="0"/>
    <s v="-"/>
    <n v="0"/>
  </r>
  <r>
    <s v="515"/>
    <x v="11"/>
    <x v="1"/>
    <s v="005"/>
    <s v="Z1B8050363"/>
    <s v="1889"/>
    <s v="FC"/>
    <s v="00174843-00174921"/>
    <s v=""/>
    <s v=""/>
    <s v=""/>
    <s v=""/>
    <n v="0"/>
    <s v=""/>
    <s v="VENTAS NO CONTRIBUYENTES"/>
    <s v=""/>
    <n v="1536004493.4399998"/>
    <n v="0"/>
    <n v="1311735071"/>
    <n v="0"/>
    <s v="-"/>
    <n v="0"/>
    <n v="193335709"/>
    <s v="-"/>
    <n v="30933713.440000001"/>
    <n v="0"/>
    <s v="-"/>
    <n v="0"/>
    <n v="0"/>
    <s v="-"/>
    <n v="0"/>
  </r>
  <r>
    <s v="516"/>
    <x v="11"/>
    <x v="0"/>
    <s v="006"/>
    <s v="Z1F0017787"/>
    <s v="0341-0341"/>
    <s v="FC"/>
    <s v="00004589-00004634"/>
    <s v=""/>
    <s v=""/>
    <s v=""/>
    <s v=""/>
    <n v="0"/>
    <s v=""/>
    <s v="VENTAS NO CONTRIBUYENTES"/>
    <s v=""/>
    <n v="805527546.34000003"/>
    <n v="0"/>
    <n v="530097858"/>
    <n v="0"/>
    <s v="-"/>
    <n v="0"/>
    <n v="237439386.5"/>
    <s v="-"/>
    <n v="37990301.840000004"/>
    <n v="0"/>
    <s v="-"/>
    <n v="0"/>
    <n v="0"/>
    <s v="-"/>
    <n v="0"/>
  </r>
  <r>
    <s v="517"/>
    <x v="11"/>
    <x v="1"/>
    <s v="006"/>
    <s v="Z1B8044815"/>
    <s v="1799"/>
    <s v="FC"/>
    <s v="00154575-00154644"/>
    <s v=""/>
    <s v=""/>
    <s v=""/>
    <s v=""/>
    <n v="0"/>
    <s v=""/>
    <s v="VENTAS NO CONTRIBUYENTES"/>
    <s v=""/>
    <n v="1371392337.9288001"/>
    <n v="0"/>
    <n v="1117083560.4999998"/>
    <n v="0"/>
    <s v="-"/>
    <n v="0"/>
    <n v="219231704.68000001"/>
    <s v="16"/>
    <n v="35077072.748800009"/>
    <n v="0"/>
    <s v="-"/>
    <n v="0"/>
    <n v="0"/>
    <s v="-"/>
    <n v="0"/>
  </r>
  <r>
    <s v="518"/>
    <x v="11"/>
    <x v="1"/>
    <s v="006"/>
    <s v="Z1B8044815"/>
    <s v="1799"/>
    <s v="NC"/>
    <s v=""/>
    <s v="00000203"/>
    <s v=""/>
    <s v="00154633"/>
    <s v="11/3/2021"/>
    <n v="12865165"/>
    <s v="VEN"/>
    <s v="CARMEN RODRIGUEZ"/>
    <s v="V754309"/>
    <n v="-12865165"/>
    <n v="0"/>
    <n v="-12732925"/>
    <n v="0"/>
    <s v="-"/>
    <n v="0"/>
    <n v="-114000"/>
    <s v="16"/>
    <n v="-18240"/>
    <n v="0"/>
    <s v="-"/>
    <n v="0"/>
    <n v="0"/>
    <s v="-"/>
    <n v="0"/>
  </r>
  <r>
    <s v="519"/>
    <x v="11"/>
    <x v="0"/>
    <s v="008"/>
    <s v="Z1F0017970"/>
    <s v="0010-0010"/>
    <s v="FC"/>
    <s v="00000093-00000104"/>
    <s v=""/>
    <s v=""/>
    <s v=""/>
    <s v=""/>
    <n v="0"/>
    <s v=""/>
    <s v="VENTAS NO CONTRIBUYENTES"/>
    <s v=""/>
    <n v="53634416"/>
    <n v="0"/>
    <n v="6349800"/>
    <n v="0"/>
    <s v="-"/>
    <n v="0"/>
    <n v="40762600"/>
    <s v="16"/>
    <n v="6522016"/>
    <n v="0"/>
    <s v="-"/>
    <n v="0"/>
    <n v="0"/>
    <s v="-"/>
    <n v="0"/>
  </r>
  <r>
    <s v="520"/>
    <x v="11"/>
    <x v="1"/>
    <s v="008"/>
    <s v="Z1B8050003"/>
    <s v="1754"/>
    <s v="FC"/>
    <s v="00173276-00173308"/>
    <s v=""/>
    <s v=""/>
    <s v=""/>
    <s v=""/>
    <n v="0"/>
    <s v=""/>
    <s v="VENTAS NO CONTRIBUYENTES"/>
    <s v=""/>
    <n v="827055934.95480001"/>
    <n v="0"/>
    <n v="698204527.5"/>
    <n v="0"/>
    <s v="-"/>
    <n v="0"/>
    <n v="111078799.53"/>
    <s v="-"/>
    <n v="17772607.924800001"/>
    <n v="0"/>
    <s v="-"/>
    <n v="0"/>
    <n v="0"/>
    <s v="-"/>
    <n v="0"/>
  </r>
  <r>
    <s v="521"/>
    <x v="11"/>
    <x v="1"/>
    <s v="008"/>
    <s v="Z1B8050003"/>
    <s v="1754"/>
    <s v="FC"/>
    <s v="00173309"/>
    <s v=""/>
    <s v=""/>
    <s v=""/>
    <s v=""/>
    <n v="0"/>
    <s v=""/>
    <s v="CITY FARMA C.A"/>
    <s v="J-412879782 "/>
    <n v="12437172"/>
    <n v="0"/>
    <n v="0"/>
    <n v="10721700"/>
    <s v="16"/>
    <n v="1715472"/>
    <n v="0"/>
    <s v="-"/>
    <n v="0"/>
    <n v="0"/>
    <s v="-"/>
    <n v="0"/>
    <n v="0"/>
    <s v="-"/>
    <n v="0"/>
  </r>
  <r>
    <s v="584"/>
    <x v="10"/>
    <x v="1"/>
    <s v="015"/>
    <s v="Z1B8050356"/>
    <s v="1636"/>
    <s v="FC"/>
    <s v="00088276-00088327"/>
    <s v=""/>
    <s v=""/>
    <s v=""/>
    <s v=""/>
    <n v="0"/>
    <s v=""/>
    <s v="VENTAS NO CONTRIBUYENTES"/>
    <s v=""/>
    <n v="1098827140.3800001"/>
    <n v="0"/>
    <n v="913388394"/>
    <n v="0"/>
    <s v="-"/>
    <n v="0"/>
    <n v="156411505.5"/>
    <s v="-"/>
    <n v="25025840.879999999"/>
    <n v="0"/>
    <s v="-"/>
    <n v="0"/>
    <n v="3705000"/>
    <s v="-"/>
    <n v="296400"/>
  </r>
  <r>
    <s v="523"/>
    <x v="11"/>
    <x v="1"/>
    <s v="008"/>
    <s v="Z1B8050003"/>
    <s v="1754"/>
    <s v="NC"/>
    <s v=""/>
    <s v="00000150"/>
    <s v=""/>
    <s v="00088251"/>
    <s v="10/3/2021"/>
    <n v="8519773.6600000001"/>
    <s v="VEN"/>
    <s v="NEIDA PEREZ"/>
    <s v="V11311519"/>
    <n v="-2470000"/>
    <n v="0"/>
    <n v="-2470000"/>
    <n v="0"/>
    <s v="-"/>
    <n v="0"/>
    <n v="0"/>
    <s v="-"/>
    <n v="0"/>
    <n v="0"/>
    <s v="-"/>
    <n v="0"/>
    <n v="0"/>
    <s v="-"/>
    <n v="0"/>
  </r>
  <r>
    <s v="524"/>
    <x v="11"/>
    <x v="1"/>
    <s v="009"/>
    <s v="Z1B8014458"/>
    <s v="1807"/>
    <s v="FC"/>
    <s v="00179115-00179142"/>
    <s v=""/>
    <s v=""/>
    <s v=""/>
    <s v=""/>
    <n v="0"/>
    <s v=""/>
    <s v="VENTAS NO CONTRIBUYENTES"/>
    <s v=""/>
    <n v="507071329"/>
    <n v="0"/>
    <n v="391412021"/>
    <n v="0"/>
    <s v="-"/>
    <n v="0"/>
    <n v="99706300"/>
    <s v="16"/>
    <n v="15953008"/>
    <n v="0"/>
    <s v="-"/>
    <n v="0"/>
    <n v="0"/>
    <s v="-"/>
    <n v="0"/>
  </r>
  <r>
    <s v="525"/>
    <x v="11"/>
    <x v="1"/>
    <s v="011"/>
    <s v="Z1F0004616"/>
    <s v="0709"/>
    <s v="FC"/>
    <s v="00096340-00096490"/>
    <s v=""/>
    <s v=""/>
    <s v=""/>
    <s v=""/>
    <n v="0"/>
    <s v=""/>
    <s v="VENTAS NO CONTRIBUYENTES"/>
    <s v=""/>
    <n v="910647305.49360001"/>
    <n v="0"/>
    <n v="859426265.5"/>
    <n v="0"/>
    <s v="-"/>
    <n v="0"/>
    <n v="44156068.960000001"/>
    <s v="-"/>
    <n v="7064971.0336000007"/>
    <n v="0"/>
    <s v="-"/>
    <n v="0"/>
    <n v="0"/>
    <s v="-"/>
    <n v="0"/>
  </r>
  <r>
    <s v="526"/>
    <x v="11"/>
    <x v="1"/>
    <s v="012"/>
    <s v="Z1B8038506"/>
    <s v="1660"/>
    <s v="FC"/>
    <s v="00072935-00072939"/>
    <s v=""/>
    <s v=""/>
    <s v=""/>
    <s v=""/>
    <n v="0"/>
    <s v=""/>
    <s v="VENTAS NO CONTRIBUYENTES"/>
    <s v=""/>
    <n v="119645508"/>
    <n v="0"/>
    <n v="12747100"/>
    <n v="0"/>
    <s v="-"/>
    <n v="0"/>
    <n v="92153800"/>
    <s v="16"/>
    <n v="14744608"/>
    <n v="0"/>
    <s v="-"/>
    <n v="0"/>
    <n v="0"/>
    <s v="-"/>
    <n v="0"/>
  </r>
  <r>
    <s v="527"/>
    <x v="11"/>
    <x v="1"/>
    <s v="013"/>
    <s v="Z1B8050578"/>
    <s v="1617"/>
    <s v="FC"/>
    <s v="00148927-00148927"/>
    <s v=""/>
    <s v=""/>
    <s v=""/>
    <s v=""/>
    <m/>
    <s v=""/>
    <s v="VENTAS NO CONTRIBUYENTES"/>
    <m/>
    <n v="2470000"/>
    <n v="0"/>
    <n v="2470000"/>
    <n v="0"/>
    <s v="-"/>
    <n v="0"/>
    <n v="0"/>
    <s v="-"/>
    <n v="0"/>
    <n v="0"/>
    <s v="-"/>
    <n v="0"/>
    <n v="0"/>
    <s v="-"/>
    <n v="0"/>
  </r>
  <r>
    <s v="528"/>
    <x v="11"/>
    <x v="1"/>
    <s v="014"/>
    <s v="Z1F0000338"/>
    <s v="1499"/>
    <s v="FC"/>
    <s v="00058186-00058217"/>
    <s v=""/>
    <s v=""/>
    <s v=""/>
    <s v=""/>
    <n v="0"/>
    <s v=""/>
    <s v="VENTAS NO CONTRIBUYENTES"/>
    <s v=""/>
    <n v="129207144"/>
    <n v="0"/>
    <n v="89510900"/>
    <n v="0"/>
    <s v="-"/>
    <n v="0"/>
    <n v="34220900"/>
    <s v="-"/>
    <n v="5475344"/>
    <n v="0"/>
    <s v="-"/>
    <n v="0"/>
    <n v="0"/>
    <s v="-"/>
    <n v="0"/>
  </r>
  <r>
    <s v="529"/>
    <x v="11"/>
    <x v="1"/>
    <s v="015"/>
    <s v="Z1B8050356"/>
    <s v="1635"/>
    <s v="FC"/>
    <s v="00088259-00088271"/>
    <s v=""/>
    <s v=""/>
    <s v=""/>
    <s v=""/>
    <n v="0"/>
    <s v=""/>
    <s v="VENTAS NO CONTRIBUYENTES"/>
    <s v=""/>
    <n v="293965135.68000001"/>
    <n v="0"/>
    <n v="271316950"/>
    <n v="0"/>
    <s v="-"/>
    <n v="0"/>
    <n v="19524298"/>
    <s v="16"/>
    <n v="3123887.6799999997"/>
    <n v="0"/>
    <s v="-"/>
    <n v="0"/>
    <n v="0"/>
    <s v="-"/>
    <n v="0"/>
  </r>
  <r>
    <s v="530"/>
    <x v="11"/>
    <x v="1"/>
    <s v="017"/>
    <s v="Z7C0004030"/>
    <s v="0100"/>
    <s v="FC"/>
    <s v="00003710-00003738"/>
    <s v=""/>
    <s v=""/>
    <s v=""/>
    <s v=""/>
    <n v="0"/>
    <s v=""/>
    <s v="VENTAS NO CONTRIBUYENTES"/>
    <s v=""/>
    <n v="353969015.80000001"/>
    <n v="0"/>
    <n v="238879552"/>
    <n v="0"/>
    <s v="-"/>
    <n v="0"/>
    <n v="99215055"/>
    <s v="16"/>
    <n v="15874408.800000001"/>
    <n v="0"/>
    <s v="-"/>
    <n v="0"/>
    <n v="0"/>
    <s v="-"/>
    <n v="0"/>
  </r>
  <r>
    <s v="531"/>
    <x v="10"/>
    <x v="0"/>
    <s v="001"/>
    <s v="Z1F0017854"/>
    <s v="0383-0383"/>
    <s v="FC"/>
    <s v="00021204-00021266"/>
    <s v=""/>
    <s v=""/>
    <s v=""/>
    <s v=""/>
    <n v="0"/>
    <s v=""/>
    <s v="VENTAS NO CONTRIBUYENTES"/>
    <s v=""/>
    <n v="1415926447.0684001"/>
    <n v="0"/>
    <n v="910963613"/>
    <n v="0"/>
    <s v="-"/>
    <n v="0"/>
    <n v="435312787.99000001"/>
    <s v="16"/>
    <n v="69650046.078400001"/>
    <n v="0"/>
    <s v="-"/>
    <n v="0"/>
    <n v="0"/>
    <s v="-"/>
    <n v="0"/>
  </r>
  <r>
    <s v="532"/>
    <x v="10"/>
    <x v="1"/>
    <s v="001"/>
    <s v="Z1F0000700"/>
    <s v="1476"/>
    <s v="FC"/>
    <s v="00117581-00117605"/>
    <s v=""/>
    <s v=""/>
    <s v=""/>
    <s v=""/>
    <n v="0"/>
    <s v=""/>
    <s v="VENTAS NO CONTRIBUYENTES"/>
    <s v=""/>
    <n v="405575554"/>
    <n v="0"/>
    <n v="336962830"/>
    <n v="0"/>
    <s v="-"/>
    <n v="0"/>
    <n v="59148900"/>
    <s v="16"/>
    <n v="9463824"/>
    <n v="0"/>
    <s v="-"/>
    <n v="0"/>
    <n v="0"/>
    <s v="-"/>
    <n v="0"/>
  </r>
  <r>
    <s v="533"/>
    <x v="10"/>
    <x v="1"/>
    <s v="001"/>
    <s v="Z1F0000700"/>
    <s v="1476"/>
    <s v="FC"/>
    <s v="00117606"/>
    <s v=""/>
    <s v=""/>
    <s v=""/>
    <s v=""/>
    <n v="0"/>
    <s v=""/>
    <s v="MORINCARRS. C.A"/>
    <s v="J-403312389 "/>
    <n v="77254000"/>
    <n v="0"/>
    <n v="77254000"/>
    <n v="0"/>
    <s v="-"/>
    <n v="0"/>
    <n v="0"/>
    <s v="-"/>
    <n v="0"/>
    <n v="0"/>
    <s v="-"/>
    <n v="0"/>
    <n v="0"/>
    <s v="-"/>
    <n v="0"/>
  </r>
  <r>
    <s v="534"/>
    <x v="10"/>
    <x v="1"/>
    <s v="001"/>
    <s v="Z1F0000700"/>
    <s v="1476"/>
    <s v="FC"/>
    <s v="00117607"/>
    <s v=""/>
    <s v=""/>
    <s v=""/>
    <s v=""/>
    <n v="0"/>
    <s v=""/>
    <s v="MORINCARRS. C.A"/>
    <s v="J-403312389 "/>
    <n v="1174732"/>
    <n v="0"/>
    <n v="0"/>
    <n v="1012700"/>
    <s v="16"/>
    <n v="162032"/>
    <n v="0"/>
    <s v="-"/>
    <n v="0"/>
    <n v="0"/>
    <s v="-"/>
    <n v="0"/>
    <n v="0"/>
    <s v="-"/>
    <n v="0"/>
  </r>
  <r>
    <s v="535"/>
    <x v="10"/>
    <x v="1"/>
    <s v="001"/>
    <s v="Z1F0000700"/>
    <s v="1476"/>
    <s v="FC"/>
    <s v="00117608-00117629"/>
    <s v=""/>
    <s v=""/>
    <s v=""/>
    <s v=""/>
    <n v="0"/>
    <s v=""/>
    <s v="VENTAS NO CONTRIBUYENTES"/>
    <s v=""/>
    <n v="670924012.20000005"/>
    <n v="0"/>
    <n v="543627749.5"/>
    <n v="0"/>
    <s v="-"/>
    <n v="0"/>
    <n v="109738157.5"/>
    <s v="16"/>
    <n v="17558105.199999999"/>
    <n v="0"/>
    <s v="-"/>
    <n v="0"/>
    <n v="0"/>
    <s v="-"/>
    <n v="0"/>
  </r>
  <r>
    <s v="536"/>
    <x v="10"/>
    <x v="1"/>
    <s v="001"/>
    <s v="Z1F0000700"/>
    <s v="1476"/>
    <s v="FC"/>
    <s v="00117630"/>
    <s v=""/>
    <s v=""/>
    <s v=""/>
    <s v=""/>
    <n v="0"/>
    <s v=""/>
    <s v="MIGUEL ALVAREZ"/>
    <s v="V14772733"/>
    <n v="11173890.5"/>
    <n v="0"/>
    <n v="9895570.5"/>
    <n v="1102000"/>
    <s v="16"/>
    <n v="176320"/>
    <n v="0"/>
    <s v="-"/>
    <n v="0"/>
    <n v="0"/>
    <s v="-"/>
    <n v="0"/>
    <n v="0"/>
    <s v="-"/>
    <n v="0"/>
  </r>
  <r>
    <s v="537"/>
    <x v="10"/>
    <x v="1"/>
    <s v="001"/>
    <s v="Z1F0000700"/>
    <s v="1476"/>
    <s v="FC"/>
    <s v="00117631-00117646"/>
    <s v=""/>
    <s v=""/>
    <s v=""/>
    <s v=""/>
    <n v="0"/>
    <s v=""/>
    <s v="VENTAS NO CONTRIBUYENTES"/>
    <s v=""/>
    <n v="358989111.19999999"/>
    <n v="0"/>
    <n v="288900423.5"/>
    <n v="0"/>
    <s v="-"/>
    <n v="0"/>
    <n v="60421282.5"/>
    <s v="16"/>
    <n v="9667405.1999999993"/>
    <n v="0"/>
    <s v="-"/>
    <n v="0"/>
    <n v="0"/>
    <s v="-"/>
    <n v="0"/>
  </r>
  <r>
    <s v="538"/>
    <x v="10"/>
    <x v="1"/>
    <s v="001"/>
    <s v="Z1F0000700"/>
    <s v="1476"/>
    <s v="FC"/>
    <s v="00117647"/>
    <s v=""/>
    <s v=""/>
    <s v=""/>
    <s v=""/>
    <n v="0"/>
    <s v=""/>
    <s v="DONUNTS PRINCE. C.A"/>
    <s v="J-40011408-0 "/>
    <n v="58641600"/>
    <n v="0"/>
    <n v="58641600"/>
    <n v="0"/>
    <s v="-"/>
    <n v="0"/>
    <n v="0"/>
    <s v="-"/>
    <n v="0"/>
    <n v="0"/>
    <s v="-"/>
    <n v="0"/>
    <n v="0"/>
    <s v="-"/>
    <n v="0"/>
  </r>
  <r>
    <s v="539"/>
    <x v="10"/>
    <x v="1"/>
    <s v="001"/>
    <s v="Z1F0000700"/>
    <s v="1476"/>
    <s v="FC"/>
    <s v="00117648-00117674"/>
    <s v=""/>
    <s v=""/>
    <s v=""/>
    <s v=""/>
    <n v="0"/>
    <s v=""/>
    <s v="VENTAS NO CONTRIBUYENTES"/>
    <s v=""/>
    <n v="452828455.67360002"/>
    <n v="0"/>
    <n v="395535847.50000006"/>
    <n v="0"/>
    <s v="-"/>
    <n v="0"/>
    <n v="49390179.460000001"/>
    <s v="16"/>
    <n v="7902428.7136000004"/>
    <n v="0"/>
    <s v="-"/>
    <n v="0"/>
    <n v="0"/>
    <s v="-"/>
    <n v="0"/>
  </r>
  <r>
    <s v="540"/>
    <x v="10"/>
    <x v="1"/>
    <s v="001"/>
    <s v="Z1F0000700"/>
    <s v="1476"/>
    <s v="NC"/>
    <s v=""/>
    <s v="00000243"/>
    <s v=""/>
    <s v="00117532"/>
    <s v="11/3/2021"/>
    <n v="49398631.259999998"/>
    <s v="VEN"/>
    <s v="MARIELA VILLARUEL"/>
    <s v="V8758159"/>
    <n v="-3370000"/>
    <n v="0"/>
    <n v="-3370000"/>
    <n v="0"/>
    <s v="-"/>
    <n v="0"/>
    <n v="0"/>
    <s v="-"/>
    <n v="0"/>
    <n v="0"/>
    <s v="-"/>
    <n v="0"/>
    <n v="0"/>
    <s v="-"/>
    <n v="0"/>
  </r>
  <r>
    <s v="541"/>
    <x v="10"/>
    <x v="1"/>
    <s v="001"/>
    <s v="Z1F0000700"/>
    <s v="1476"/>
    <s v="NC"/>
    <s v=""/>
    <s v="00000244"/>
    <s v=""/>
    <s v="00117661"/>
    <s v="12/3/2021"/>
    <n v="437000"/>
    <s v="VEN"/>
    <s v="JOHANNA GONZALEZ"/>
    <s v="V20114047 "/>
    <n v="-437000"/>
    <n v="0"/>
    <n v="-437000"/>
    <n v="0"/>
    <s v="-"/>
    <n v="0"/>
    <n v="0"/>
    <s v="-"/>
    <n v="0"/>
    <n v="0"/>
    <s v="-"/>
    <n v="0"/>
    <n v="0"/>
    <s v="-"/>
    <n v="0"/>
  </r>
  <r>
    <s v="542"/>
    <x v="10"/>
    <x v="2"/>
    <s v="002"/>
    <s v="Z1F0008858"/>
    <s v="0834"/>
    <s v="FC"/>
    <s v="00111426-00111547"/>
    <s v=""/>
    <s v=""/>
    <s v=""/>
    <s v=""/>
    <n v="0"/>
    <s v=""/>
    <s v="VENTAS NO CONTRIBUYENTES"/>
    <s v=""/>
    <n v="803116288.87360001"/>
    <n v="0"/>
    <n v="742276972"/>
    <n v="0"/>
    <s v="-"/>
    <n v="0"/>
    <n v="52447686.960000001"/>
    <s v="-"/>
    <n v="8391629.9135999996"/>
    <n v="0"/>
    <s v="-"/>
    <n v="0"/>
    <n v="0"/>
    <s v="-"/>
    <n v="0"/>
  </r>
  <r>
    <s v="543"/>
    <x v="10"/>
    <x v="0"/>
    <s v="002"/>
    <s v="Z1F0017966"/>
    <s v="0378-0378"/>
    <s v="FC"/>
    <s v="00009635-00009675"/>
    <s v=""/>
    <s v=""/>
    <s v=""/>
    <s v=""/>
    <n v="0"/>
    <s v=""/>
    <s v="VENTAS NO CONTRIBUYENTES"/>
    <s v=""/>
    <n v="967166547.7664001"/>
    <n v="0"/>
    <n v="734642962"/>
    <n v="0"/>
    <s v="-"/>
    <n v="0"/>
    <n v="200451367.03999999"/>
    <s v="16"/>
    <n v="32072218.726399999"/>
    <n v="0"/>
    <s v="-"/>
    <n v="0"/>
    <n v="0"/>
    <s v="-"/>
    <n v="0"/>
  </r>
  <r>
    <s v="544"/>
    <x v="10"/>
    <x v="1"/>
    <s v="002"/>
    <s v="Z1B8050002"/>
    <s v="1811"/>
    <s v="FC"/>
    <s v="00167193-00167284"/>
    <s v=""/>
    <s v=""/>
    <s v=""/>
    <s v=""/>
    <n v="0"/>
    <s v=""/>
    <s v="VENTAS NO CONTRIBUYENTES"/>
    <s v=""/>
    <n v="3056768226.3296003"/>
    <n v="0"/>
    <n v="2385118411.5"/>
    <n v="0"/>
    <s v="-"/>
    <n v="0"/>
    <n v="579008461.05999994"/>
    <s v="16"/>
    <n v="92641353.769600004"/>
    <n v="0"/>
    <s v="-"/>
    <n v="0"/>
    <n v="0"/>
    <s v="-"/>
    <n v="0"/>
  </r>
  <r>
    <s v="545"/>
    <x v="10"/>
    <x v="1"/>
    <s v="002"/>
    <s v="Z1B8050002"/>
    <s v="1811"/>
    <s v="NC"/>
    <s v=""/>
    <s v="00000151"/>
    <s v=""/>
    <s v="00167220"/>
    <s v="12/3/2021"/>
    <n v="12538261"/>
    <s v="VEN"/>
    <s v="NORMA URBINA"/>
    <s v="V5453802"/>
    <n v="-1881000"/>
    <n v="0"/>
    <n v="-1881000"/>
    <n v="0"/>
    <s v="-"/>
    <n v="0"/>
    <n v="0"/>
    <s v="-"/>
    <n v="0"/>
    <n v="0"/>
    <s v="-"/>
    <n v="0"/>
    <n v="0"/>
    <s v="-"/>
    <n v="0"/>
  </r>
  <r>
    <s v="546"/>
    <x v="10"/>
    <x v="1"/>
    <s v="002"/>
    <s v="Z1B8050149"/>
    <s v="1733"/>
    <s v="FC "/>
    <s v="00205502-00205563"/>
    <m/>
    <m/>
    <m/>
    <m/>
    <n v="0"/>
    <m/>
    <s v="VENTAS NO CONTRIBUYENTES"/>
    <m/>
    <n v="307791841"/>
    <n v="0"/>
    <n v="307791841"/>
    <n v="0"/>
    <s v="-"/>
    <n v="0"/>
    <n v="0"/>
    <s v="-"/>
    <n v="0"/>
    <n v="0"/>
    <s v="-"/>
    <n v="0"/>
    <n v="0"/>
    <s v="-"/>
    <n v="0"/>
  </r>
  <r>
    <s v="547"/>
    <x v="10"/>
    <x v="2"/>
    <s v="003"/>
    <s v="Z1F0008965"/>
    <s v="0826"/>
    <s v="FC"/>
    <s v="00108204-00108283"/>
    <s v=""/>
    <s v=""/>
    <s v=""/>
    <s v=""/>
    <n v="0"/>
    <s v=""/>
    <s v="VENTAS NO CONTRIBUYENTES"/>
    <s v=""/>
    <n v="594934291.49000001"/>
    <n v="0"/>
    <n v="545546899.5"/>
    <n v="0"/>
    <s v="-"/>
    <n v="0"/>
    <n v="42575337.920000002"/>
    <s v="-"/>
    <n v="6812054.0700000003"/>
    <n v="0"/>
    <s v="-"/>
    <n v="0"/>
    <n v="0"/>
    <s v="-"/>
    <n v="0"/>
  </r>
  <r>
    <s v="548"/>
    <x v="10"/>
    <x v="0"/>
    <s v="003"/>
    <s v="Z1F0017848"/>
    <s v="0376"/>
    <s v="FC"/>
    <s v="00017418"/>
    <s v=""/>
    <s v=""/>
    <s v=""/>
    <s v=""/>
    <n v="0"/>
    <s v=""/>
    <s v="CORPORACION LENOTRE GOURMET C.A"/>
    <s v="J317391004"/>
    <n v="6895100"/>
    <n v="0"/>
    <n v="6895100"/>
    <n v="0"/>
    <s v="-"/>
    <n v="0"/>
    <n v="0"/>
    <s v="-"/>
    <n v="0"/>
    <n v="0"/>
    <s v="-"/>
    <n v="0"/>
    <n v="0"/>
    <s v="-"/>
    <n v="0"/>
  </r>
  <r>
    <s v="549"/>
    <x v="10"/>
    <x v="0"/>
    <s v="003"/>
    <s v="Z1F0017848"/>
    <s v="0376-0376"/>
    <s v="FC"/>
    <s v="00017419-00017437"/>
    <s v=""/>
    <s v=""/>
    <s v=""/>
    <s v=""/>
    <n v="0"/>
    <s v=""/>
    <s v="VENTAS NO CONTRIBUYENTES"/>
    <s v=""/>
    <n v="273465166.7748"/>
    <n v="0"/>
    <n v="174667602.5"/>
    <n v="0"/>
    <s v="-"/>
    <n v="0"/>
    <n v="85170314.030000001"/>
    <s v="16"/>
    <n v="13627250.2448"/>
    <n v="0"/>
    <s v="-"/>
    <n v="0"/>
    <n v="0"/>
    <s v="-"/>
    <n v="0"/>
  </r>
  <r>
    <s v="550"/>
    <x v="10"/>
    <x v="0"/>
    <s v="003"/>
    <s v="Z1F0017848"/>
    <s v="0376"/>
    <s v="FC"/>
    <s v="00017438"/>
    <s v=""/>
    <s v=""/>
    <s v=""/>
    <s v=""/>
    <n v="0"/>
    <s v=""/>
    <s v="KERUVAINS REPRESENTACIONES C.A"/>
    <s v="J304217706"/>
    <n v="5658000"/>
    <n v="0"/>
    <n v="1250000"/>
    <n v="3800000"/>
    <s v="16"/>
    <n v="608000"/>
    <n v="0"/>
    <s v="-"/>
    <n v="0"/>
    <n v="0"/>
    <s v="-"/>
    <n v="0"/>
    <n v="0"/>
    <s v="-"/>
    <n v="0"/>
  </r>
  <r>
    <s v="551"/>
    <x v="10"/>
    <x v="0"/>
    <s v="003"/>
    <s v="Z1F0017848"/>
    <s v="0376-0376"/>
    <s v="FC"/>
    <s v="00017439-00017497"/>
    <s v=""/>
    <s v=""/>
    <s v=""/>
    <s v=""/>
    <n v="0"/>
    <s v=""/>
    <s v="VENTAS NO CONTRIBUYENTES"/>
    <s v=""/>
    <n v="778378609.2112"/>
    <n v="0"/>
    <n v="504564365.49999994"/>
    <n v="0"/>
    <s v="-"/>
    <n v="0"/>
    <n v="236046761.81999999"/>
    <s v="16"/>
    <n v="37767481.891199999"/>
    <n v="0"/>
    <s v="-"/>
    <n v="0"/>
    <n v="0"/>
    <s v="-"/>
    <n v="0"/>
  </r>
  <r>
    <s v="552"/>
    <x v="10"/>
    <x v="0"/>
    <s v="003"/>
    <s v="Z1F0017848"/>
    <s v="0376"/>
    <s v="FC"/>
    <s v="00017498"/>
    <s v=""/>
    <s v=""/>
    <s v=""/>
    <s v=""/>
    <n v="0"/>
    <s v=""/>
    <s v="AUTOSERVICIOS CRISS"/>
    <s v="J294282792"/>
    <n v="11781520"/>
    <n v="0"/>
    <n v="3009600"/>
    <n v="7562000"/>
    <s v="16"/>
    <n v="1209920"/>
    <n v="0"/>
    <s v="-"/>
    <n v="0"/>
    <n v="0"/>
    <s v="-"/>
    <n v="0"/>
    <n v="0"/>
    <s v="-"/>
    <n v="0"/>
  </r>
  <r>
    <s v="553"/>
    <x v="10"/>
    <x v="0"/>
    <s v="003"/>
    <s v="Z1F0017848"/>
    <s v="0376-0376"/>
    <s v="FC"/>
    <s v="00017499-00017518"/>
    <s v=""/>
    <s v=""/>
    <s v=""/>
    <s v=""/>
    <n v="0"/>
    <s v=""/>
    <s v="VENTAS NO CONTRIBUYENTES"/>
    <s v=""/>
    <n v="458063012.4896"/>
    <n v="0"/>
    <n v="254077593"/>
    <n v="0"/>
    <s v="-"/>
    <n v="0"/>
    <n v="175849499.56"/>
    <s v="16"/>
    <n v="28135919.9296"/>
    <n v="0"/>
    <s v="-"/>
    <n v="0"/>
    <n v="0"/>
    <s v="-"/>
    <n v="0"/>
  </r>
  <r>
    <s v="554"/>
    <x v="10"/>
    <x v="0"/>
    <s v="003"/>
    <s v="Z1F0017848"/>
    <s v="0376"/>
    <s v="NC"/>
    <s v=""/>
    <s v="00000053"/>
    <s v=""/>
    <s v="00017472"/>
    <s v="12-03-2021"/>
    <n v="4069800"/>
    <s v="VEN"/>
    <s v="TONY BARRUCCI"/>
    <s v="V13726002"/>
    <n v="-4069800"/>
    <n v="0"/>
    <n v="-4069800"/>
    <n v="0"/>
    <s v="-"/>
    <n v="0"/>
    <n v="0"/>
    <s v="-"/>
    <n v="0"/>
    <n v="0"/>
    <s v="-"/>
    <n v="0"/>
    <n v="0"/>
    <s v="-"/>
    <n v="0"/>
  </r>
  <r>
    <s v="555"/>
    <x v="10"/>
    <x v="1"/>
    <s v="003"/>
    <s v="Z1B8051199"/>
    <s v="1895"/>
    <s v="FC"/>
    <s v="00194971-00195039"/>
    <s v=""/>
    <s v=""/>
    <s v=""/>
    <s v=""/>
    <n v="0"/>
    <s v=""/>
    <s v="VENTAS NO CONTRIBUYENTES"/>
    <s v=""/>
    <n v="1430942966.5600002"/>
    <n v="0"/>
    <n v="1171585000.5"/>
    <n v="0"/>
    <s v="-"/>
    <n v="0"/>
    <n v="223584453.5"/>
    <s v="-"/>
    <n v="35773512.560000002"/>
    <n v="0"/>
    <s v="-"/>
    <n v="0"/>
    <n v="0"/>
    <s v="-"/>
    <n v="0"/>
  </r>
  <r>
    <s v="556"/>
    <x v="10"/>
    <x v="1"/>
    <s v="003"/>
    <s v="Z1B8051199"/>
    <s v="1895"/>
    <s v="FC"/>
    <s v="00195040"/>
    <s v=""/>
    <s v=""/>
    <s v=""/>
    <s v=""/>
    <n v="0"/>
    <s v=""/>
    <s v="SUMINISTROS KEYCER 2017, C.A"/>
    <s v="J-411378437"/>
    <n v="24958485"/>
    <n v="0"/>
    <n v="24826245"/>
    <n v="114000"/>
    <s v="16"/>
    <n v="18240"/>
    <n v="0"/>
    <s v="-"/>
    <n v="0"/>
    <n v="0"/>
    <s v="-"/>
    <n v="0"/>
    <n v="0"/>
    <s v="-"/>
    <n v="0"/>
  </r>
  <r>
    <s v="557"/>
    <x v="10"/>
    <x v="1"/>
    <s v="003"/>
    <s v="Z1B8051199"/>
    <s v="1895"/>
    <s v="FC"/>
    <s v="00195041-00195058"/>
    <s v=""/>
    <s v=""/>
    <s v=""/>
    <s v=""/>
    <n v="0"/>
    <s v=""/>
    <s v="VENTAS NO CONTRIBUYENTES"/>
    <s v=""/>
    <n v="186401525.74000001"/>
    <n v="0"/>
    <n v="152706641.5"/>
    <n v="0"/>
    <s v="-"/>
    <n v="0"/>
    <n v="29047314"/>
    <s v="-"/>
    <n v="4647570.24"/>
    <n v="0"/>
    <s v="-"/>
    <n v="0"/>
    <n v="0"/>
    <s v="-"/>
    <n v="0"/>
  </r>
  <r>
    <s v="558"/>
    <x v="10"/>
    <x v="0"/>
    <s v="004"/>
    <s v="Z1F0017963"/>
    <s v="0379-0379"/>
    <s v="FC"/>
    <s v="00009708-00009750"/>
    <s v=""/>
    <s v=""/>
    <s v=""/>
    <s v=""/>
    <n v="0"/>
    <s v=""/>
    <s v="VENTAS NO CONTRIBUYENTES"/>
    <s v=""/>
    <n v="839732599.00639999"/>
    <n v="0"/>
    <n v="594479838.5"/>
    <n v="0"/>
    <s v="-"/>
    <n v="0"/>
    <n v="211424793.54000002"/>
    <s v="16"/>
    <n v="33827966.966399997"/>
    <n v="0"/>
    <s v="-"/>
    <n v="0"/>
    <n v="0"/>
    <s v="-"/>
    <n v="0"/>
  </r>
  <r>
    <s v="559"/>
    <x v="10"/>
    <x v="0"/>
    <s v="004"/>
    <s v="Z1F0017963"/>
    <s v="0379"/>
    <s v="FC"/>
    <s v="00009751"/>
    <s v=""/>
    <s v=""/>
    <s v=""/>
    <s v=""/>
    <n v="0"/>
    <s v=""/>
    <s v="MARTHUCAR C.A."/>
    <s v="J500246811"/>
    <n v="15988120"/>
    <n v="0"/>
    <n v="15922000"/>
    <n v="57000"/>
    <s v="16"/>
    <n v="9120"/>
    <n v="0"/>
    <s v="-"/>
    <n v="0"/>
    <n v="0"/>
    <s v="-"/>
    <n v="0"/>
    <n v="0"/>
    <s v="-"/>
    <n v="0"/>
  </r>
  <r>
    <s v="560"/>
    <x v="10"/>
    <x v="0"/>
    <s v="004"/>
    <s v="Z1F0017963"/>
    <s v="0379-0379"/>
    <s v="FC"/>
    <s v="00009752-00009773"/>
    <s v=""/>
    <s v=""/>
    <s v=""/>
    <s v=""/>
    <n v="0"/>
    <s v=""/>
    <s v="VENTAS NO CONTRIBUYENTES"/>
    <s v=""/>
    <n v="427193035.5"/>
    <n v="0"/>
    <n v="266855341.5"/>
    <n v="0"/>
    <s v="-"/>
    <n v="0"/>
    <n v="138222150"/>
    <s v="16"/>
    <n v="22115544"/>
    <n v="0"/>
    <s v="-"/>
    <n v="0"/>
    <n v="0"/>
    <s v="-"/>
    <n v="0"/>
  </r>
  <r>
    <s v="561"/>
    <x v="10"/>
    <x v="1"/>
    <s v="004"/>
    <s v="Z1B8050937"/>
    <s v="1739"/>
    <s v="FC"/>
    <s v="00161813-00161918"/>
    <s v=""/>
    <s v=""/>
    <s v=""/>
    <s v=""/>
    <n v="0"/>
    <s v=""/>
    <s v="VENTAS NO CONTRIBUYENTES"/>
    <s v=""/>
    <n v="2451828221.8736"/>
    <n v="0"/>
    <n v="2042961906"/>
    <n v="0"/>
    <s v="-"/>
    <n v="0"/>
    <n v="352470961.96000004"/>
    <s v="-"/>
    <n v="56395353.913599998"/>
    <n v="0"/>
    <s v="-"/>
    <n v="0"/>
    <n v="0"/>
    <s v="-"/>
    <n v="0"/>
  </r>
  <r>
    <s v="562"/>
    <x v="10"/>
    <x v="0"/>
    <s v="005"/>
    <s v="Z1F0017998"/>
    <s v="0374-0374"/>
    <s v="FC"/>
    <s v="00013124-00013153"/>
    <s v=""/>
    <s v=""/>
    <s v=""/>
    <s v=""/>
    <n v="0"/>
    <s v=""/>
    <s v="VENTAS NO CONTRIBUYENTES"/>
    <s v=""/>
    <n v="933518197.76680005"/>
    <n v="0"/>
    <n v="633996932"/>
    <n v="0"/>
    <s v="-"/>
    <n v="0"/>
    <n v="258207987.72999999"/>
    <s v="16"/>
    <n v="41313278.036799997"/>
    <n v="0"/>
    <s v="-"/>
    <n v="0"/>
    <n v="0"/>
    <s v="-"/>
    <n v="0"/>
  </r>
  <r>
    <s v="682"/>
    <x v="12"/>
    <x v="1"/>
    <s v="004"/>
    <s v="Z1B8050937"/>
    <s v="1742"/>
    <s v="FC"/>
    <s v="00162115-00162165"/>
    <s v=""/>
    <s v=""/>
    <s v=""/>
    <s v=""/>
    <n v="0"/>
    <s v=""/>
    <s v="VENTAS NO CONTRIBUYENTES"/>
    <s v=""/>
    <n v="1450410078.2599998"/>
    <n v="0"/>
    <n v="1228924398"/>
    <n v="0"/>
    <s v="-"/>
    <n v="0"/>
    <n v="187486448.5"/>
    <s v="16"/>
    <n v="29997831.760000002"/>
    <n v="0"/>
    <s v="-"/>
    <n v="0"/>
    <n v="3705000"/>
    <s v="-"/>
    <n v="296400"/>
  </r>
  <r>
    <s v="564"/>
    <x v="10"/>
    <x v="1"/>
    <s v="005"/>
    <s v="Z1B8050363"/>
    <s v="1890"/>
    <s v="FC"/>
    <s v="00175011"/>
    <s v=""/>
    <s v=""/>
    <s v=""/>
    <s v=""/>
    <n v="0"/>
    <s v=""/>
    <s v="CORPORACION JR 2628"/>
    <s v="J-411475270 "/>
    <n v="21761020.100000001"/>
    <n v="0"/>
    <n v="11259180.5"/>
    <n v="9053310"/>
    <s v="16"/>
    <n v="1448529.6"/>
    <n v="0"/>
    <s v="-"/>
    <n v="0"/>
    <n v="0"/>
    <s v="-"/>
    <n v="0"/>
    <n v="0"/>
    <s v="-"/>
    <n v="0"/>
  </r>
  <r>
    <s v="565"/>
    <x v="10"/>
    <x v="1"/>
    <s v="005"/>
    <s v="Z1B8050363"/>
    <s v="1890"/>
    <s v="FC"/>
    <s v="00175012-00175013"/>
    <s v=""/>
    <s v=""/>
    <s v=""/>
    <s v=""/>
    <n v="0"/>
    <s v=""/>
    <s v="VENTAS NO CONTRIBUYENTES"/>
    <s v=""/>
    <n v="12571395.859999999"/>
    <n v="0"/>
    <n v="10048995"/>
    <n v="0"/>
    <s v="-"/>
    <n v="0"/>
    <n v="2174483.5"/>
    <s v="16"/>
    <n v="347917.36"/>
    <n v="0"/>
    <s v="-"/>
    <n v="0"/>
    <n v="0"/>
    <s v="-"/>
    <n v="0"/>
  </r>
  <r>
    <s v="566"/>
    <x v="10"/>
    <x v="0"/>
    <s v="006"/>
    <s v="Z1F0017787"/>
    <s v="0342-0342"/>
    <s v="FC"/>
    <s v="00004635-00004649"/>
    <s v=""/>
    <s v=""/>
    <s v=""/>
    <s v=""/>
    <n v="0"/>
    <s v=""/>
    <s v="VENTAS NO CONTRIBUYENTES"/>
    <s v=""/>
    <n v="287904410.34000003"/>
    <n v="0"/>
    <n v="207451611"/>
    <n v="0"/>
    <s v="-"/>
    <n v="0"/>
    <n v="69355861.5"/>
    <s v="16"/>
    <n v="11096937.84"/>
    <n v="0"/>
    <s v="-"/>
    <n v="0"/>
    <n v="0"/>
    <s v="-"/>
    <n v="0"/>
  </r>
  <r>
    <s v="308"/>
    <x v="5"/>
    <x v="1"/>
    <s v="016"/>
    <s v="Z1F0000490"/>
    <s v="0274"/>
    <s v="FC"/>
    <s v="00004599-00004630"/>
    <s v=""/>
    <s v=""/>
    <s v=""/>
    <s v=""/>
    <n v="0"/>
    <s v=""/>
    <s v="VENTAS NO CONTRIBUYENTES"/>
    <s v=""/>
    <n v="922317018.28719997"/>
    <n v="0"/>
    <n v="677614878"/>
    <n v="0"/>
    <s v="-"/>
    <n v="0"/>
    <n v="204051155.41999999"/>
    <s v="16"/>
    <n v="32648184.867199998"/>
    <n v="0"/>
    <s v="-"/>
    <n v="0"/>
    <n v="7410000"/>
    <s v="-"/>
    <n v="592800"/>
  </r>
  <r>
    <s v="568"/>
    <x v="10"/>
    <x v="1"/>
    <s v="006"/>
    <s v="Z1B8044815"/>
    <s v="1800"/>
    <s v="NC"/>
    <s v=""/>
    <s v="00000204"/>
    <s v=""/>
    <s v="00154713"/>
    <s v="12/3/2021"/>
    <n v="4446000"/>
    <s v="VEN"/>
    <s v="JOSE VASQUEZ"/>
    <s v="V6458536"/>
    <n v="-4446000"/>
    <n v="0"/>
    <n v="-4446000"/>
    <n v="0"/>
    <s v="-"/>
    <n v="0"/>
    <n v="0"/>
    <s v="-"/>
    <n v="0"/>
    <n v="0"/>
    <s v="-"/>
    <n v="0"/>
    <n v="0"/>
    <s v="-"/>
    <n v="0"/>
  </r>
  <r>
    <s v="569"/>
    <x v="10"/>
    <x v="1"/>
    <s v="007"/>
    <s v="Z1B8027644"/>
    <s v="1257-1258"/>
    <s v="FC"/>
    <s v="007094475-007094478"/>
    <s v=""/>
    <s v=""/>
    <s v=""/>
    <s v=""/>
    <n v="0"/>
    <s v=""/>
    <s v="VENTAS NO CONTRIBUYENTES"/>
    <s v=""/>
    <n v="1873525628"/>
    <n v="0"/>
    <n v="0"/>
    <n v="0"/>
    <s v="-"/>
    <n v="0"/>
    <n v="1615108300"/>
    <s v="16"/>
    <n v="258417328"/>
    <n v="0"/>
    <s v="-"/>
    <n v="0"/>
    <n v="0"/>
    <s v="-"/>
    <n v="0"/>
  </r>
  <r>
    <s v="570"/>
    <x v="10"/>
    <x v="1"/>
    <s v="007"/>
    <s v="Z1B8027644"/>
    <s v="1257-1258"/>
    <s v="NC"/>
    <s v=""/>
    <s v="007001984"/>
    <s v=""/>
    <s v="007094475"/>
    <s v="12/3/2021"/>
    <n v="1107701748"/>
    <s v="VEN"/>
    <s v="WILLIAMS TORREALBA"/>
    <s v="V14675273"/>
    <n v="-1107701748"/>
    <n v="0"/>
    <n v="0"/>
    <n v="0"/>
    <s v="-"/>
    <n v="0"/>
    <n v="-954915300"/>
    <s v="16"/>
    <n v="-152786448"/>
    <n v="0"/>
    <s v="-"/>
    <n v="0"/>
    <n v="0"/>
    <s v="-"/>
    <n v="0"/>
  </r>
  <r>
    <s v="571"/>
    <x v="10"/>
    <x v="1"/>
    <s v="007"/>
    <s v="Z1B8027644"/>
    <s v="1257-1258"/>
    <s v="NC"/>
    <s v=""/>
    <s v="007001985"/>
    <s v=""/>
    <s v="007094476"/>
    <s v="12/3/2021"/>
    <n v="765691640"/>
    <s v="VEN"/>
    <s v="WILLIAMS TORREALBA"/>
    <s v="V14675273"/>
    <n v="-765691640"/>
    <n v="0"/>
    <n v="0"/>
    <n v="0"/>
    <s v="-"/>
    <n v="0"/>
    <n v="-660079000"/>
    <s v="16"/>
    <n v="-105612640"/>
    <n v="0"/>
    <s v="-"/>
    <n v="0"/>
    <n v="0"/>
    <s v="-"/>
    <n v="0"/>
  </r>
  <r>
    <s v="572"/>
    <x v="10"/>
    <x v="1"/>
    <s v="007"/>
    <s v="Z1B8027644"/>
    <s v="1257-1258"/>
    <s v="NC"/>
    <s v=""/>
    <s v="007001986"/>
    <s v=""/>
    <s v="007094477"/>
    <s v="12/3/2021"/>
    <n v="66120"/>
    <s v="VEN"/>
    <s v="WILLIAMS TORREALBA"/>
    <s v="V14675273"/>
    <n v="-66120"/>
    <n v="0"/>
    <n v="0"/>
    <n v="0"/>
    <s v="-"/>
    <n v="0"/>
    <n v="-57000"/>
    <s v="16"/>
    <n v="-9120"/>
    <n v="0"/>
    <s v="-"/>
    <n v="0"/>
    <n v="0"/>
    <s v="-"/>
    <n v="0"/>
  </r>
  <r>
    <s v="573"/>
    <x v="10"/>
    <x v="1"/>
    <s v="007"/>
    <s v="Z1B8027644"/>
    <s v="1257-1258"/>
    <s v="NC"/>
    <s v=""/>
    <s v="007001987"/>
    <s v=""/>
    <s v="007094478"/>
    <s v="12/3/2021"/>
    <n v="66120"/>
    <s v="VEN"/>
    <s v="WILLIAMS TORREALBA"/>
    <s v="V14675273"/>
    <n v="-66120"/>
    <n v="0"/>
    <n v="0"/>
    <n v="0"/>
    <s v="-"/>
    <n v="0"/>
    <n v="-57000"/>
    <s v="16"/>
    <n v="-9120"/>
    <n v="0"/>
    <s v="-"/>
    <n v="0"/>
    <n v="0"/>
    <s v="-"/>
    <n v="0"/>
  </r>
  <r>
    <s v="574"/>
    <x v="10"/>
    <x v="0"/>
    <s v="008"/>
    <s v="Z1F0017970"/>
    <s v="0011-0011"/>
    <s v="FC"/>
    <s v="00000105-00000120"/>
    <s v=""/>
    <s v=""/>
    <s v=""/>
    <s v=""/>
    <n v="0"/>
    <s v=""/>
    <s v="VENTAS NO CONTRIBUYENTES"/>
    <s v=""/>
    <n v="100682596"/>
    <n v="0"/>
    <n v="49001000"/>
    <n v="0"/>
    <s v="-"/>
    <n v="0"/>
    <n v="44553100"/>
    <s v="-"/>
    <n v="7128496"/>
    <n v="0"/>
    <s v="-"/>
    <n v="0"/>
    <n v="0"/>
    <s v="-"/>
    <n v="0"/>
  </r>
  <r>
    <s v="366"/>
    <x v="9"/>
    <x v="1"/>
    <s v="003"/>
    <s v="Z1B8051199"/>
    <s v="1892"/>
    <s v="FC"/>
    <s v="00194756-00194783"/>
    <s v=""/>
    <s v=""/>
    <s v=""/>
    <s v=""/>
    <n v="0"/>
    <s v=""/>
    <s v="VENTAS NO CONTRIBUYENTES"/>
    <s v=""/>
    <n v="628624269.5"/>
    <n v="0"/>
    <n v="467991163.5"/>
    <n v="0"/>
    <s v="-"/>
    <n v="0"/>
    <n v="131577850"/>
    <s v="-"/>
    <n v="21052456"/>
    <n v="0"/>
    <s v="-"/>
    <n v="0"/>
    <n v="7410000"/>
    <s v="-"/>
    <n v="592800"/>
  </r>
  <r>
    <s v="576"/>
    <x v="10"/>
    <x v="1"/>
    <s v="009"/>
    <s v="Z1B8014458"/>
    <s v="1808"/>
    <s v="FC"/>
    <s v="00179143-00179162"/>
    <s v=""/>
    <s v=""/>
    <s v=""/>
    <s v=""/>
    <n v="0"/>
    <s v=""/>
    <s v="VENTAS NO CONTRIBUYENTES"/>
    <s v=""/>
    <n v="365071740.17999995"/>
    <n v="0"/>
    <n v="281713881.5"/>
    <n v="0"/>
    <s v="-"/>
    <n v="0"/>
    <n v="71860223"/>
    <s v="16"/>
    <n v="11497635.68"/>
    <n v="0"/>
    <s v="-"/>
    <n v="0"/>
    <n v="0"/>
    <s v="-"/>
    <n v="0"/>
  </r>
  <r>
    <s v="577"/>
    <x v="10"/>
    <x v="1"/>
    <s v="009"/>
    <s v="Z1B8014458"/>
    <s v="1808"/>
    <s v="FC"/>
    <s v="00179163"/>
    <s v=""/>
    <s v=""/>
    <s v=""/>
    <s v=""/>
    <n v="0"/>
    <s v=""/>
    <s v="STARLOAF C.A"/>
    <s v="J-40237599-9 "/>
    <n v="58641600"/>
    <n v="0"/>
    <n v="58641600"/>
    <n v="0"/>
    <s v="-"/>
    <n v="0"/>
    <n v="0"/>
    <s v="-"/>
    <n v="0"/>
    <n v="0"/>
    <s v="-"/>
    <n v="0"/>
    <n v="0"/>
    <s v="-"/>
    <n v="0"/>
  </r>
  <r>
    <s v="578"/>
    <x v="10"/>
    <x v="1"/>
    <s v="009"/>
    <s v="Z1B8014458"/>
    <s v="1808"/>
    <s v="FC"/>
    <s v="00179164-00179241"/>
    <s v=""/>
    <s v=""/>
    <s v=""/>
    <s v=""/>
    <n v="0"/>
    <s v=""/>
    <s v="VENTAS NO CONTRIBUYENTES"/>
    <s v=""/>
    <n v="1502295597.5336001"/>
    <n v="0"/>
    <n v="1144597866.5"/>
    <n v="0"/>
    <s v="-"/>
    <n v="0"/>
    <n v="308360112.95999998"/>
    <s v="16"/>
    <n v="49337618.073600002"/>
    <n v="0"/>
    <s v="-"/>
    <n v="0"/>
    <n v="0"/>
    <s v="-"/>
    <n v="0"/>
  </r>
  <r>
    <s v="579"/>
    <x v="10"/>
    <x v="1"/>
    <s v="011"/>
    <s v="Z1F0004616"/>
    <s v="0710"/>
    <s v="FC"/>
    <s v="00096491-00096642"/>
    <s v=""/>
    <s v=""/>
    <s v=""/>
    <s v=""/>
    <n v="0"/>
    <s v=""/>
    <s v="VENTAS NO CONTRIBUYENTES"/>
    <s v=""/>
    <n v="631488365.24360001"/>
    <n v="0"/>
    <n v="569965822.28999996"/>
    <n v="0"/>
    <s v="-"/>
    <n v="0"/>
    <n v="53036674.960000001"/>
    <s v="-"/>
    <n v="8485867.9935999997"/>
    <n v="0"/>
    <s v="-"/>
    <n v="0"/>
    <n v="0"/>
    <s v="-"/>
    <n v="0"/>
  </r>
  <r>
    <s v="580"/>
    <x v="10"/>
    <x v="1"/>
    <s v="012"/>
    <s v="Z1B8038506"/>
    <s v="1661"/>
    <s v="FC"/>
    <s v="00072940-00072961"/>
    <s v=""/>
    <s v=""/>
    <s v=""/>
    <s v=""/>
    <n v="0"/>
    <s v=""/>
    <s v="VENTAS NO CONTRIBUYENTES"/>
    <s v=""/>
    <n v="108922859.52"/>
    <n v="0"/>
    <n v="45028062"/>
    <n v="0"/>
    <s v="-"/>
    <n v="0"/>
    <n v="55081722"/>
    <s v="16"/>
    <n v="8813075.5199999996"/>
    <n v="0"/>
    <s v="-"/>
    <n v="0"/>
    <n v="0"/>
    <s v="-"/>
    <n v="0"/>
  </r>
  <r>
    <s v="581"/>
    <x v="10"/>
    <x v="1"/>
    <s v="014"/>
    <s v="Z1F0000338"/>
    <s v="1500"/>
    <s v="FC"/>
    <s v="00058218-00058280"/>
    <s v=""/>
    <s v=""/>
    <s v=""/>
    <s v=""/>
    <n v="0"/>
    <s v=""/>
    <s v="VENTAS NO CONTRIBUYENTES"/>
    <s v=""/>
    <n v="287214640"/>
    <n v="0"/>
    <n v="247465500"/>
    <n v="0"/>
    <s v="-"/>
    <n v="0"/>
    <n v="34266500"/>
    <s v="-"/>
    <n v="5482640"/>
    <n v="0"/>
    <s v="-"/>
    <n v="0"/>
    <n v="0"/>
    <s v="-"/>
    <n v="0"/>
  </r>
  <r>
    <s v="582"/>
    <x v="10"/>
    <x v="1"/>
    <s v="015"/>
    <s v="Z1B8050356"/>
    <s v="1636"/>
    <s v="FC"/>
    <s v="00088272-00088274"/>
    <s v=""/>
    <s v=""/>
    <s v=""/>
    <s v=""/>
    <n v="0"/>
    <s v=""/>
    <s v="VENTAS NO CONTRIBUYENTES"/>
    <s v=""/>
    <n v="140660360"/>
    <n v="0"/>
    <n v="90431200"/>
    <n v="0"/>
    <s v="-"/>
    <n v="0"/>
    <n v="43301000"/>
    <s v="-"/>
    <n v="6928160"/>
    <n v="0"/>
    <s v="-"/>
    <n v="0"/>
    <n v="0"/>
    <s v="-"/>
    <n v="0"/>
  </r>
  <r>
    <s v="583"/>
    <x v="10"/>
    <x v="1"/>
    <s v="015"/>
    <s v="Z1B8050356"/>
    <s v="1636"/>
    <s v="FC"/>
    <s v="00088275"/>
    <s v=""/>
    <s v=""/>
    <s v=""/>
    <s v=""/>
    <n v="0"/>
    <s v=""/>
    <s v="DISTRIBUIDORA MADIRE 1 C.A"/>
    <s v="J29867705-8"/>
    <n v="16549000"/>
    <n v="0"/>
    <n v="16549000"/>
    <n v="0"/>
    <s v="-"/>
    <n v="0"/>
    <n v="0"/>
    <s v="-"/>
    <n v="0"/>
    <n v="0"/>
    <s v="-"/>
    <n v="0"/>
    <n v="0"/>
    <s v="-"/>
    <n v="0"/>
  </r>
  <r>
    <s v="522"/>
    <x v="11"/>
    <x v="1"/>
    <s v="008"/>
    <s v="Z1B8050003"/>
    <s v="1754"/>
    <s v="FC"/>
    <s v="00173310-00173340"/>
    <s v=""/>
    <s v=""/>
    <s v=""/>
    <s v=""/>
    <n v="0"/>
    <s v=""/>
    <s v="VENTAS NO CONTRIBUYENTES"/>
    <s v=""/>
    <n v="506787845.23360002"/>
    <n v="0"/>
    <n v="359195870.5"/>
    <n v="0"/>
    <s v="-"/>
    <n v="0"/>
    <n v="120335495.45999999"/>
    <s v="16"/>
    <n v="19253679.273600001"/>
    <n v="0"/>
    <s v="-"/>
    <n v="0"/>
    <n v="7410000"/>
    <s v="-"/>
    <n v="592800"/>
  </r>
  <r>
    <s v="585"/>
    <x v="10"/>
    <x v="1"/>
    <s v="016"/>
    <s v="Z1F0000490"/>
    <s v="0278"/>
    <s v="FC"/>
    <s v="0000472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6"/>
    <x v="10"/>
    <x v="1"/>
    <s v="017"/>
    <s v="Z7C0004030"/>
    <s v="0101"/>
    <s v="FC"/>
    <s v="0000373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7"/>
    <x v="13"/>
    <x v="0"/>
    <s v="001"/>
    <s v="Z1F0017854"/>
    <s v="0384-0384"/>
    <s v="FC"/>
    <s v="00021267-00021322"/>
    <s v=""/>
    <s v=""/>
    <s v=""/>
    <s v=""/>
    <n v="0"/>
    <s v=""/>
    <s v="VENTAS NO CONTRIBUYENTES"/>
    <s v=""/>
    <n v="1010630716.038"/>
    <n v="0"/>
    <n v="734927016.5"/>
    <n v="0"/>
    <s v="-"/>
    <n v="0"/>
    <n v="237675603.05000001"/>
    <s v="-"/>
    <n v="38028096.487999991"/>
    <n v="0"/>
    <s v="-"/>
    <n v="0"/>
    <n v="0"/>
    <s v="-"/>
    <n v="0"/>
  </r>
  <r>
    <s v="588"/>
    <x v="13"/>
    <x v="1"/>
    <s v="001"/>
    <s v="Z1F0000700"/>
    <s v="1477"/>
    <s v="FC"/>
    <s v="00117675-00117813"/>
    <s v=""/>
    <s v=""/>
    <s v=""/>
    <s v=""/>
    <n v="0"/>
    <s v=""/>
    <s v="VENTAS NO CONTRIBUYENTES"/>
    <s v=""/>
    <n v="2537134050.6800003"/>
    <n v="0"/>
    <n v="2190468111"/>
    <n v="0"/>
    <s v="-"/>
    <n v="0"/>
    <n v="298849948"/>
    <s v="-"/>
    <n v="47815991.68"/>
    <n v="0"/>
    <s v="-"/>
    <n v="0"/>
    <n v="0"/>
    <s v="-"/>
    <n v="0"/>
  </r>
  <r>
    <s v="589"/>
    <x v="13"/>
    <x v="2"/>
    <s v="002"/>
    <s v="Z1F0008858"/>
    <s v="0835"/>
    <s v="FC"/>
    <s v="00111548-00111756"/>
    <s v=""/>
    <s v=""/>
    <s v=""/>
    <s v=""/>
    <n v="0"/>
    <s v=""/>
    <s v="VENTAS NO CONTRIBUYENTES"/>
    <s v=""/>
    <n v="1219653674.6136"/>
    <n v="0"/>
    <n v="1151865159.6600001"/>
    <n v="0"/>
    <s v="-"/>
    <n v="0"/>
    <n v="58438374.960000001"/>
    <s v="-"/>
    <n v="9350139.9935999997"/>
    <n v="0"/>
    <s v="-"/>
    <n v="0"/>
    <n v="0"/>
    <s v="-"/>
    <n v="0"/>
  </r>
  <r>
    <s v="590"/>
    <x v="13"/>
    <x v="0"/>
    <s v="002"/>
    <s v="Z1F0017966"/>
    <s v="0379-0379"/>
    <s v="FC"/>
    <s v="00009676-00009718"/>
    <s v=""/>
    <s v=""/>
    <s v=""/>
    <s v=""/>
    <n v="0"/>
    <s v=""/>
    <s v="VENTAS NO CONTRIBUYENTES"/>
    <s v=""/>
    <n v="1165641730.4932001"/>
    <n v="0"/>
    <n v="816914615.5"/>
    <n v="0"/>
    <s v="-"/>
    <n v="0"/>
    <n v="300626823.26999998"/>
    <s v="-"/>
    <n v="48100291.723200008"/>
    <n v="0"/>
    <s v="-"/>
    <n v="0"/>
    <n v="0"/>
    <s v="-"/>
    <n v="0"/>
  </r>
  <r>
    <s v="591"/>
    <x v="13"/>
    <x v="1"/>
    <s v="002"/>
    <s v="Z1B8050002"/>
    <s v="1812"/>
    <s v="FC"/>
    <s v="00167285-00167378"/>
    <s v=""/>
    <s v=""/>
    <s v=""/>
    <s v=""/>
    <n v="0"/>
    <s v=""/>
    <s v="VENTAS NO CONTRIBUYENTES"/>
    <s v=""/>
    <n v="3728565616.7071996"/>
    <n v="0"/>
    <n v="3106223726"/>
    <n v="0"/>
    <s v="-"/>
    <n v="0"/>
    <n v="536501629.92000002"/>
    <s v="16"/>
    <n v="85840260.787199989"/>
    <n v="0"/>
    <s v="-"/>
    <n v="0"/>
    <n v="0"/>
    <s v="-"/>
    <n v="0"/>
  </r>
  <r>
    <s v="592"/>
    <x v="13"/>
    <x v="1"/>
    <s v="002"/>
    <s v="Z1B8050002"/>
    <s v="1812"/>
    <s v="FC"/>
    <s v="00167379"/>
    <s v=""/>
    <s v=""/>
    <s v=""/>
    <s v=""/>
    <n v="0"/>
    <s v=""/>
    <s v="OH SI SALUD C.A"/>
    <s v="J41151440-3"/>
    <n v="44760417.5"/>
    <n v="0"/>
    <n v="40579429.5"/>
    <n v="3604300"/>
    <s v="16"/>
    <n v="576688"/>
    <n v="0"/>
    <s v="-"/>
    <n v="0"/>
    <n v="0"/>
    <s v="-"/>
    <n v="0"/>
    <n v="0"/>
    <s v="-"/>
    <n v="0"/>
  </r>
  <r>
    <s v="593"/>
    <x v="13"/>
    <x v="1"/>
    <s v="002"/>
    <s v="Z1B8050002"/>
    <s v="1812"/>
    <s v="FC"/>
    <s v="00167380-00167385"/>
    <s v=""/>
    <s v=""/>
    <s v=""/>
    <s v=""/>
    <n v="0"/>
    <s v=""/>
    <s v="VENTAS NO CONTRIBUYENTES"/>
    <s v=""/>
    <n v="180379302.5"/>
    <n v="0"/>
    <n v="136014986.5"/>
    <n v="0"/>
    <s v="-"/>
    <n v="0"/>
    <n v="38245100"/>
    <s v="16"/>
    <n v="6119216"/>
    <n v="0"/>
    <s v="-"/>
    <n v="0"/>
    <n v="0"/>
    <s v="-"/>
    <n v="0"/>
  </r>
  <r>
    <s v="594"/>
    <x v="13"/>
    <x v="1"/>
    <s v="002"/>
    <s v="Z1B8050002"/>
    <s v="1812"/>
    <s v="NC"/>
    <s v=""/>
    <s v="00000152"/>
    <s v=""/>
    <s v="00167361"/>
    <s v="13/3/2021"/>
    <n v="32148000"/>
    <s v="VEN"/>
    <s v="FRANKLIN DIAS"/>
    <s v="V10278311 "/>
    <n v="-32148000"/>
    <n v="0"/>
    <n v="-32148000"/>
    <n v="0"/>
    <s v="-"/>
    <n v="0"/>
    <n v="0"/>
    <s v="-"/>
    <n v="0"/>
    <n v="0"/>
    <s v="-"/>
    <n v="0"/>
    <n v="0"/>
    <s v="-"/>
    <n v="0"/>
  </r>
  <r>
    <s v="595"/>
    <x v="13"/>
    <x v="1"/>
    <s v="002"/>
    <s v="Z1B8050002"/>
    <s v="1812"/>
    <s v="NC"/>
    <s v=""/>
    <s v="00000153"/>
    <s v=""/>
    <s v="00167364"/>
    <s v="13/3/2021"/>
    <n v="32148000"/>
    <s v="VEN"/>
    <s v="ALISSON GONZALEZ"/>
    <s v="V19764105"/>
    <n v="-32148000"/>
    <n v="0"/>
    <n v="-32148000"/>
    <n v="0"/>
    <s v="-"/>
    <n v="0"/>
    <n v="0"/>
    <s v="-"/>
    <n v="0"/>
    <n v="0"/>
    <s v="-"/>
    <n v="0"/>
    <n v="0"/>
    <s v="-"/>
    <n v="0"/>
  </r>
  <r>
    <s v="596"/>
    <x v="13"/>
    <x v="1"/>
    <s v="002"/>
    <s v="Z1B8050149"/>
    <s v="1734"/>
    <s v="FC "/>
    <s v="00205564-00205685"/>
    <m/>
    <m/>
    <m/>
    <m/>
    <n v="0"/>
    <m/>
    <s v="VENTAS NO CONTRIBUYENTES"/>
    <m/>
    <n v="735067224"/>
    <n v="0"/>
    <n v="735067224"/>
    <n v="0"/>
    <s v="-"/>
    <n v="0"/>
    <n v="0"/>
    <s v="-"/>
    <n v="0"/>
    <n v="0"/>
    <s v="-"/>
    <n v="0"/>
    <n v="0"/>
    <s v="-"/>
    <n v="0"/>
  </r>
  <r>
    <s v="597"/>
    <x v="13"/>
    <x v="1"/>
    <s v="002"/>
    <s v="Z1B8050149"/>
    <s v="1734"/>
    <s v="NC"/>
    <m/>
    <s v="00001220"/>
    <m/>
    <m/>
    <m/>
    <n v="0"/>
    <m/>
    <s v="VENTAS NO CONTRIBUYENTES"/>
    <m/>
    <n v="-8056000"/>
    <n v="0"/>
    <n v="-8056000"/>
    <n v="0"/>
    <s v="-"/>
    <n v="0"/>
    <n v="0"/>
    <s v="-"/>
    <n v="0"/>
    <n v="0"/>
    <s v="-"/>
    <n v="0"/>
    <n v="0"/>
    <s v="-"/>
    <n v="0"/>
  </r>
  <r>
    <s v="598"/>
    <x v="13"/>
    <x v="1"/>
    <s v="002"/>
    <s v="Z1B8050149"/>
    <s v="1736"/>
    <s v="NC"/>
    <m/>
    <s v="00001221"/>
    <m/>
    <m/>
    <m/>
    <n v="0"/>
    <m/>
    <s v="VENTAS NO CONTRIBUYENTES"/>
    <m/>
    <n v="-1900000"/>
    <n v="0"/>
    <n v="-8056000"/>
    <n v="0"/>
    <s v="-"/>
    <n v="0"/>
    <n v="0"/>
    <s v="-"/>
    <n v="0"/>
    <n v="0"/>
    <s v="-"/>
    <n v="0"/>
    <n v="0"/>
    <s v="-"/>
    <n v="0"/>
  </r>
  <r>
    <s v="599"/>
    <x v="13"/>
    <x v="2"/>
    <s v="003"/>
    <s v="Z1F0008965"/>
    <s v="0827"/>
    <s v="FC"/>
    <s v="00108204-00108283"/>
    <s v=""/>
    <s v=""/>
    <s v=""/>
    <s v=""/>
    <n v="0"/>
    <s v=""/>
    <s v="VENTAS NO CONTRIBUYENTES"/>
    <s v=""/>
    <n v="861370673.11000001"/>
    <n v="0"/>
    <n v="786097374.15999997"/>
    <n v="0"/>
    <s v="-"/>
    <n v="0"/>
    <n v="64890774.960000001"/>
    <s v="-"/>
    <n v="10382523.99"/>
    <n v="0"/>
    <s v="-"/>
    <n v="0"/>
    <n v="0"/>
    <s v="-"/>
    <n v="0"/>
  </r>
  <r>
    <s v="600"/>
    <x v="13"/>
    <x v="0"/>
    <s v="003"/>
    <s v="Z1F0017848"/>
    <s v="0377-0377"/>
    <s v="FC"/>
    <s v="00017519-00017534"/>
    <s v=""/>
    <s v=""/>
    <s v=""/>
    <s v=""/>
    <n v="0"/>
    <s v=""/>
    <s v="VENTAS NO CONTRIBUYENTES"/>
    <s v=""/>
    <n v="305660916.68239999"/>
    <n v="0"/>
    <n v="226886001.5"/>
    <n v="0"/>
    <s v="-"/>
    <n v="0"/>
    <n v="67909409.640000001"/>
    <s v="16"/>
    <n v="10865505.542400001"/>
    <n v="0"/>
    <s v="-"/>
    <n v="0"/>
    <n v="0"/>
    <s v="-"/>
    <n v="0"/>
  </r>
  <r>
    <s v="601"/>
    <x v="13"/>
    <x v="0"/>
    <s v="003"/>
    <s v="Z1F0017848"/>
    <s v="0377"/>
    <s v="FC"/>
    <s v="00017535"/>
    <s v=""/>
    <s v=""/>
    <s v=""/>
    <s v=""/>
    <n v="0"/>
    <s v=""/>
    <s v="CORPORACION LENOTRE GOURMET C.A"/>
    <s v="J317391004"/>
    <n v="8816000"/>
    <n v="0"/>
    <n v="8816000"/>
    <n v="0"/>
    <s v="-"/>
    <n v="0"/>
    <n v="0"/>
    <s v="-"/>
    <n v="0"/>
    <n v="0"/>
    <s v="-"/>
    <n v="0"/>
    <n v="0"/>
    <s v="-"/>
    <n v="0"/>
  </r>
  <r>
    <s v="602"/>
    <x v="13"/>
    <x v="0"/>
    <s v="003"/>
    <s v="Z1F0017848"/>
    <s v="0377-0377"/>
    <s v="FC"/>
    <s v="00017536-00017537"/>
    <s v=""/>
    <s v=""/>
    <s v=""/>
    <s v=""/>
    <n v="0"/>
    <s v=""/>
    <s v="VENTAS NO CONTRIBUYENTES"/>
    <s v=""/>
    <n v="7042920"/>
    <n v="0"/>
    <n v="4398120"/>
    <n v="0"/>
    <s v="-"/>
    <n v="0"/>
    <n v="2280000"/>
    <s v="16"/>
    <n v="364800"/>
    <n v="0"/>
    <s v="-"/>
    <n v="0"/>
    <n v="0"/>
    <s v="-"/>
    <n v="0"/>
  </r>
  <r>
    <s v="603"/>
    <x v="13"/>
    <x v="0"/>
    <s v="003"/>
    <s v="Z1F0017848"/>
    <s v="0377"/>
    <s v="FC"/>
    <s v="00017538"/>
    <s v=""/>
    <s v=""/>
    <s v=""/>
    <s v=""/>
    <n v="0"/>
    <s v=""/>
    <s v="CORPORACION LENOTRE GOURMET C.A"/>
    <s v="J317391004"/>
    <n v="9389040"/>
    <n v="0"/>
    <n v="8816000"/>
    <n v="494000"/>
    <s v="16"/>
    <n v="79040"/>
    <n v="0"/>
    <s v="-"/>
    <n v="0"/>
    <n v="0"/>
    <s v="-"/>
    <n v="0"/>
    <n v="0"/>
    <s v="-"/>
    <n v="0"/>
  </r>
  <r>
    <s v="604"/>
    <x v="13"/>
    <x v="0"/>
    <s v="003"/>
    <s v="Z1F0017848"/>
    <s v="0377-0377"/>
    <s v="FC"/>
    <s v="00017539-00017560"/>
    <s v=""/>
    <s v=""/>
    <s v=""/>
    <s v=""/>
    <n v="0"/>
    <s v=""/>
    <s v="VENTAS NO CONTRIBUYENTES"/>
    <s v=""/>
    <n v="374956559.84000003"/>
    <n v="0"/>
    <n v="278967764.5"/>
    <n v="0"/>
    <s v="-"/>
    <n v="0"/>
    <n v="82748961.5"/>
    <s v="16"/>
    <n v="13239833.84"/>
    <n v="0"/>
    <s v="-"/>
    <n v="0"/>
    <n v="0"/>
    <s v="-"/>
    <n v="0"/>
  </r>
  <r>
    <s v="605"/>
    <x v="13"/>
    <x v="0"/>
    <s v="003"/>
    <s v="Z1F0017848"/>
    <s v="0377"/>
    <s v="FC"/>
    <s v="00017561"/>
    <s v=""/>
    <s v=""/>
    <s v=""/>
    <s v=""/>
    <n v="0"/>
    <s v=""/>
    <s v="INVERSIONES KAIRE"/>
    <s v="J411063436"/>
    <n v="12521760"/>
    <n v="0"/>
    <n v="4940000"/>
    <n v="6536000"/>
    <s v="16"/>
    <n v="1045760"/>
    <n v="0"/>
    <s v="-"/>
    <n v="0"/>
    <n v="0"/>
    <s v="-"/>
    <n v="0"/>
    <n v="0"/>
    <s v="-"/>
    <n v="0"/>
  </r>
  <r>
    <s v="606"/>
    <x v="13"/>
    <x v="0"/>
    <s v="003"/>
    <s v="Z1F0017848"/>
    <s v="0377-0377"/>
    <s v="FC"/>
    <s v="00017562-00017582"/>
    <s v=""/>
    <s v=""/>
    <s v=""/>
    <s v=""/>
    <n v="0"/>
    <s v=""/>
    <s v="VENTAS NO CONTRIBUYENTES"/>
    <s v=""/>
    <n v="407825219.8272"/>
    <n v="0"/>
    <n v="239457673"/>
    <n v="0"/>
    <s v="-"/>
    <n v="0"/>
    <n v="145144436.92000002"/>
    <s v="16"/>
    <n v="23223109.907200001"/>
    <n v="0"/>
    <s v="-"/>
    <n v="0"/>
    <n v="0"/>
    <s v="-"/>
    <n v="0"/>
  </r>
  <r>
    <s v="607"/>
    <x v="13"/>
    <x v="0"/>
    <s v="003"/>
    <s v="Z1F0017848"/>
    <s v="0377"/>
    <s v="NC"/>
    <s v=""/>
    <s v="00000054"/>
    <s v=""/>
    <s v="00017535"/>
    <s v="13-03-2021"/>
    <n v="8816000"/>
    <s v="VEN"/>
    <s v="CORPORACION LENOTRE GOURMET C.A"/>
    <s v="J317391004"/>
    <n v="-8816000"/>
    <n v="0"/>
    <n v="-8816000"/>
    <n v="0"/>
    <s v="-"/>
    <n v="0"/>
    <n v="0"/>
    <s v="-"/>
    <n v="0"/>
    <n v="0"/>
    <s v="-"/>
    <n v="0"/>
    <n v="0"/>
    <s v="-"/>
    <n v="0"/>
  </r>
  <r>
    <s v="608"/>
    <x v="13"/>
    <x v="1"/>
    <s v="003"/>
    <s v="Z1B8051199"/>
    <s v="1896"/>
    <s v="FC"/>
    <s v="00195059-00195159"/>
    <s v=""/>
    <s v=""/>
    <s v=""/>
    <s v=""/>
    <n v="0"/>
    <s v=""/>
    <s v="VENTAS NO CONTRIBUYENTES"/>
    <s v=""/>
    <n v="1811522943.1284001"/>
    <n v="0"/>
    <n v="1441848208"/>
    <n v="0"/>
    <s v="-"/>
    <n v="0"/>
    <n v="318685116.48999995"/>
    <s v="16"/>
    <n v="50989618.638400003"/>
    <n v="0"/>
    <s v="-"/>
    <n v="0"/>
    <n v="0"/>
    <s v="-"/>
    <n v="0"/>
  </r>
  <r>
    <s v="609"/>
    <x v="13"/>
    <x v="0"/>
    <s v="004"/>
    <s v="Z1F0017963"/>
    <s v="0380-0380"/>
    <s v="FC"/>
    <s v="00009774-00009811"/>
    <s v=""/>
    <s v=""/>
    <s v=""/>
    <s v=""/>
    <n v="0"/>
    <s v=""/>
    <s v="VENTAS NO CONTRIBUYENTES"/>
    <s v=""/>
    <n v="670164444.83360004"/>
    <n v="0"/>
    <n v="461702143.50000006"/>
    <n v="0"/>
    <s v="-"/>
    <n v="0"/>
    <n v="179708880.45999998"/>
    <s v="16"/>
    <n v="28753420.873600002"/>
    <n v="0"/>
    <s v="-"/>
    <n v="0"/>
    <n v="0"/>
    <s v="-"/>
    <n v="0"/>
  </r>
  <r>
    <s v="610"/>
    <x v="13"/>
    <x v="1"/>
    <s v="004"/>
    <s v="Z1B8050937"/>
    <s v="1740"/>
    <s v="FC"/>
    <s v="00161919-00162046"/>
    <s v=""/>
    <s v=""/>
    <s v=""/>
    <s v=""/>
    <n v="0"/>
    <s v=""/>
    <s v="VENTAS NO CONTRIBUYENTES"/>
    <s v=""/>
    <n v="3502432650.1960001"/>
    <n v="0"/>
    <n v="2620719172.5000005"/>
    <n v="0"/>
    <s v="-"/>
    <n v="0"/>
    <n v="760097825.5999999"/>
    <s v="-"/>
    <n v="121615652.09599999"/>
    <n v="0"/>
    <s v="-"/>
    <n v="0"/>
    <n v="0"/>
    <s v="-"/>
    <n v="0"/>
  </r>
  <r>
    <s v="611"/>
    <x v="13"/>
    <x v="0"/>
    <s v="005"/>
    <s v="Z1F0017998"/>
    <s v="0375-0375"/>
    <s v="FC"/>
    <s v="00013154-00013233"/>
    <s v=""/>
    <s v=""/>
    <s v=""/>
    <s v=""/>
    <n v="0"/>
    <s v=""/>
    <s v="VENTAS NO CONTRIBUYENTES"/>
    <s v=""/>
    <n v="1787445156.6264"/>
    <n v="0"/>
    <n v="1143882941.5"/>
    <n v="0"/>
    <s v="-"/>
    <n v="0"/>
    <n v="554795013.03999996"/>
    <s v="16"/>
    <n v="88767202.086399987"/>
    <n v="0"/>
    <s v="-"/>
    <n v="0"/>
    <n v="0"/>
    <s v="-"/>
    <n v="0"/>
  </r>
  <r>
    <s v="612"/>
    <x v="13"/>
    <x v="1"/>
    <s v="005"/>
    <s v="Z1B8050363"/>
    <s v="1891"/>
    <s v="FC"/>
    <s v="00175014-00175108"/>
    <s v=""/>
    <s v=""/>
    <s v=""/>
    <s v=""/>
    <n v="0"/>
    <s v=""/>
    <s v="VENTAS NO CONTRIBUYENTES"/>
    <s v=""/>
    <n v="2012913421.1400001"/>
    <n v="0"/>
    <n v="1490214023.5"/>
    <n v="0"/>
    <s v="-"/>
    <n v="0"/>
    <n v="450602929"/>
    <s v="16"/>
    <n v="72096468.639999986"/>
    <n v="0"/>
    <s v="-"/>
    <n v="0"/>
    <n v="0"/>
    <s v="-"/>
    <n v="0"/>
  </r>
  <r>
    <s v="613"/>
    <x v="13"/>
    <x v="0"/>
    <s v="006"/>
    <s v="Z1F0017787"/>
    <s v="0343-0343"/>
    <s v="FC"/>
    <s v="00004650-00004660"/>
    <s v=""/>
    <s v=""/>
    <s v=""/>
    <s v=""/>
    <n v="0"/>
    <s v=""/>
    <s v="VENTAS NO CONTRIBUYENTES"/>
    <s v=""/>
    <n v="231995033.0548"/>
    <n v="0"/>
    <n v="159399844"/>
    <n v="0"/>
    <s v="-"/>
    <n v="0"/>
    <n v="62582059.530000001"/>
    <s v="16"/>
    <n v="10013129.524799999"/>
    <n v="0"/>
    <s v="-"/>
    <n v="0"/>
    <n v="0"/>
    <s v="-"/>
    <n v="0"/>
  </r>
  <r>
    <s v="614"/>
    <x v="13"/>
    <x v="0"/>
    <s v="006"/>
    <s v="Z1F0017787"/>
    <s v="0343"/>
    <s v="FC"/>
    <s v="00004661"/>
    <s v=""/>
    <s v=""/>
    <s v=""/>
    <s v=""/>
    <n v="0"/>
    <s v=""/>
    <s v="JESUS NAVA"/>
    <s v="V401726011"/>
    <n v="4011280"/>
    <n v="0"/>
    <n v="0"/>
    <n v="3458000"/>
    <s v="16"/>
    <n v="553280"/>
    <n v="0"/>
    <s v="-"/>
    <n v="0"/>
    <n v="0"/>
    <s v="-"/>
    <n v="0"/>
    <n v="0"/>
    <s v="-"/>
    <n v="0"/>
  </r>
  <r>
    <s v="615"/>
    <x v="13"/>
    <x v="0"/>
    <s v="006"/>
    <s v="Z1F0017787"/>
    <s v="0343-0343"/>
    <s v="FC"/>
    <s v="00004662-00004686"/>
    <s v=""/>
    <s v=""/>
    <s v=""/>
    <s v=""/>
    <n v="0"/>
    <s v=""/>
    <s v="VENTAS NO CONTRIBUYENTES"/>
    <s v=""/>
    <n v="603678828.74000001"/>
    <n v="0"/>
    <n v="494811841"/>
    <n v="0"/>
    <s v="-"/>
    <n v="0"/>
    <n v="93850851.5"/>
    <s v="16"/>
    <n v="15016136.24"/>
    <n v="0"/>
    <s v="-"/>
    <n v="0"/>
    <n v="0"/>
    <s v="-"/>
    <n v="0"/>
  </r>
  <r>
    <s v="616"/>
    <x v="13"/>
    <x v="0"/>
    <s v="006"/>
    <s v="Z1F0017787"/>
    <s v="0343"/>
    <s v="FC"/>
    <s v="00004687"/>
    <s v=""/>
    <s v=""/>
    <s v=""/>
    <s v=""/>
    <n v="0"/>
    <s v=""/>
    <s v="ADMIN MARSALA 20 .CA"/>
    <s v="J302905516"/>
    <n v="6051015"/>
    <n v="0"/>
    <n v="3150000"/>
    <n v="2500875"/>
    <s v="16"/>
    <n v="400140"/>
    <n v="0"/>
    <s v="-"/>
    <n v="0"/>
    <n v="0"/>
    <s v="-"/>
    <n v="0"/>
    <n v="0"/>
    <s v="-"/>
    <n v="0"/>
  </r>
  <r>
    <s v="617"/>
    <x v="13"/>
    <x v="0"/>
    <s v="006"/>
    <s v="Z1F0017787"/>
    <s v="0343-0343"/>
    <s v="FC"/>
    <s v="00004688-00004692"/>
    <s v=""/>
    <s v=""/>
    <s v=""/>
    <s v=""/>
    <n v="0"/>
    <s v=""/>
    <s v="VENTAS NO CONTRIBUYENTES"/>
    <s v=""/>
    <n v="53637095"/>
    <n v="0"/>
    <n v="40662147"/>
    <n v="0"/>
    <s v="-"/>
    <n v="0"/>
    <n v="11185300"/>
    <s v="-"/>
    <n v="1789648"/>
    <n v="0"/>
    <s v="-"/>
    <n v="0"/>
    <n v="0"/>
    <s v="-"/>
    <n v="0"/>
  </r>
  <r>
    <s v="618"/>
    <x v="13"/>
    <x v="1"/>
    <s v="006"/>
    <s v="Z1B8044815"/>
    <s v="1801"/>
    <s v="FC"/>
    <s v="00154730-00154741"/>
    <s v=""/>
    <s v=""/>
    <s v=""/>
    <s v=""/>
    <n v="0"/>
    <s v=""/>
    <s v="VENTAS NO CONTRIBUYENTES"/>
    <s v=""/>
    <n v="187374174.58000001"/>
    <n v="0"/>
    <n v="144641601"/>
    <n v="0"/>
    <s v="-"/>
    <n v="0"/>
    <n v="36838425.5"/>
    <s v="-"/>
    <n v="5894148.0800000001"/>
    <n v="0"/>
    <s v="-"/>
    <n v="0"/>
    <n v="0"/>
    <s v="-"/>
    <n v="0"/>
  </r>
  <r>
    <s v="619"/>
    <x v="13"/>
    <x v="1"/>
    <s v="006"/>
    <s v="Z1B8044815"/>
    <s v="1801"/>
    <s v="FC"/>
    <s v="00154742"/>
    <s v=""/>
    <s v=""/>
    <s v=""/>
    <s v=""/>
    <n v="0"/>
    <s v=""/>
    <s v="S.A EDUCACION Y CULTURA RELIGIOSA"/>
    <s v="J-309799380"/>
    <n v="18266752"/>
    <n v="0"/>
    <n v="0"/>
    <n v="15747200"/>
    <s v="16"/>
    <n v="2519552"/>
    <n v="0"/>
    <s v="-"/>
    <n v="0"/>
    <n v="0"/>
    <s v="-"/>
    <n v="0"/>
    <n v="0"/>
    <s v="-"/>
    <n v="0"/>
  </r>
  <r>
    <s v="620"/>
    <x v="13"/>
    <x v="1"/>
    <s v="006"/>
    <s v="Z1B8044815"/>
    <s v="1801"/>
    <s v="FC"/>
    <s v="00154743-00154832"/>
    <s v=""/>
    <s v=""/>
    <s v=""/>
    <s v=""/>
    <n v="0"/>
    <s v=""/>
    <s v="VENTAS NO CONTRIBUYENTES"/>
    <s v=""/>
    <n v="2480858907.3336"/>
    <n v="0"/>
    <n v="1917274597.5"/>
    <n v="0"/>
    <s v="-"/>
    <n v="0"/>
    <n v="485848542.95999998"/>
    <s v="16"/>
    <n v="77735766.873600006"/>
    <n v="0"/>
    <s v="-"/>
    <n v="0"/>
    <n v="0"/>
    <s v="-"/>
    <n v="0"/>
  </r>
  <r>
    <s v="621"/>
    <x v="13"/>
    <x v="0"/>
    <s v="008"/>
    <s v="Z1F0017970"/>
    <s v="0012-0012"/>
    <s v="FC"/>
    <s v="00000121-00000139"/>
    <s v=""/>
    <s v=""/>
    <s v=""/>
    <s v=""/>
    <n v="0"/>
    <s v=""/>
    <s v="VENTAS NO CONTRIBUYENTES"/>
    <s v=""/>
    <n v="81653792"/>
    <n v="0"/>
    <n v="0"/>
    <n v="0"/>
    <s v="-"/>
    <n v="0"/>
    <n v="70391200"/>
    <s v="16"/>
    <n v="11262592"/>
    <n v="0"/>
    <s v="-"/>
    <n v="0"/>
    <n v="0"/>
    <s v="-"/>
    <n v="0"/>
  </r>
  <r>
    <s v="622"/>
    <x v="13"/>
    <x v="0"/>
    <s v="008"/>
    <s v="Z1F0017970"/>
    <s v="0012"/>
    <s v="NC"/>
    <s v=""/>
    <s v="00000004"/>
    <s v=""/>
    <s v="00000132"/>
    <s v="13-03-2021"/>
    <n v="1891032"/>
    <s v="VEN"/>
    <s v="CLIENTE"/>
    <s v="V"/>
    <n v="-1714712"/>
    <n v="0"/>
    <n v="0"/>
    <n v="0"/>
    <s v="-"/>
    <n v="0"/>
    <n v="-1478200"/>
    <s v="16"/>
    <n v="-236512"/>
    <n v="0"/>
    <s v="-"/>
    <n v="0"/>
    <n v="0"/>
    <s v="-"/>
    <n v="0"/>
  </r>
  <r>
    <s v="623"/>
    <x v="13"/>
    <x v="1"/>
    <s v="008"/>
    <s v="Z1B8050003"/>
    <s v="1756"/>
    <s v="FC"/>
    <s v="00173431-00173521"/>
    <s v=""/>
    <s v=""/>
    <s v=""/>
    <s v=""/>
    <n v="0"/>
    <s v=""/>
    <s v="VENTAS NO CONTRIBUYENTES"/>
    <s v=""/>
    <n v="2810206430.0332003"/>
    <n v="0"/>
    <n v="2141235686"/>
    <n v="0"/>
    <s v="-"/>
    <n v="0"/>
    <n v="576698917.26999998"/>
    <s v="-"/>
    <n v="92271826.7632"/>
    <n v="0"/>
    <s v="-"/>
    <n v="0"/>
    <n v="0"/>
    <s v="-"/>
    <n v="0"/>
  </r>
  <r>
    <s v="624"/>
    <x v="13"/>
    <x v="1"/>
    <s v="009"/>
    <s v="Z1B8014458"/>
    <s v="1809"/>
    <s v="FC"/>
    <s v="00179242-00179284"/>
    <s v=""/>
    <s v=""/>
    <s v=""/>
    <s v=""/>
    <n v="0"/>
    <s v=""/>
    <s v="VENTAS NO CONTRIBUYENTES"/>
    <s v=""/>
    <n v="1723954296.5336001"/>
    <n v="0"/>
    <n v="1344275711"/>
    <n v="0"/>
    <s v="-"/>
    <n v="0"/>
    <n v="327309125.46000004"/>
    <s v="16"/>
    <n v="52369460.073600002"/>
    <n v="0"/>
    <s v="-"/>
    <n v="0"/>
    <n v="0"/>
    <s v="-"/>
    <n v="0"/>
  </r>
  <r>
    <s v="625"/>
    <x v="13"/>
    <x v="1"/>
    <s v="009"/>
    <s v="Z1B8014458"/>
    <s v="1809"/>
    <s v="FC"/>
    <s v="00179285"/>
    <s v=""/>
    <s v=""/>
    <s v=""/>
    <s v=""/>
    <n v="0"/>
    <s v=""/>
    <s v="DONUTS PRINCE C.A."/>
    <s v="J400114080"/>
    <n v="1115300000"/>
    <n v="0"/>
    <n v="1115300000"/>
    <n v="0"/>
    <s v="-"/>
    <n v="0"/>
    <n v="0"/>
    <s v="-"/>
    <n v="0"/>
    <n v="0"/>
    <s v="-"/>
    <n v="0"/>
    <n v="0"/>
    <s v="-"/>
    <n v="0"/>
  </r>
  <r>
    <s v="626"/>
    <x v="13"/>
    <x v="1"/>
    <s v="009"/>
    <s v="Z1B8014458"/>
    <s v="1809"/>
    <s v="FC"/>
    <s v="00179286-00179333"/>
    <s v=""/>
    <s v=""/>
    <s v=""/>
    <s v=""/>
    <n v="0"/>
    <s v=""/>
    <s v="VENTAS NO CONTRIBUYENTES"/>
    <s v=""/>
    <n v="1171281290.9488001"/>
    <n v="0"/>
    <n v="847560857.49999976"/>
    <n v="0"/>
    <s v="-"/>
    <n v="0"/>
    <n v="279069339.18000001"/>
    <s v="16"/>
    <n v="44651094.268800013"/>
    <n v="0"/>
    <s v="-"/>
    <n v="0"/>
    <n v="0"/>
    <s v="-"/>
    <n v="0"/>
  </r>
  <r>
    <s v="627"/>
    <x v="13"/>
    <x v="1"/>
    <s v="011"/>
    <s v="Z1F0004616"/>
    <s v="0711"/>
    <s v="FC"/>
    <s v="00096643-00096762"/>
    <s v=""/>
    <s v=""/>
    <s v=""/>
    <s v=""/>
    <n v="0"/>
    <s v=""/>
    <s v="VENTAS NO CONTRIBUYENTES"/>
    <s v=""/>
    <n v="675193006.14999998"/>
    <n v="0"/>
    <n v="625279018.14999998"/>
    <n v="0"/>
    <s v="-"/>
    <n v="0"/>
    <n v="43029300"/>
    <s v="-"/>
    <n v="6884688"/>
    <n v="0"/>
    <s v="-"/>
    <n v="0"/>
    <n v="0"/>
    <s v="-"/>
    <n v="0"/>
  </r>
  <r>
    <s v="628"/>
    <x v="13"/>
    <x v="1"/>
    <s v="012"/>
    <s v="Z1B8038506"/>
    <s v="1662"/>
    <s v="FC"/>
    <s v="00072962-00073000"/>
    <s v=""/>
    <s v=""/>
    <s v=""/>
    <s v=""/>
    <n v="0"/>
    <s v=""/>
    <s v="VENTAS NO CONTRIBUYENTES"/>
    <s v=""/>
    <n v="545066982.57360005"/>
    <n v="0"/>
    <n v="426887523"/>
    <n v="0"/>
    <s v="-"/>
    <n v="0"/>
    <n v="101878844.46000001"/>
    <s v="16"/>
    <n v="16300615.113600001"/>
    <n v="0"/>
    <s v="-"/>
    <n v="0"/>
    <n v="0"/>
    <s v="-"/>
    <n v="0"/>
  </r>
  <r>
    <s v="629"/>
    <x v="13"/>
    <x v="1"/>
    <s v="012"/>
    <s v="Z1B8038506"/>
    <s v="1662"/>
    <s v="FC"/>
    <s v="00073002"/>
    <s v=""/>
    <s v=""/>
    <s v=""/>
    <s v=""/>
    <n v="0"/>
    <s v=""/>
    <s v="FUNERARIA LA QUINTA"/>
    <s v="J-29413307-0"/>
    <n v="17491400"/>
    <n v="0"/>
    <n v="17491400"/>
    <n v="0"/>
    <s v="-"/>
    <n v="0"/>
    <n v="0"/>
    <s v="-"/>
    <n v="0"/>
    <n v="0"/>
    <s v="-"/>
    <n v="0"/>
    <n v="0"/>
    <s v="-"/>
    <n v="0"/>
  </r>
  <r>
    <s v="630"/>
    <x v="13"/>
    <x v="1"/>
    <s v="012"/>
    <s v="Z1B8038506"/>
    <s v="1662"/>
    <s v="FC"/>
    <s v="00073003-00073056"/>
    <s v=""/>
    <s v=""/>
    <s v=""/>
    <s v=""/>
    <n v="0"/>
    <s v=""/>
    <s v="VENTAS NO CONTRIBUYENTES"/>
    <s v=""/>
    <n v="670371340.10640001"/>
    <n v="0"/>
    <n v="481615512.5"/>
    <n v="0"/>
    <s v="-"/>
    <n v="0"/>
    <n v="162720541.03999999"/>
    <s v="16"/>
    <n v="26035286.566399999"/>
    <n v="0"/>
    <s v="-"/>
    <n v="0"/>
    <n v="0"/>
    <s v="-"/>
    <n v="0"/>
  </r>
  <r>
    <s v="631"/>
    <x v="13"/>
    <x v="1"/>
    <s v="014"/>
    <s v="Z1F0000338"/>
    <s v="1501"/>
    <s v="FC"/>
    <s v="00058281-00058383"/>
    <s v=""/>
    <s v=""/>
    <s v=""/>
    <s v=""/>
    <n v="0"/>
    <s v=""/>
    <s v="VENTAS NO CONTRIBUYENTES"/>
    <s v=""/>
    <n v="427833184"/>
    <n v="0"/>
    <n v="333621000"/>
    <n v="0"/>
    <s v="-"/>
    <n v="0"/>
    <n v="81217400"/>
    <s v="16"/>
    <n v="12994784"/>
    <n v="0"/>
    <s v="-"/>
    <n v="0"/>
    <n v="0"/>
    <s v="-"/>
    <n v="0"/>
  </r>
  <r>
    <s v="632"/>
    <x v="13"/>
    <x v="1"/>
    <s v="015"/>
    <s v="Z1B8050356"/>
    <s v="1637"/>
    <s v="FC"/>
    <s v="00088328-00088402"/>
    <s v=""/>
    <s v=""/>
    <s v=""/>
    <s v=""/>
    <n v="0"/>
    <s v=""/>
    <s v="VENTAS NO CONTRIBUYENTES"/>
    <s v=""/>
    <n v="2546433066.6600003"/>
    <n v="0"/>
    <n v="1991439026"/>
    <n v="0"/>
    <s v="-"/>
    <n v="0"/>
    <n v="478443138.5"/>
    <s v="16"/>
    <n v="76550902.159999996"/>
    <n v="0"/>
    <s v="-"/>
    <n v="0"/>
    <n v="0"/>
    <s v="-"/>
    <n v="0"/>
  </r>
  <r>
    <s v="633"/>
    <x v="13"/>
    <x v="1"/>
    <s v="017"/>
    <s v="Z7C0004030"/>
    <s v="0102"/>
    <s v="FC"/>
    <s v="0000373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34"/>
    <x v="14"/>
    <x v="0"/>
    <s v="001"/>
    <s v="Z1F0017854"/>
    <s v="0385-0385"/>
    <s v="FC"/>
    <s v="00021323-00021324"/>
    <s v=""/>
    <s v=""/>
    <s v=""/>
    <s v=""/>
    <n v="0"/>
    <s v=""/>
    <s v="VENTAS NO CONTRIBUYENTES"/>
    <s v=""/>
    <n v="11501973"/>
    <n v="0"/>
    <n v="10928933"/>
    <n v="0"/>
    <s v="-"/>
    <n v="0"/>
    <n v="494000"/>
    <s v="-"/>
    <n v="79040"/>
    <n v="0"/>
    <s v="-"/>
    <n v="0"/>
    <n v="0"/>
    <s v="-"/>
    <n v="0"/>
  </r>
  <r>
    <s v="635"/>
    <x v="14"/>
    <x v="0"/>
    <s v="001"/>
    <s v="Z1F0017854"/>
    <s v="0385"/>
    <s v="FC"/>
    <s v="00021325"/>
    <s v=""/>
    <s v=""/>
    <s v=""/>
    <s v=""/>
    <n v="0"/>
    <s v=""/>
    <s v="CARLOS MILLAN"/>
    <s v="V381212253"/>
    <n v="9044000"/>
    <n v="0"/>
    <n v="9044000"/>
    <n v="0"/>
    <s v="-"/>
    <n v="0"/>
    <n v="0"/>
    <s v="-"/>
    <n v="0"/>
    <n v="0"/>
    <s v="-"/>
    <n v="0"/>
    <n v="0"/>
    <s v="-"/>
    <n v="0"/>
  </r>
  <r>
    <s v="636"/>
    <x v="14"/>
    <x v="0"/>
    <s v="001"/>
    <s v="Z1F0017854"/>
    <s v="0385-0385"/>
    <s v="FC"/>
    <s v="00021326-00021395"/>
    <s v=""/>
    <s v=""/>
    <s v=""/>
    <s v=""/>
    <n v="0"/>
    <s v=""/>
    <s v="VENTAS NO CONTRIBUYENTES"/>
    <s v=""/>
    <n v="1574909839.1175997"/>
    <n v="0"/>
    <n v="1011391385.4999999"/>
    <n v="0"/>
    <s v="-"/>
    <n v="0"/>
    <n v="485791770.36000001"/>
    <s v="16"/>
    <n v="77726683.257600009"/>
    <n v="0"/>
    <s v="-"/>
    <n v="0"/>
    <n v="0"/>
    <s v="-"/>
    <n v="0"/>
  </r>
  <r>
    <s v="637"/>
    <x v="14"/>
    <x v="1"/>
    <s v="001"/>
    <s v="Z1F0000700"/>
    <s v="1478"/>
    <s v="FC"/>
    <s v="00117814-00117815"/>
    <s v=""/>
    <s v=""/>
    <s v=""/>
    <s v=""/>
    <n v="0"/>
    <s v=""/>
    <s v="VENTAS NO CONTRIBUYENTES"/>
    <s v=""/>
    <n v="70479284"/>
    <n v="0"/>
    <n v="67678000"/>
    <n v="0"/>
    <s v="-"/>
    <n v="0"/>
    <n v="2414900"/>
    <s v="-"/>
    <n v="386384"/>
    <n v="0"/>
    <s v="-"/>
    <n v="0"/>
    <n v="0"/>
    <s v="-"/>
    <n v="0"/>
  </r>
  <r>
    <s v="638"/>
    <x v="14"/>
    <x v="1"/>
    <s v="001"/>
    <s v="Z1F0000700"/>
    <s v="1478"/>
    <s v="FC"/>
    <s v="00117816"/>
    <s v=""/>
    <s v=""/>
    <s v=""/>
    <s v=""/>
    <n v="0"/>
    <s v=""/>
    <s v="PANADERIA Y PASTELERIA ROSA  GUAICAIPURO"/>
    <s v="J001715223"/>
    <n v="132741600"/>
    <n v="0"/>
    <n v="132741600"/>
    <n v="0"/>
    <s v="-"/>
    <n v="0"/>
    <n v="0"/>
    <s v="-"/>
    <n v="0"/>
    <n v="0"/>
    <s v="-"/>
    <n v="0"/>
    <n v="0"/>
    <s v="-"/>
    <n v="0"/>
  </r>
  <r>
    <s v="639"/>
    <x v="14"/>
    <x v="1"/>
    <s v="001"/>
    <s v="Z1F0000700"/>
    <s v="1478"/>
    <s v="FC"/>
    <s v="00117817"/>
    <s v=""/>
    <s v=""/>
    <s v=""/>
    <s v=""/>
    <n v="0"/>
    <s v=""/>
    <s v="PNAERIA Y PASTELERIA FLOR DEL TAMBOR"/>
    <s v="J001268804"/>
    <n v="132741600"/>
    <n v="0"/>
    <n v="132741600"/>
    <n v="0"/>
    <s v="-"/>
    <n v="0"/>
    <n v="0"/>
    <s v="-"/>
    <n v="0"/>
    <n v="0"/>
    <s v="-"/>
    <n v="0"/>
    <n v="0"/>
    <s v="-"/>
    <n v="0"/>
  </r>
  <r>
    <s v="640"/>
    <x v="14"/>
    <x v="1"/>
    <s v="001"/>
    <s v="Z1F0000700"/>
    <s v="1478"/>
    <s v="FC"/>
    <s v="00117818"/>
    <s v=""/>
    <s v=""/>
    <s v=""/>
    <s v=""/>
    <n v="0"/>
    <s v=""/>
    <s v="PANADERIA Y PASTELERIA LA REINA DEL NEGRO"/>
    <s v="J002084081"/>
    <n v="132741600"/>
    <n v="0"/>
    <n v="132741600"/>
    <n v="0"/>
    <s v="-"/>
    <n v="0"/>
    <n v="0"/>
    <s v="-"/>
    <n v="0"/>
    <n v="0"/>
    <s v="-"/>
    <n v="0"/>
    <n v="0"/>
    <s v="-"/>
    <n v="0"/>
  </r>
  <r>
    <s v="641"/>
    <x v="14"/>
    <x v="1"/>
    <s v="001"/>
    <s v="Z1F0000700"/>
    <s v="1478"/>
    <s v="FC"/>
    <s v="00117819-00117917"/>
    <s v=""/>
    <s v=""/>
    <s v=""/>
    <s v=""/>
    <n v="0"/>
    <s v=""/>
    <s v="VENTAS NO CONTRIBUYENTES"/>
    <s v=""/>
    <n v="1728470654.3400004"/>
    <n v="0"/>
    <n v="1439603207"/>
    <n v="0"/>
    <s v="-"/>
    <n v="0"/>
    <n v="249023661.5"/>
    <s v="16"/>
    <n v="39843785.840000004"/>
    <n v="0"/>
    <s v="-"/>
    <n v="0"/>
    <n v="0"/>
    <s v="-"/>
    <n v="0"/>
  </r>
  <r>
    <s v="642"/>
    <x v="14"/>
    <x v="2"/>
    <s v="002"/>
    <s v="Z1F0008858"/>
    <s v="0836"/>
    <s v="FC"/>
    <s v="00111757-00111915"/>
    <s v=""/>
    <s v=""/>
    <s v=""/>
    <s v=""/>
    <n v="0"/>
    <s v=""/>
    <s v="VENTAS NO CONTRIBUYENTES"/>
    <s v=""/>
    <n v="860589357.17360008"/>
    <n v="0"/>
    <n v="766745772.5"/>
    <n v="0"/>
    <s v="-"/>
    <n v="0"/>
    <n v="80899641.959999993"/>
    <s v="-"/>
    <n v="12943942.713599999"/>
    <n v="0"/>
    <s v="-"/>
    <n v="0"/>
    <n v="0"/>
    <s v="-"/>
    <n v="0"/>
  </r>
  <r>
    <s v="643"/>
    <x v="14"/>
    <x v="0"/>
    <s v="002"/>
    <s v="Z1F0017966"/>
    <s v="0380-0380"/>
    <s v="FC"/>
    <s v="00009719-00009732"/>
    <s v=""/>
    <s v=""/>
    <s v=""/>
    <s v=""/>
    <n v="0"/>
    <s v=""/>
    <s v="VENTAS NO CONTRIBUYENTES"/>
    <s v=""/>
    <n v="256370575.46000001"/>
    <n v="0"/>
    <n v="182063564"/>
    <n v="0"/>
    <s v="-"/>
    <n v="0"/>
    <n v="64057768.5"/>
    <s v="16"/>
    <n v="10249242.959999999"/>
    <n v="0"/>
    <s v="-"/>
    <n v="0"/>
    <n v="0"/>
    <s v="-"/>
    <n v="0"/>
  </r>
  <r>
    <s v="644"/>
    <x v="14"/>
    <x v="1"/>
    <s v="002"/>
    <s v="Z1B8050002"/>
    <s v="1813"/>
    <s v="FC"/>
    <s v="00167386-00167477"/>
    <s v=""/>
    <s v=""/>
    <s v=""/>
    <s v=""/>
    <n v="0"/>
    <s v=""/>
    <s v="VENTAS NO CONTRIBUYENTES"/>
    <s v=""/>
    <n v="2291230646.8072"/>
    <n v="0"/>
    <n v="1798888668.5"/>
    <n v="0"/>
    <s v="-"/>
    <n v="0"/>
    <n v="424432739.92000002"/>
    <s v="16"/>
    <n v="67909238.387199998"/>
    <n v="0"/>
    <s v="-"/>
    <n v="0"/>
    <n v="0"/>
    <s v="-"/>
    <n v="0"/>
  </r>
  <r>
    <s v="645"/>
    <x v="14"/>
    <x v="1"/>
    <s v="002"/>
    <s v="Z1B8050149"/>
    <s v="1735"/>
    <s v="FC "/>
    <s v="00205686-00205765"/>
    <m/>
    <m/>
    <m/>
    <m/>
    <n v="0"/>
    <m/>
    <s v="VENTAS NO CONTRIBUYENTES"/>
    <m/>
    <n v="534016708"/>
    <n v="0"/>
    <n v="534016708"/>
    <n v="0"/>
    <s v="-"/>
    <n v="0"/>
    <n v="0"/>
    <s v="-"/>
    <n v="0"/>
    <n v="0"/>
    <s v="-"/>
    <n v="0"/>
    <n v="0"/>
    <s v="-"/>
    <n v="0"/>
  </r>
  <r>
    <s v="646"/>
    <x v="14"/>
    <x v="2"/>
    <s v="003"/>
    <s v="Z1F0008965"/>
    <s v="0828"/>
    <s v="FC"/>
    <s v="00108204-00108604"/>
    <s v=""/>
    <s v=""/>
    <s v=""/>
    <s v=""/>
    <n v="0"/>
    <s v=""/>
    <s v="VENTAS NO CONTRIBUYENTES"/>
    <s v=""/>
    <n v="635687122.78999996"/>
    <n v="0"/>
    <n v="555807550.78999996"/>
    <n v="0"/>
    <s v="-"/>
    <n v="0"/>
    <n v="68861700"/>
    <s v="-"/>
    <n v="11017872"/>
    <n v="0"/>
    <s v="-"/>
    <n v="0"/>
    <n v="0"/>
    <s v="-"/>
    <n v="0"/>
  </r>
  <r>
    <s v="647"/>
    <x v="14"/>
    <x v="0"/>
    <s v="003"/>
    <s v="Z1F0017848"/>
    <s v="0378-0378"/>
    <s v="FC"/>
    <s v="00017583-00017639"/>
    <s v=""/>
    <s v=""/>
    <s v=""/>
    <s v=""/>
    <n v="0"/>
    <s v=""/>
    <s v="VENTAS NO CONTRIBUYENTES"/>
    <s v=""/>
    <n v="950716646.20239997"/>
    <n v="0"/>
    <n v="654098577.5"/>
    <n v="0"/>
    <s v="-"/>
    <n v="0"/>
    <n v="255705231.64000002"/>
    <s v="16"/>
    <n v="40912837.062399998"/>
    <n v="0"/>
    <s v="-"/>
    <n v="0"/>
    <n v="0"/>
    <s v="-"/>
    <n v="0"/>
  </r>
  <r>
    <s v="648"/>
    <x v="14"/>
    <x v="1"/>
    <s v="003"/>
    <s v="Z1B8051199"/>
    <s v="1897"/>
    <s v="FC"/>
    <s v="00195160-00195239"/>
    <s v=""/>
    <s v=""/>
    <s v=""/>
    <s v=""/>
    <n v="0"/>
    <s v=""/>
    <s v="VENTAS NO CONTRIBUYENTES"/>
    <s v=""/>
    <n v="1629366182.8544002"/>
    <n v="0"/>
    <n v="1215245682.5000002"/>
    <n v="0"/>
    <s v="-"/>
    <n v="0"/>
    <n v="357000431.33999997"/>
    <s v="16"/>
    <n v="57120069.014400005"/>
    <n v="0"/>
    <s v="-"/>
    <n v="0"/>
    <n v="0"/>
    <s v="-"/>
    <n v="0"/>
  </r>
  <r>
    <s v="649"/>
    <x v="14"/>
    <x v="0"/>
    <s v="004"/>
    <s v="Z1F0017963"/>
    <s v="0381-0381"/>
    <s v="FC"/>
    <s v="00009812-00009849"/>
    <s v=""/>
    <s v=""/>
    <s v=""/>
    <s v=""/>
    <n v="0"/>
    <s v=""/>
    <s v="VENTAS NO CONTRIBUYENTES"/>
    <s v=""/>
    <n v="520011884.65600002"/>
    <n v="0"/>
    <n v="415606309"/>
    <n v="0"/>
    <s v="-"/>
    <n v="0"/>
    <n v="90004806.599999994"/>
    <s v="16"/>
    <n v="14400769.056000002"/>
    <n v="0"/>
    <s v="-"/>
    <n v="0"/>
    <n v="0"/>
    <s v="-"/>
    <n v="0"/>
  </r>
  <r>
    <s v="650"/>
    <x v="14"/>
    <x v="1"/>
    <s v="004"/>
    <s v="Z1B8050937"/>
    <s v="1741"/>
    <s v="FC"/>
    <s v="00162047-00162114"/>
    <s v=""/>
    <s v=""/>
    <s v=""/>
    <s v=""/>
    <n v="0"/>
    <s v=""/>
    <s v="VENTAS NO CONTRIBUYENTES"/>
    <s v=""/>
    <n v="1772361754.4399998"/>
    <n v="0"/>
    <n v="1399871403.5"/>
    <n v="0"/>
    <s v="-"/>
    <n v="0"/>
    <n v="321112371.5"/>
    <s v="16"/>
    <n v="51377979.439999998"/>
    <n v="0"/>
    <s v="-"/>
    <n v="0"/>
    <n v="0"/>
    <s v="-"/>
    <n v="0"/>
  </r>
  <r>
    <s v="651"/>
    <x v="14"/>
    <x v="0"/>
    <s v="005"/>
    <s v="Z1F0017998"/>
    <s v="0376-0376"/>
    <s v="FC"/>
    <s v="00013234-00013292"/>
    <s v=""/>
    <s v=""/>
    <s v=""/>
    <s v=""/>
    <n v="0"/>
    <s v=""/>
    <s v="VENTAS NO CONTRIBUYENTES"/>
    <s v=""/>
    <n v="909910011.01400006"/>
    <n v="0"/>
    <n v="647900348"/>
    <n v="0"/>
    <s v="-"/>
    <n v="0"/>
    <n v="225870399.15000001"/>
    <s v="16"/>
    <n v="36139263.864"/>
    <n v="0"/>
    <s v="-"/>
    <n v="0"/>
    <n v="0"/>
    <s v="-"/>
    <n v="0"/>
  </r>
  <r>
    <s v="652"/>
    <x v="14"/>
    <x v="0"/>
    <s v="005"/>
    <s v="Z1F0017998"/>
    <s v="0376"/>
    <s v="FC"/>
    <s v="00013293"/>
    <s v=""/>
    <s v=""/>
    <s v=""/>
    <s v=""/>
    <n v="0"/>
    <s v=""/>
    <s v="DOMENICO DELMELO"/>
    <s v="V065562878"/>
    <n v="11706460.5"/>
    <n v="0"/>
    <n v="2273340.5"/>
    <n v="8132000"/>
    <s v="16"/>
    <n v="1301120"/>
    <n v="0"/>
    <s v="-"/>
    <n v="0"/>
    <n v="0"/>
    <s v="-"/>
    <n v="0"/>
    <n v="0"/>
    <s v="-"/>
    <n v="0"/>
  </r>
  <r>
    <s v="653"/>
    <x v="14"/>
    <x v="1"/>
    <s v="005"/>
    <s v="Z1B8050363"/>
    <s v="1892"/>
    <s v="FC"/>
    <s v="00175109-00175229"/>
    <s v=""/>
    <s v=""/>
    <s v=""/>
    <s v=""/>
    <n v="0"/>
    <s v=""/>
    <s v="VENTAS NO CONTRIBUYENTES"/>
    <s v=""/>
    <n v="2620678752.5135999"/>
    <n v="0"/>
    <n v="1953840249.5"/>
    <n v="0"/>
    <s v="-"/>
    <n v="0"/>
    <n v="574860778.46000004"/>
    <s v="16"/>
    <n v="91977724.553599983"/>
    <n v="0"/>
    <s v="-"/>
    <n v="0"/>
    <n v="0"/>
    <s v="-"/>
    <n v="0"/>
  </r>
  <r>
    <s v="654"/>
    <x v="14"/>
    <x v="0"/>
    <s v="006"/>
    <s v="Z1F0017787"/>
    <s v="0344-0344"/>
    <s v="FC"/>
    <s v="00004693-00004724"/>
    <s v=""/>
    <s v=""/>
    <s v=""/>
    <s v=""/>
    <n v="0"/>
    <s v=""/>
    <s v="VENTAS NO CONTRIBUYENTES"/>
    <s v=""/>
    <n v="808453115.85759997"/>
    <n v="0"/>
    <n v="585370271.5"/>
    <n v="0"/>
    <s v="-"/>
    <n v="0"/>
    <n v="192312796.86000001"/>
    <s v="16"/>
    <n v="30770047.497600004"/>
    <n v="0"/>
    <s v="-"/>
    <n v="0"/>
    <n v="0"/>
    <s v="-"/>
    <n v="0"/>
  </r>
  <r>
    <s v="655"/>
    <x v="14"/>
    <x v="1"/>
    <s v="006"/>
    <s v="Z1B8044815"/>
    <s v="1802"/>
    <s v="FC"/>
    <s v="00154833-00154917"/>
    <s v=""/>
    <s v=""/>
    <s v=""/>
    <s v=""/>
    <n v="0"/>
    <s v=""/>
    <s v="VENTAS NO CONTRIBUYENTES"/>
    <s v=""/>
    <n v="2080582220.1599998"/>
    <n v="0"/>
    <n v="1640754342.5"/>
    <n v="0"/>
    <s v="-"/>
    <n v="0"/>
    <n v="379161963.5"/>
    <s v="16"/>
    <n v="60665914.159999996"/>
    <n v="0"/>
    <s v="-"/>
    <n v="0"/>
    <n v="0"/>
    <s v="-"/>
    <n v="0"/>
  </r>
  <r>
    <s v="656"/>
    <x v="14"/>
    <x v="1"/>
    <s v="006"/>
    <s v="Z1B8044815"/>
    <s v="1802"/>
    <s v="NC"/>
    <s v=""/>
    <s v="00000205"/>
    <s v=""/>
    <s v="00154839"/>
    <s v="14/3/2021"/>
    <n v="6773500"/>
    <s v="VEN"/>
    <s v="GUMERCINDA ALVAREZ"/>
    <s v="V30136214 "/>
    <n v="-6773500"/>
    <n v="0"/>
    <n v="-6773500"/>
    <n v="0"/>
    <s v="-"/>
    <n v="0"/>
    <n v="0"/>
    <s v="-"/>
    <n v="0"/>
    <n v="0"/>
    <s v="-"/>
    <n v="0"/>
    <n v="0"/>
    <s v="-"/>
    <n v="0"/>
  </r>
  <r>
    <s v="657"/>
    <x v="14"/>
    <x v="0"/>
    <s v="008"/>
    <s v="Z1F0017970"/>
    <s v="0013-0013"/>
    <s v="FC"/>
    <s v="00000140-00000157"/>
    <s v=""/>
    <s v=""/>
    <s v=""/>
    <s v=""/>
    <n v="0"/>
    <s v=""/>
    <s v="VENTAS NO CONTRIBUYENTES"/>
    <s v=""/>
    <n v="91832700"/>
    <n v="0"/>
    <n v="532000"/>
    <n v="0"/>
    <s v="-"/>
    <n v="0"/>
    <n v="78707500"/>
    <s v="16"/>
    <n v="12593200"/>
    <n v="0"/>
    <s v="-"/>
    <n v="0"/>
    <n v="0"/>
    <s v="-"/>
    <n v="0"/>
  </r>
  <r>
    <s v="658"/>
    <x v="14"/>
    <x v="1"/>
    <s v="008"/>
    <s v="Z1B8050003"/>
    <s v="1757"/>
    <s v="FC"/>
    <s v="00173522-00173621"/>
    <s v=""/>
    <s v=""/>
    <s v=""/>
    <s v=""/>
    <n v="0"/>
    <s v=""/>
    <s v="VENTAS NO CONTRIBUYENTES"/>
    <s v=""/>
    <n v="2435225674.6672001"/>
    <n v="0"/>
    <n v="1906696486"/>
    <n v="0"/>
    <s v="-"/>
    <n v="0"/>
    <n v="455628610.92000002"/>
    <s v="16"/>
    <n v="72900577.747199997"/>
    <n v="0"/>
    <s v="-"/>
    <n v="0"/>
    <n v="0"/>
    <s v="-"/>
    <n v="0"/>
  </r>
  <r>
    <s v="659"/>
    <x v="14"/>
    <x v="1"/>
    <s v="009"/>
    <s v="Z1B8014458"/>
    <s v="1810"/>
    <s v="FC"/>
    <s v="00179334-00179409"/>
    <s v=""/>
    <s v=""/>
    <s v=""/>
    <s v=""/>
    <n v="0"/>
    <s v=""/>
    <s v="VENTAS NO CONTRIBUYENTES"/>
    <s v=""/>
    <n v="2453987672.4000001"/>
    <n v="0"/>
    <n v="1786601012.5"/>
    <n v="0"/>
    <s v="-"/>
    <n v="0"/>
    <n v="575333327.5"/>
    <s v="16"/>
    <n v="92053332.399999976"/>
    <n v="0"/>
    <s v="-"/>
    <n v="0"/>
    <n v="0"/>
    <s v="-"/>
    <n v="0"/>
  </r>
  <r>
    <s v="660"/>
    <x v="14"/>
    <x v="1"/>
    <s v="011"/>
    <s v="Z1F0004616"/>
    <s v="0712"/>
    <s v="FC"/>
    <s v="00096763-00096907"/>
    <s v=""/>
    <s v=""/>
    <s v=""/>
    <s v=""/>
    <n v="0"/>
    <s v=""/>
    <s v="VENTAS NO CONTRIBUYENTES"/>
    <s v=""/>
    <n v="975541123.78999996"/>
    <n v="0"/>
    <n v="895088511.78999996"/>
    <n v="0"/>
    <s v="-"/>
    <n v="0"/>
    <n v="69355700"/>
    <s v="-"/>
    <n v="11096912"/>
    <n v="0"/>
    <s v="-"/>
    <n v="0"/>
    <n v="0"/>
    <s v="-"/>
    <n v="0"/>
  </r>
  <r>
    <s v="661"/>
    <x v="14"/>
    <x v="1"/>
    <s v="012"/>
    <s v="Z1B8038506"/>
    <s v="1663"/>
    <s v="FC"/>
    <s v="00073057-00073119"/>
    <s v=""/>
    <s v=""/>
    <s v=""/>
    <s v=""/>
    <n v="0"/>
    <s v=""/>
    <s v="VENTAS NO CONTRIBUYENTES"/>
    <s v=""/>
    <n v="835301288.86000001"/>
    <n v="0"/>
    <n v="428672066"/>
    <n v="0"/>
    <s v="-"/>
    <n v="0"/>
    <n v="350542433.5"/>
    <s v="16"/>
    <n v="56086789.360000007"/>
    <n v="0"/>
    <s v="-"/>
    <n v="0"/>
    <n v="0"/>
    <s v="-"/>
    <n v="0"/>
  </r>
  <r>
    <s v="662"/>
    <x v="14"/>
    <x v="1"/>
    <s v="013"/>
    <s v="Z1B8050578"/>
    <s v="1618"/>
    <s v="FC"/>
    <s v="00148927"/>
    <s v=""/>
    <s v=""/>
    <s v=""/>
    <s v=""/>
    <m/>
    <s v=""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663"/>
    <x v="14"/>
    <x v="1"/>
    <s v="014"/>
    <s v="Z1F0000338"/>
    <s v="1502"/>
    <s v="FC"/>
    <s v="00058384-00058475"/>
    <s v=""/>
    <s v=""/>
    <s v=""/>
    <s v=""/>
    <n v="0"/>
    <s v=""/>
    <s v="VENTAS NO CONTRIBUYENTES"/>
    <s v=""/>
    <n v="367552112"/>
    <n v="0"/>
    <n v="307872200"/>
    <n v="0"/>
    <s v="-"/>
    <n v="0"/>
    <n v="51448200"/>
    <s v="-"/>
    <n v="8231712"/>
    <n v="0"/>
    <s v="-"/>
    <n v="0"/>
    <n v="0"/>
    <s v="-"/>
    <n v="0"/>
  </r>
  <r>
    <s v="664"/>
    <x v="14"/>
    <x v="1"/>
    <s v="015"/>
    <s v="Z1B8050356"/>
    <s v="1638"/>
    <s v="FC"/>
    <s v="00088403-00088450"/>
    <s v=""/>
    <s v=""/>
    <s v=""/>
    <s v=""/>
    <n v="0"/>
    <s v=""/>
    <s v="VENTAS NO CONTRIBUYENTES"/>
    <s v=""/>
    <n v="1874354520.0144"/>
    <n v="0"/>
    <n v="1333067481.5"/>
    <n v="0"/>
    <s v="-"/>
    <n v="0"/>
    <n v="466626757.33999997"/>
    <s v="-"/>
    <n v="74660281.174400002"/>
    <n v="0"/>
    <s v="-"/>
    <n v="0"/>
    <n v="0"/>
    <s v="-"/>
    <n v="0"/>
  </r>
  <r>
    <s v="665"/>
    <x v="12"/>
    <x v="1"/>
    <s v="001"/>
    <s v="Z1F0000700"/>
    <s v="1479"/>
    <s v="FC"/>
    <s v="00117918-00117958"/>
    <s v=""/>
    <s v=""/>
    <s v=""/>
    <s v=""/>
    <n v="0"/>
    <s v=""/>
    <s v="VENTAS NO CONTRIBUYENTES"/>
    <s v=""/>
    <n v="828733923"/>
    <n v="0"/>
    <n v="714636149"/>
    <n v="0"/>
    <s v="-"/>
    <n v="0"/>
    <n v="98360150"/>
    <s v="-"/>
    <n v="15737624"/>
    <n v="0"/>
    <s v="-"/>
    <n v="0"/>
    <n v="0"/>
    <s v="-"/>
    <n v="0"/>
  </r>
  <r>
    <s v="666"/>
    <x v="12"/>
    <x v="1"/>
    <s v="001"/>
    <s v="Z1F0000700"/>
    <s v="1479"/>
    <s v="FC"/>
    <s v="00117959"/>
    <s v=""/>
    <s v=""/>
    <s v=""/>
    <s v=""/>
    <n v="0"/>
    <s v=""/>
    <s v="MANTENIMIENTO ARFERCA"/>
    <s v="J410735279"/>
    <n v="78255822.5"/>
    <n v="0"/>
    <n v="66184514.5"/>
    <n v="10406300"/>
    <s v="16"/>
    <n v="1665008"/>
    <n v="0"/>
    <s v="-"/>
    <n v="0"/>
    <n v="0"/>
    <s v="-"/>
    <n v="0"/>
    <n v="0"/>
    <s v="-"/>
    <n v="0"/>
  </r>
  <r>
    <s v="667"/>
    <x v="12"/>
    <x v="1"/>
    <s v="001"/>
    <s v="Z1F0000700"/>
    <s v="1479"/>
    <s v="FC"/>
    <s v="00117960-00117993"/>
    <s v=""/>
    <s v=""/>
    <s v=""/>
    <s v=""/>
    <n v="0"/>
    <s v=""/>
    <s v="VENTAS NO CONTRIBUYENTES"/>
    <s v=""/>
    <n v="1131071569.3399999"/>
    <n v="0"/>
    <n v="882400123"/>
    <n v="0"/>
    <s v="-"/>
    <n v="0"/>
    <n v="214371936.5"/>
    <s v="-"/>
    <n v="34299509.840000004"/>
    <n v="0"/>
    <s v="-"/>
    <n v="0"/>
    <n v="0"/>
    <s v="-"/>
    <n v="0"/>
  </r>
  <r>
    <s v="668"/>
    <x v="12"/>
    <x v="0"/>
    <s v="001"/>
    <s v="Z1F0017854"/>
    <s v="0386-0386"/>
    <s v="FC"/>
    <s v="00021396-00021439"/>
    <s v=""/>
    <s v=""/>
    <s v=""/>
    <s v=""/>
    <n v="0"/>
    <s v=""/>
    <s v="VENTAS NO CONTRIBUYENTES"/>
    <s v=""/>
    <n v="440975602.08719999"/>
    <n v="0"/>
    <n v="317917526.5"/>
    <n v="0"/>
    <s v="-"/>
    <n v="0"/>
    <n v="106084547.92"/>
    <s v="-"/>
    <n v="16973527.667199999"/>
    <n v="0"/>
    <s v="-"/>
    <n v="0"/>
    <n v="0"/>
    <s v="-"/>
    <n v="0"/>
  </r>
  <r>
    <s v="669"/>
    <x v="12"/>
    <x v="0"/>
    <s v="001"/>
    <s v="Z1F0017854"/>
    <s v="0386"/>
    <s v="FC"/>
    <s v="00021440"/>
    <s v=""/>
    <s v=""/>
    <s v=""/>
    <s v=""/>
    <n v="0"/>
    <s v=""/>
    <s v="AUTOSERVICIOS CRISS"/>
    <s v="J294282792"/>
    <n v="7723480"/>
    <n v="0"/>
    <n v="2500000"/>
    <n v="4503000"/>
    <s v="16"/>
    <n v="720480"/>
    <n v="0"/>
    <s v="-"/>
    <n v="0"/>
    <n v="0"/>
    <s v="-"/>
    <n v="0"/>
    <n v="0"/>
    <s v="-"/>
    <n v="0"/>
  </r>
  <r>
    <s v="670"/>
    <x v="12"/>
    <x v="0"/>
    <s v="001"/>
    <s v="Z1F0017854"/>
    <s v="0386-0386"/>
    <s v="FC"/>
    <s v="00021441-00021474"/>
    <s v=""/>
    <s v=""/>
    <s v=""/>
    <s v=""/>
    <n v="0"/>
    <s v=""/>
    <s v="VENTAS NO CONTRIBUYENTES"/>
    <s v=""/>
    <n v="716198990.49480009"/>
    <n v="0"/>
    <n v="436815187.5"/>
    <n v="0"/>
    <s v="-"/>
    <n v="0"/>
    <n v="240848106.03"/>
    <s v="16"/>
    <n v="38535696.9648"/>
    <n v="0"/>
    <s v="-"/>
    <n v="0"/>
    <n v="0"/>
    <s v="-"/>
    <n v="0"/>
  </r>
  <r>
    <s v="671"/>
    <x v="12"/>
    <x v="2"/>
    <s v="002"/>
    <s v="Z1F0008858"/>
    <s v="0837"/>
    <s v="FC"/>
    <s v="00111916-00112040"/>
    <s v=""/>
    <s v=""/>
    <s v=""/>
    <s v=""/>
    <n v="0"/>
    <s v=""/>
    <s v="VENTAS NO CONTRIBUYENTES"/>
    <s v=""/>
    <n v="550702017.96000004"/>
    <n v="0"/>
    <n v="494171615"/>
    <n v="0"/>
    <s v="-"/>
    <n v="0"/>
    <n v="48733106"/>
    <s v="-"/>
    <n v="7797296.96"/>
    <n v="0"/>
    <s v="-"/>
    <n v="0"/>
    <n v="0"/>
    <s v="-"/>
    <n v="0"/>
  </r>
  <r>
    <s v="672"/>
    <x v="12"/>
    <x v="0"/>
    <s v="002"/>
    <s v="Z1F0017966"/>
    <s v="0381-0381"/>
    <s v="FC"/>
    <s v="00009733-00009760"/>
    <s v=""/>
    <s v=""/>
    <s v=""/>
    <s v=""/>
    <n v="0"/>
    <s v=""/>
    <s v="VENTAS NO CONTRIBUYENTES"/>
    <s v=""/>
    <n v="420604164.88720006"/>
    <n v="0"/>
    <n v="317087965.5"/>
    <n v="0"/>
    <s v="-"/>
    <n v="0"/>
    <n v="89238102.920000002"/>
    <s v="16"/>
    <n v="14278096.467200002"/>
    <n v="0"/>
    <s v="-"/>
    <n v="0"/>
    <n v="0"/>
    <s v="-"/>
    <n v="0"/>
  </r>
  <r>
    <s v="673"/>
    <x v="12"/>
    <x v="1"/>
    <s v="002"/>
    <s v="Z1B8050002"/>
    <s v="1814"/>
    <s v="FC"/>
    <s v="0016747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74"/>
    <x v="12"/>
    <x v="1"/>
    <s v="002"/>
    <s v="Z1B8050149"/>
    <s v="1736"/>
    <s v="FC "/>
    <s v="00205766-00205804"/>
    <m/>
    <m/>
    <m/>
    <m/>
    <n v="0"/>
    <m/>
    <s v="VENTAS NO CONTRIBUYENTES"/>
    <m/>
    <n v="226022608"/>
    <n v="0"/>
    <n v="226022608"/>
    <n v="0"/>
    <s v="-"/>
    <n v="0"/>
    <n v="0"/>
    <s v="-"/>
    <n v="0"/>
    <n v="0"/>
    <s v="-"/>
    <n v="0"/>
    <n v="0"/>
    <s v="-"/>
    <n v="0"/>
  </r>
  <r>
    <s v="675"/>
    <x v="12"/>
    <x v="2"/>
    <s v="003"/>
    <s v="Z1F0008965"/>
    <s v="0829"/>
    <s v="FC"/>
    <s v="00108605-00108727"/>
    <s v=""/>
    <s v=""/>
    <s v=""/>
    <s v=""/>
    <n v="0"/>
    <s v=""/>
    <s v="VENTAS NO CONTRIBUYENTES"/>
    <s v=""/>
    <n v="604836127.20000005"/>
    <n v="0"/>
    <n v="542663397.28999996"/>
    <n v="0"/>
    <s v="-"/>
    <n v="0"/>
    <n v="53597180.960000001"/>
    <s v="-"/>
    <n v="8575548.9499999993"/>
    <n v="0"/>
    <s v="-"/>
    <n v="0"/>
    <n v="0"/>
    <s v="-"/>
    <n v="0"/>
  </r>
  <r>
    <s v="676"/>
    <x v="12"/>
    <x v="1"/>
    <s v="003"/>
    <s v="Z1B8051199"/>
    <s v="1898"/>
    <s v="FC"/>
    <s v="00195240-00195244"/>
    <s v=""/>
    <s v=""/>
    <s v=""/>
    <s v=""/>
    <n v="0"/>
    <s v=""/>
    <s v="VENTAS NO CONTRIBUYENTES"/>
    <s v=""/>
    <n v="75118096"/>
    <n v="0"/>
    <n v="69400920"/>
    <n v="0"/>
    <s v="-"/>
    <n v="0"/>
    <n v="4928600"/>
    <s v="-"/>
    <n v="788576"/>
    <n v="0"/>
    <s v="-"/>
    <n v="0"/>
    <n v="0"/>
    <s v="-"/>
    <n v="0"/>
  </r>
  <r>
    <s v="677"/>
    <x v="12"/>
    <x v="1"/>
    <s v="003"/>
    <s v="Z1B8051199"/>
    <s v="1898"/>
    <s v="FC"/>
    <s v="00195245"/>
    <s v=""/>
    <s v=""/>
    <s v=""/>
    <s v=""/>
    <n v="0"/>
    <s v=""/>
    <s v="GRUPO VENEFEX C.A"/>
    <s v="J-29521629-7"/>
    <n v="19941573.5"/>
    <n v="0"/>
    <n v="19677093.5"/>
    <n v="228000"/>
    <s v="16"/>
    <n v="36480"/>
    <n v="0"/>
    <s v="-"/>
    <n v="0"/>
    <n v="0"/>
    <s v="-"/>
    <n v="0"/>
    <n v="0"/>
    <s v="-"/>
    <n v="0"/>
  </r>
  <r>
    <s v="678"/>
    <x v="12"/>
    <x v="1"/>
    <s v="003"/>
    <s v="Z1B8051199"/>
    <s v="1898"/>
    <s v="FC"/>
    <s v="00195246-00195249"/>
    <s v=""/>
    <s v=""/>
    <s v=""/>
    <s v=""/>
    <n v="0"/>
    <s v=""/>
    <s v="VENTAS NO CONTRIBUYENTES"/>
    <s v=""/>
    <n v="42224279"/>
    <n v="0"/>
    <n v="25912475"/>
    <n v="0"/>
    <s v="-"/>
    <n v="0"/>
    <n v="14061900"/>
    <s v="16"/>
    <n v="2249904"/>
    <n v="0"/>
    <s v="-"/>
    <n v="0"/>
    <n v="0"/>
    <s v="-"/>
    <n v="0"/>
  </r>
  <r>
    <s v="679"/>
    <x v="12"/>
    <x v="1"/>
    <s v="003"/>
    <s v="Z1B8051199"/>
    <s v="1898"/>
    <s v="FC"/>
    <s v="00195250"/>
    <s v=""/>
    <s v=""/>
    <s v=""/>
    <s v=""/>
    <n v="0"/>
    <s v=""/>
    <s v="DISTRIBUIDORA MONTOVJ C.A"/>
    <s v="J-40786379-7"/>
    <n v="8324251.5"/>
    <n v="0"/>
    <n v="8324251.5"/>
    <n v="0"/>
    <s v="-"/>
    <n v="0"/>
    <n v="0"/>
    <s v="-"/>
    <n v="0"/>
    <n v="0"/>
    <s v="-"/>
    <n v="0"/>
    <n v="0"/>
    <s v="-"/>
    <n v="0"/>
  </r>
  <r>
    <s v="680"/>
    <x v="12"/>
    <x v="1"/>
    <s v="003"/>
    <s v="Z1B8051199"/>
    <s v="1898"/>
    <s v="FC"/>
    <s v="00195251-00195308"/>
    <s v=""/>
    <s v=""/>
    <s v=""/>
    <s v=""/>
    <n v="0"/>
    <s v=""/>
    <s v="VENTAS NO CONTRIBUYENTES"/>
    <s v=""/>
    <n v="1342090692.9084001"/>
    <n v="0"/>
    <n v="948950366.5"/>
    <n v="0"/>
    <s v="-"/>
    <n v="0"/>
    <n v="338914074.49000001"/>
    <s v="16"/>
    <n v="54226251.918400005"/>
    <n v="0"/>
    <s v="-"/>
    <n v="0"/>
    <n v="0"/>
    <s v="-"/>
    <n v="0"/>
  </r>
  <r>
    <s v="681"/>
    <x v="12"/>
    <x v="0"/>
    <s v="003"/>
    <s v="Z1F0017848"/>
    <s v="0379-0379"/>
    <s v="FC"/>
    <s v="00017640-00017690"/>
    <s v=""/>
    <s v=""/>
    <s v=""/>
    <s v=""/>
    <n v="0"/>
    <s v=""/>
    <s v="VENTAS NO CONTRIBUYENTES"/>
    <s v=""/>
    <n v="733586867.33999991"/>
    <n v="0"/>
    <n v="466406446.5"/>
    <n v="0"/>
    <s v="-"/>
    <n v="0"/>
    <n v="230327949"/>
    <s v="16"/>
    <n v="36852471.840000004"/>
    <n v="0"/>
    <s v="-"/>
    <n v="0"/>
    <n v="0"/>
    <s v="-"/>
    <n v="0"/>
  </r>
  <r>
    <s v="264"/>
    <x v="5"/>
    <x v="1"/>
    <s v="002"/>
    <s v="Z1B8050002"/>
    <s v="1806"/>
    <s v="FC"/>
    <s v="00166822-00166900"/>
    <s v=""/>
    <s v=""/>
    <s v=""/>
    <s v=""/>
    <n v="0"/>
    <s v=""/>
    <s v="VENTAS NO CONTRIBUYENTES"/>
    <s v=""/>
    <n v="2630429807.7859993"/>
    <n v="0"/>
    <n v="2009054565.5000005"/>
    <n v="0"/>
    <s v="-"/>
    <n v="0"/>
    <n v="449431243.30000001"/>
    <s v="16"/>
    <n v="71908998.930000007"/>
    <n v="0"/>
    <s v="-"/>
    <n v="0"/>
    <n v="92625000"/>
    <s v="-"/>
    <n v="7410000"/>
  </r>
  <r>
    <s v="683"/>
    <x v="12"/>
    <x v="1"/>
    <s v="004"/>
    <s v="Z1B8050937"/>
    <s v="1742"/>
    <s v="NC"/>
    <s v=""/>
    <s v="00000178"/>
    <s v=""/>
    <s v="00162037"/>
    <s v="13/3/2021"/>
    <n v="101683753.5"/>
    <s v="VEN"/>
    <s v="PORTILLO DAYANA"/>
    <s v="V16598345 "/>
    <n v="-14548423.5"/>
    <n v="0"/>
    <n v="-14548423.5"/>
    <n v="0"/>
    <s v="-"/>
    <n v="0"/>
    <n v="0"/>
    <s v="-"/>
    <n v="0"/>
    <n v="0"/>
    <s v="-"/>
    <n v="0"/>
    <n v="0"/>
    <s v="-"/>
    <n v="0"/>
  </r>
  <r>
    <s v="684"/>
    <x v="12"/>
    <x v="0"/>
    <s v="004"/>
    <s v="Z1F0017963"/>
    <s v="0382-0382"/>
    <s v="FC"/>
    <s v="00009850-00009915"/>
    <s v=""/>
    <s v=""/>
    <s v=""/>
    <s v=""/>
    <n v="0"/>
    <s v=""/>
    <s v="VENTAS NO CONTRIBUYENTES"/>
    <s v=""/>
    <n v="734217296.7888"/>
    <n v="0"/>
    <n v="480573783.99999994"/>
    <n v="0"/>
    <s v="-"/>
    <n v="0"/>
    <n v="218658200.68000001"/>
    <s v="16"/>
    <n v="34985312.108800001"/>
    <n v="0"/>
    <s v="-"/>
    <n v="0"/>
    <n v="0"/>
    <s v="-"/>
    <n v="0"/>
  </r>
  <r>
    <s v="685"/>
    <x v="12"/>
    <x v="1"/>
    <s v="005"/>
    <s v="Z1B8050363"/>
    <s v="1893"/>
    <s v="FC"/>
    <s v="00175230-00175339"/>
    <s v=""/>
    <s v=""/>
    <s v=""/>
    <s v=""/>
    <n v="0"/>
    <s v=""/>
    <s v="VENTAS NO CONTRIBUYENTES"/>
    <s v=""/>
    <n v="1340975290.1884"/>
    <n v="0"/>
    <n v="1144572419"/>
    <n v="0"/>
    <s v="-"/>
    <n v="0"/>
    <n v="169312819.99000001"/>
    <s v="16"/>
    <n v="27090051.198400002"/>
    <n v="0"/>
    <s v="-"/>
    <n v="0"/>
    <n v="0"/>
    <s v="-"/>
    <n v="0"/>
  </r>
  <r>
    <s v="686"/>
    <x v="12"/>
    <x v="0"/>
    <s v="005"/>
    <s v="Z1F0017998"/>
    <s v="0377-0377"/>
    <s v="FC"/>
    <s v="00013294-00013355"/>
    <s v=""/>
    <s v=""/>
    <s v=""/>
    <s v=""/>
    <n v="0"/>
    <s v=""/>
    <s v="VENTAS NO CONTRIBUYENTES"/>
    <s v=""/>
    <n v="1070693372.9"/>
    <n v="0"/>
    <n v="730668022"/>
    <n v="0"/>
    <s v="-"/>
    <n v="0"/>
    <n v="293125302.5"/>
    <s v="-"/>
    <n v="46900048.399999999"/>
    <n v="0"/>
    <s v="-"/>
    <n v="0"/>
    <n v="0"/>
    <s v="-"/>
    <n v="0"/>
  </r>
  <r>
    <s v="687"/>
    <x v="12"/>
    <x v="1"/>
    <s v="006"/>
    <s v="Z1B8044815"/>
    <s v="1803"/>
    <s v="FC"/>
    <s v="00154918-00154959"/>
    <s v=""/>
    <s v=""/>
    <s v=""/>
    <s v=""/>
    <n v="0"/>
    <s v=""/>
    <s v="VENTAS NO CONTRIBUYENTES"/>
    <s v=""/>
    <n v="1010335076.2135999"/>
    <n v="0"/>
    <n v="739513633.5"/>
    <n v="0"/>
    <s v="-"/>
    <n v="0"/>
    <n v="233466760.96000001"/>
    <s v="-"/>
    <n v="37354681.753600001"/>
    <n v="0"/>
    <s v="-"/>
    <n v="0"/>
    <n v="0"/>
    <s v="-"/>
    <n v="0"/>
  </r>
  <r>
    <s v="688"/>
    <x v="12"/>
    <x v="0"/>
    <s v="006"/>
    <s v="Z1F0017787"/>
    <s v="0345-0345"/>
    <s v="FC"/>
    <s v="00004725-00004749"/>
    <s v=""/>
    <s v=""/>
    <s v=""/>
    <s v=""/>
    <n v="0"/>
    <s v=""/>
    <s v="VENTAS NO CONTRIBUYENTES"/>
    <s v=""/>
    <n v="492560013.2888"/>
    <n v="0"/>
    <n v="349676548.5"/>
    <n v="0"/>
    <s v="-"/>
    <n v="0"/>
    <n v="123175400.68000001"/>
    <s v="16"/>
    <n v="19708064.108800001"/>
    <n v="0"/>
    <s v="-"/>
    <n v="0"/>
    <n v="0"/>
    <s v="-"/>
    <n v="0"/>
  </r>
  <r>
    <s v="689"/>
    <x v="12"/>
    <x v="1"/>
    <s v="008"/>
    <s v="Z1B8050003"/>
    <s v="1758"/>
    <s v="FC"/>
    <s v="00173622-00173678"/>
    <s v=""/>
    <s v=""/>
    <s v=""/>
    <s v=""/>
    <n v="0"/>
    <s v=""/>
    <s v="VENTAS NO CONTRIBUYENTES"/>
    <s v=""/>
    <n v="755753662.50000024"/>
    <n v="0"/>
    <n v="584714388.5"/>
    <n v="0"/>
    <s v="-"/>
    <n v="0"/>
    <n v="147447650"/>
    <s v="16"/>
    <n v="23591624.000000004"/>
    <n v="0"/>
    <s v="-"/>
    <n v="0"/>
    <n v="0"/>
    <s v="-"/>
    <n v="0"/>
  </r>
  <r>
    <s v="690"/>
    <x v="12"/>
    <x v="1"/>
    <s v="008"/>
    <s v="Z1B8050003"/>
    <s v="1758"/>
    <s v="NC"/>
    <s v=""/>
    <s v="00000151"/>
    <s v=""/>
    <s v="00173634"/>
    <s v="15/3/2021"/>
    <n v="10362248.5"/>
    <s v="VEN"/>
    <s v="BELKYS BASTIDAS"/>
    <s v="V4845903"/>
    <n v="-2820578.5"/>
    <n v="0"/>
    <n v="-2820578.5"/>
    <n v="0"/>
    <s v="-"/>
    <n v="0"/>
    <n v="0"/>
    <s v="-"/>
    <n v="0"/>
    <n v="0"/>
    <s v="-"/>
    <n v="0"/>
    <n v="0"/>
    <s v="-"/>
    <n v="0"/>
  </r>
  <r>
    <s v="691"/>
    <x v="12"/>
    <x v="0"/>
    <s v="008"/>
    <s v="Z1F0017970"/>
    <s v="0014-0014"/>
    <s v="FC"/>
    <s v="00000158-00000170"/>
    <s v=""/>
    <s v=""/>
    <s v=""/>
    <s v=""/>
    <n v="0"/>
    <s v=""/>
    <s v="VENTAS NO CONTRIBUYENTES"/>
    <s v=""/>
    <n v="99218076"/>
    <n v="0"/>
    <n v="25727900"/>
    <n v="0"/>
    <s v="-"/>
    <n v="0"/>
    <n v="63353600"/>
    <s v="16"/>
    <n v="10136576"/>
    <n v="0"/>
    <s v="-"/>
    <n v="0"/>
    <n v="0"/>
    <s v="-"/>
    <n v="0"/>
  </r>
  <r>
    <s v="692"/>
    <x v="12"/>
    <x v="1"/>
    <s v="009"/>
    <s v="Z1B8014458"/>
    <s v="1811"/>
    <s v="FC"/>
    <s v="00179410-00179419"/>
    <s v=""/>
    <s v=""/>
    <s v=""/>
    <s v=""/>
    <n v="0"/>
    <s v=""/>
    <s v="VENTAS NO CONTRIBUYENTES"/>
    <s v=""/>
    <n v="141687173.94"/>
    <n v="0"/>
    <n v="117678997"/>
    <n v="0"/>
    <s v="-"/>
    <n v="0"/>
    <n v="20952221.5"/>
    <s v="16"/>
    <n v="3055955.44"/>
    <n v="0"/>
    <s v="-"/>
    <n v="0"/>
    <n v="0"/>
    <s v="-"/>
    <n v="0"/>
  </r>
  <r>
    <s v="693"/>
    <x v="12"/>
    <x v="1"/>
    <s v="009"/>
    <s v="Z1B8014458"/>
    <s v="1811"/>
    <s v="FC"/>
    <s v="00179420"/>
    <s v=""/>
    <s v=""/>
    <s v=""/>
    <s v=""/>
    <n v="0"/>
    <s v=""/>
    <s v="ALIMENTOS COMARCA C.A"/>
    <s v="J407069675"/>
    <n v="321192034.01479995"/>
    <n v="0"/>
    <n v="262903030.99999997"/>
    <n v="50249140.530000001"/>
    <s v="16"/>
    <n v="8039862.4847999997"/>
    <n v="0"/>
    <s v="-"/>
    <n v="0"/>
    <n v="0"/>
    <s v="-"/>
    <n v="0"/>
    <n v="0"/>
    <s v="-"/>
    <n v="0"/>
  </r>
  <r>
    <s v="694"/>
    <x v="12"/>
    <x v="1"/>
    <s v="009"/>
    <s v="Z1B8014458"/>
    <s v="1811"/>
    <s v="FC"/>
    <s v="00179421"/>
    <s v=""/>
    <s v=""/>
    <s v=""/>
    <s v=""/>
    <n v="0"/>
    <s v=""/>
    <s v="ALIMENTOS COMARCA C.A"/>
    <s v="J407069675"/>
    <n v="130253284"/>
    <n v="0"/>
    <n v="722000"/>
    <n v="111664900"/>
    <s v="16"/>
    <n v="17866384"/>
    <n v="0"/>
    <s v="-"/>
    <n v="0"/>
    <n v="0"/>
    <s v="-"/>
    <n v="0"/>
    <n v="0"/>
    <s v="-"/>
    <n v="0"/>
  </r>
  <r>
    <s v="695"/>
    <x v="12"/>
    <x v="1"/>
    <s v="009"/>
    <s v="Z1B8014458"/>
    <s v="1811"/>
    <s v="FC"/>
    <s v="00179422-00179458"/>
    <s v=""/>
    <s v=""/>
    <s v=""/>
    <s v=""/>
    <n v="0"/>
    <s v=""/>
    <s v="VENTAS NO CONTRIBUYENTES"/>
    <s v=""/>
    <n v="918046307.8111999"/>
    <n v="0"/>
    <n v="734584989"/>
    <n v="0"/>
    <s v="-"/>
    <n v="0"/>
    <n v="154451309.31999999"/>
    <s v="16"/>
    <n v="25008609.4912"/>
    <n v="0"/>
    <s v="-"/>
    <n v="0"/>
    <n v="0"/>
    <s v="-"/>
    <n v="0"/>
  </r>
  <r>
    <s v="696"/>
    <x v="12"/>
    <x v="1"/>
    <s v="011"/>
    <s v="Z1F0004616"/>
    <s v="0713"/>
    <s v="FC"/>
    <s v="00096908-00097035"/>
    <s v=""/>
    <s v=""/>
    <s v=""/>
    <s v=""/>
    <n v="0"/>
    <s v=""/>
    <s v="VENTAS NO CONTRIBUYENTES"/>
    <s v=""/>
    <n v="610542073.5"/>
    <n v="0"/>
    <n v="548005763.58000004"/>
    <n v="0"/>
    <s v="-"/>
    <n v="0"/>
    <n v="53910612"/>
    <s v="-"/>
    <n v="8625697.9199999999"/>
    <n v="0"/>
    <s v="-"/>
    <n v="0"/>
    <n v="0"/>
    <s v="-"/>
    <n v="0"/>
  </r>
  <r>
    <s v="697"/>
    <x v="12"/>
    <x v="1"/>
    <s v="012"/>
    <s v="Z1B8038506"/>
    <s v="1664"/>
    <s v="FC"/>
    <s v="00073120-00073135"/>
    <s v=""/>
    <s v=""/>
    <s v=""/>
    <s v=""/>
    <n v="0"/>
    <s v=""/>
    <s v="VENTAS NO CONTRIBUYENTES"/>
    <s v=""/>
    <n v="141851416"/>
    <n v="0"/>
    <n v="66287276"/>
    <n v="0"/>
    <s v="-"/>
    <n v="0"/>
    <n v="65141500"/>
    <s v="16"/>
    <n v="10422640"/>
    <n v="0"/>
    <s v="-"/>
    <n v="0"/>
    <n v="0"/>
    <s v="-"/>
    <n v="0"/>
  </r>
  <r>
    <s v="698"/>
    <x v="12"/>
    <x v="1"/>
    <s v="012"/>
    <s v="Z1B8038506"/>
    <s v="1664"/>
    <s v="NC"/>
    <s v=""/>
    <s v="00000082"/>
    <s v=""/>
    <s v="00073121"/>
    <s v="15/3/2021"/>
    <n v="17240752"/>
    <s v="VEN"/>
    <s v="ARINSON TORREGLOSA"/>
    <s v="V27487823"/>
    <n v="-7096880"/>
    <n v="0"/>
    <n v="0"/>
    <n v="0"/>
    <s v="-"/>
    <n v="0"/>
    <n v="-6118000"/>
    <s v="16"/>
    <n v="-978880"/>
    <n v="0"/>
    <s v="-"/>
    <n v="0"/>
    <n v="0"/>
    <s v="-"/>
    <n v="0"/>
  </r>
  <r>
    <s v="699"/>
    <x v="12"/>
    <x v="1"/>
    <s v="013"/>
    <s v="Z1B8050578"/>
    <s v="1619"/>
    <s v="FC"/>
    <s v="00148928-00148938"/>
    <s v=""/>
    <s v=""/>
    <s v=""/>
    <s v=""/>
    <m/>
    <s v=""/>
    <s v="VENTAS NO CONTRIBUYENTES"/>
    <m/>
    <n v="44093138.5"/>
    <n v="0"/>
    <n v="38984266.5"/>
    <n v="0"/>
    <s v="-"/>
    <n v="0"/>
    <n v="4404200"/>
    <s v="-"/>
    <n v="704672"/>
    <n v="0"/>
    <s v="-"/>
    <n v="0"/>
    <n v="0"/>
    <s v="-"/>
    <n v="0"/>
  </r>
  <r>
    <s v="700"/>
    <x v="12"/>
    <x v="1"/>
    <s v="014"/>
    <s v="Z1F0000338"/>
    <s v="1503"/>
    <s v="FC"/>
    <s v="00058476-00058501"/>
    <s v=""/>
    <s v=""/>
    <s v=""/>
    <s v=""/>
    <n v="0"/>
    <s v=""/>
    <s v="VENTAS NO CONTRIBUYENTES"/>
    <s v=""/>
    <n v="111656464"/>
    <n v="0"/>
    <n v="93272900"/>
    <n v="0"/>
    <s v="-"/>
    <n v="0"/>
    <n v="15847900"/>
    <s v="-"/>
    <n v="2535664"/>
    <n v="0"/>
    <s v="-"/>
    <n v="0"/>
    <n v="0"/>
    <s v="-"/>
    <n v="0"/>
  </r>
  <r>
    <s v="701"/>
    <x v="12"/>
    <x v="1"/>
    <s v="015"/>
    <s v="Z1B8050356"/>
    <s v="1639"/>
    <s v="FC"/>
    <s v="00088451-00088457"/>
    <s v=""/>
    <s v=""/>
    <s v=""/>
    <s v=""/>
    <n v="0"/>
    <s v=""/>
    <s v="VENTAS NO CONTRIBUYENTES"/>
    <s v=""/>
    <n v="204323525.5"/>
    <n v="0"/>
    <n v="141121621.5"/>
    <n v="0"/>
    <s v="-"/>
    <n v="0"/>
    <n v="54484400"/>
    <s v="16"/>
    <n v="8717504"/>
    <n v="0"/>
    <s v="-"/>
    <n v="0"/>
    <n v="0"/>
    <s v="-"/>
    <n v="0"/>
  </r>
  <r>
    <s v="702"/>
    <x v="12"/>
    <x v="1"/>
    <s v="017"/>
    <s v="Z7C0004030"/>
    <s v="0103"/>
    <s v="FC"/>
    <s v="0000373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"/>
    <x v="15"/>
    <x v="0"/>
    <s v="001"/>
    <s v="Z1F0017854"/>
    <s v="0385-0385"/>
    <s v="FC"/>
    <s v="00021326-00021395"/>
    <s v=""/>
    <s v=""/>
    <s v=""/>
    <s v=""/>
    <n v="0"/>
    <s v=""/>
    <s v="VENTAS NO CONTRIBUYENTES"/>
    <s v=""/>
    <n v="38950.002400159799"/>
    <n v="0"/>
    <n v="38950.002400159799"/>
    <n v="0"/>
    <s v="-"/>
    <n v="0"/>
    <n v="0"/>
    <s v="16"/>
    <n v="0"/>
    <n v="0"/>
    <s v="-"/>
    <n v="0"/>
    <n v="0"/>
    <s v="-"/>
    <n v="0"/>
  </r>
  <r>
    <s v="2"/>
    <x v="15"/>
    <x v="0"/>
    <s v="001"/>
    <s v="Z1F0017854"/>
    <s v="0387-0387"/>
    <s v="FC"/>
    <s v="00021475-00021534"/>
    <s v=""/>
    <s v=""/>
    <s v=""/>
    <s v=""/>
    <n v="0"/>
    <s v=""/>
    <s v="VENTAS NO CONTRIBUYENTES"/>
    <s v=""/>
    <n v="849186017.79200006"/>
    <n v="0"/>
    <n v="690264128.5"/>
    <n v="0"/>
    <s v="-"/>
    <n v="0"/>
    <n v="137001628.69999999"/>
    <s v="-"/>
    <n v="21920260.592"/>
    <n v="0"/>
    <s v="-"/>
    <n v="0"/>
    <n v="0"/>
    <s v="-"/>
    <n v="0"/>
  </r>
  <r>
    <s v="3"/>
    <x v="15"/>
    <x v="1"/>
    <s v="001"/>
    <s v="Z1F0000700"/>
    <s v="1480"/>
    <s v="FC"/>
    <s v="00117994-00118064"/>
    <s v=""/>
    <s v=""/>
    <s v=""/>
    <s v=""/>
    <n v="0"/>
    <s v=""/>
    <s v="VENTAS NO CONTRIBUYENTES"/>
    <s v=""/>
    <n v="1228560866.0888"/>
    <n v="0"/>
    <n v="1030963175.25"/>
    <n v="0"/>
    <s v="-"/>
    <n v="0"/>
    <n v="170342836.93000001"/>
    <s v="-"/>
    <n v="27254853.908800002"/>
    <n v="0"/>
    <s v="-"/>
    <n v="0"/>
    <n v="0"/>
    <s v="-"/>
    <n v="0"/>
  </r>
  <r>
    <s v="4"/>
    <x v="15"/>
    <x v="2"/>
    <s v="002"/>
    <s v="Z1F0008858"/>
    <s v="0838"/>
    <s v="FC"/>
    <s v="00112041-00112223"/>
    <s v=""/>
    <s v=""/>
    <s v=""/>
    <s v=""/>
    <n v="0"/>
    <s v=""/>
    <s v="VENTAS NO CONTRIBUYENTES"/>
    <s v=""/>
    <n v="796004811.75"/>
    <n v="0"/>
    <n v="757192487.75"/>
    <n v="0"/>
    <s v="-"/>
    <n v="0"/>
    <n v="33458900"/>
    <s v="-"/>
    <n v="5353424"/>
    <n v="0"/>
    <s v="-"/>
    <n v="0"/>
    <n v="0"/>
    <s v="-"/>
    <n v="0"/>
  </r>
  <r>
    <s v="5"/>
    <x v="15"/>
    <x v="2"/>
    <s v="002"/>
    <s v="Z1F0008858"/>
    <s v="0838"/>
    <s v="NC"/>
    <m/>
    <s v="00000137"/>
    <s v=""/>
    <s v=""/>
    <s v=""/>
    <n v="0"/>
    <s v=""/>
    <s v="VENTAS NO CONTRIBUYENTES"/>
    <s v=""/>
    <n v="-425500"/>
    <n v="0"/>
    <n v="-425500"/>
    <n v="0"/>
    <s v="-"/>
    <n v="0"/>
    <m/>
    <s v="-"/>
    <m/>
    <n v="0"/>
    <s v="-"/>
    <n v="0"/>
    <n v="0"/>
    <s v="-"/>
    <n v="0"/>
  </r>
  <r>
    <s v="6"/>
    <x v="15"/>
    <x v="1"/>
    <s v="002"/>
    <s v="Z1B8050002"/>
    <s v="1815"/>
    <s v="FC"/>
    <s v="00167478-00167531"/>
    <s v=""/>
    <s v=""/>
    <s v=""/>
    <s v=""/>
    <n v="0"/>
    <s v=""/>
    <s v="VENTAS NO CONTRIBUYENTES"/>
    <s v=""/>
    <n v="1100437182.6300001"/>
    <n v="0"/>
    <n v="833228196.5"/>
    <n v="0"/>
    <s v="-"/>
    <n v="0"/>
    <n v="230352574.25"/>
    <s v="16"/>
    <n v="36856411.879999995"/>
    <n v="0"/>
    <s v="-"/>
    <n v="0"/>
    <n v="0"/>
    <s v="-"/>
    <n v="0"/>
  </r>
  <r>
    <s v="7"/>
    <x v="15"/>
    <x v="1"/>
    <s v="002"/>
    <s v="Z1B8050149"/>
    <s v="1737"/>
    <s v="FC "/>
    <s v="00205805-00205860"/>
    <m/>
    <m/>
    <m/>
    <m/>
    <n v="0"/>
    <m/>
    <s v="VENTAS NO CONTRIBUYENTES"/>
    <m/>
    <n v="254521947.19999999"/>
    <n v="0"/>
    <n v="254521947.19999999"/>
    <n v="0"/>
    <s v="-"/>
    <n v="0"/>
    <n v="0"/>
    <s v="-"/>
    <n v="0"/>
    <n v="0"/>
    <s v="-"/>
    <n v="0"/>
    <n v="0"/>
    <s v="-"/>
    <n v="0"/>
  </r>
  <r>
    <s v="8"/>
    <x v="15"/>
    <x v="0"/>
    <s v="002"/>
    <s v="Z1F0017966"/>
    <s v="0382-0382"/>
    <s v="FC"/>
    <s v="00009761-00009794"/>
    <s v=""/>
    <s v=""/>
    <s v=""/>
    <s v=""/>
    <n v="0"/>
    <s v=""/>
    <s v="VENTAS NO CONTRIBUYENTES"/>
    <s v=""/>
    <n v="670526956.48000002"/>
    <n v="0"/>
    <n v="508415959.75"/>
    <n v="0"/>
    <s v="-"/>
    <n v="0"/>
    <n v="139750859.25"/>
    <s v="-"/>
    <n v="22360137.48"/>
    <n v="0"/>
    <s v="-"/>
    <n v="0"/>
    <n v="0"/>
    <s v="-"/>
    <n v="0"/>
  </r>
  <r>
    <s v="9"/>
    <x v="15"/>
    <x v="2"/>
    <s v="003"/>
    <s v="Z1F0008965"/>
    <s v="0830"/>
    <s v="FC"/>
    <s v="00108728-00108818"/>
    <s v=""/>
    <s v=""/>
    <s v=""/>
    <s v=""/>
    <n v="0"/>
    <s v=""/>
    <s v="VENTAS NO CONTRIBUYENTES"/>
    <s v=""/>
    <n v="400064033"/>
    <n v="0"/>
    <n v="362116315"/>
    <m/>
    <m/>
    <m/>
    <n v="32713550"/>
    <s v="-"/>
    <n v="5234168"/>
    <n v="0"/>
    <s v="-"/>
    <n v="0"/>
    <n v="0"/>
    <s v="-"/>
    <n v="0"/>
  </r>
  <r>
    <s v="10"/>
    <x v="15"/>
    <x v="1"/>
    <s v="003"/>
    <s v="Z1B8051199"/>
    <s v="1899"/>
    <s v="FC"/>
    <s v="00195309-00195376"/>
    <s v=""/>
    <s v=""/>
    <s v=""/>
    <s v=""/>
    <n v="0"/>
    <s v=""/>
    <s v="VENTAS NO CONTRIBUYENTES"/>
    <s v=""/>
    <n v="1366698884.1700001"/>
    <n v="0"/>
    <n v="994882402.75"/>
    <n v="0"/>
    <s v="-"/>
    <n v="0"/>
    <n v="320531449.5"/>
    <s v="16"/>
    <n v="51285031.920000002"/>
    <n v="0"/>
    <s v="-"/>
    <n v="0"/>
    <n v="0"/>
    <s v="-"/>
    <n v="0"/>
  </r>
  <r>
    <s v="11"/>
    <x v="15"/>
    <x v="0"/>
    <s v="003"/>
    <s v="Z1F0017848"/>
    <s v="0380-0380"/>
    <s v="FC"/>
    <s v="00017691-00017737"/>
    <s v=""/>
    <s v=""/>
    <s v=""/>
    <s v=""/>
    <n v="0"/>
    <s v=""/>
    <s v="VENTAS NO CONTRIBUYENTES"/>
    <s v=""/>
    <n v="578216566.75"/>
    <n v="0"/>
    <n v="400369716.75"/>
    <n v="0"/>
    <s v="-"/>
    <n v="0"/>
    <n v="153316250"/>
    <s v="16"/>
    <n v="24530600"/>
    <n v="0"/>
    <s v="-"/>
    <n v="0"/>
    <n v="0"/>
    <s v="-"/>
    <n v="0"/>
  </r>
  <r>
    <s v="12"/>
    <x v="15"/>
    <x v="1"/>
    <s v="004"/>
    <s v="Z1B8050937"/>
    <s v="1743"/>
    <s v="FC"/>
    <s v="00162166-00162236"/>
    <s v=""/>
    <s v=""/>
    <s v=""/>
    <s v=""/>
    <n v="0"/>
    <s v=""/>
    <s v="VENTAS NO CONTRIBUYENTES"/>
    <s v=""/>
    <n v="1664484586.7547996"/>
    <n v="0"/>
    <n v="1213986677"/>
    <n v="0"/>
    <s v="-"/>
    <n v="0"/>
    <n v="388360267.02999997"/>
    <s v="16"/>
    <n v="62137642.724799998"/>
    <n v="0"/>
    <s v="-"/>
    <n v="0"/>
    <n v="0"/>
    <s v="-"/>
    <n v="0"/>
  </r>
  <r>
    <s v="13"/>
    <x v="15"/>
    <x v="0"/>
    <s v="004"/>
    <s v="Z1F0017963"/>
    <s v="0383-0383"/>
    <s v="FC"/>
    <s v="00009916-00009966"/>
    <s v=""/>
    <s v=""/>
    <s v=""/>
    <s v=""/>
    <n v="0"/>
    <s v=""/>
    <s v="VENTAS NO CONTRIBUYENTES"/>
    <s v=""/>
    <n v="625664992.83000004"/>
    <n v="0"/>
    <n v="353719406.25"/>
    <n v="0"/>
    <s v="-"/>
    <n v="0"/>
    <n v="234435850.5"/>
    <s v="16"/>
    <n v="37509736.079999991"/>
    <n v="0"/>
    <s v="-"/>
    <n v="0"/>
    <n v="0"/>
    <s v="-"/>
    <n v="0"/>
  </r>
  <r>
    <s v="14"/>
    <x v="15"/>
    <x v="0"/>
    <s v="004"/>
    <s v="Z1F0017963"/>
    <s v="0383"/>
    <s v="FC"/>
    <s v="00009967"/>
    <s v=""/>
    <s v=""/>
    <s v=""/>
    <s v=""/>
    <n v="0"/>
    <s v=""/>
    <s v="ETNAGROUP C.A"/>
    <s v="J500093926"/>
    <n v="11082984.439999999"/>
    <n v="0"/>
    <n v="4230506"/>
    <n v="5907309"/>
    <s v="16"/>
    <n v="945169.44"/>
    <n v="0"/>
    <s v="-"/>
    <n v="0"/>
    <n v="0"/>
    <s v="-"/>
    <n v="0"/>
    <n v="0"/>
    <s v="-"/>
    <n v="0"/>
  </r>
  <r>
    <s v="15"/>
    <x v="15"/>
    <x v="0"/>
    <s v="004"/>
    <s v="Z1F0017963"/>
    <s v="0383-0383"/>
    <s v="FC"/>
    <s v="00009968-00009977"/>
    <s v=""/>
    <s v=""/>
    <s v=""/>
    <s v=""/>
    <n v="0"/>
    <s v=""/>
    <s v="VENTAS NO CONTRIBUYENTES"/>
    <s v=""/>
    <n v="63954151"/>
    <n v="0"/>
    <n v="40099215"/>
    <n v="0"/>
    <s v="-"/>
    <n v="0"/>
    <n v="20564600"/>
    <s v="16"/>
    <n v="3290336"/>
    <n v="0"/>
    <s v="-"/>
    <n v="0"/>
    <n v="0"/>
    <s v="-"/>
    <n v="0"/>
  </r>
  <r>
    <s v="16"/>
    <x v="15"/>
    <x v="0"/>
    <s v="005"/>
    <s v="Z1F0017998"/>
    <s v="0376-0376"/>
    <s v="FC"/>
    <s v="00013234-00013292"/>
    <s v=""/>
    <s v=""/>
    <s v=""/>
    <s v=""/>
    <n v="0"/>
    <s v=""/>
    <s v="VENTAS NO CONTRIBUYENTES"/>
    <s v=""/>
    <n v="77899.995999932289"/>
    <n v="0"/>
    <n v="77899.995999932289"/>
    <n v="0"/>
    <s v="-"/>
    <n v="0"/>
    <n v="0"/>
    <s v="16"/>
    <n v="0"/>
    <n v="0"/>
    <s v="-"/>
    <n v="0"/>
    <n v="0"/>
    <s v="-"/>
    <n v="0"/>
  </r>
  <r>
    <s v="17"/>
    <x v="15"/>
    <x v="1"/>
    <s v="005"/>
    <s v="Z1B8050363"/>
    <s v="1894"/>
    <s v="FC"/>
    <s v="00175340-00175422"/>
    <s v=""/>
    <s v=""/>
    <s v=""/>
    <s v=""/>
    <n v="0"/>
    <s v=""/>
    <s v="VENTAS NO CONTRIBUYENTES"/>
    <s v=""/>
    <n v="1378429326.78"/>
    <n v="0"/>
    <n v="999194142.5"/>
    <n v="0"/>
    <s v="-"/>
    <n v="0"/>
    <n v="326926883"/>
    <s v="-"/>
    <n v="52308301.280000016"/>
    <n v="0"/>
    <s v="-"/>
    <n v="0"/>
    <n v="0"/>
    <s v="-"/>
    <n v="0"/>
  </r>
  <r>
    <s v="18"/>
    <x v="15"/>
    <x v="0"/>
    <s v="005"/>
    <s v="Z1F0017998"/>
    <s v="0378-0378"/>
    <s v="FC"/>
    <s v="00013356-00013432"/>
    <s v=""/>
    <s v=""/>
    <s v=""/>
    <s v=""/>
    <n v="0"/>
    <s v=""/>
    <s v="VENTAS NO CONTRIBUYENTES"/>
    <s v=""/>
    <n v="1324964831.3532"/>
    <n v="0"/>
    <n v="913961758"/>
    <n v="0"/>
    <s v="-"/>
    <n v="0"/>
    <n v="354312994.26999998"/>
    <s v="-"/>
    <n v="56690079.0832"/>
    <n v="0"/>
    <s v="-"/>
    <n v="0"/>
    <n v="0"/>
    <s v="-"/>
    <n v="0"/>
  </r>
  <r>
    <s v="19"/>
    <x v="15"/>
    <x v="0"/>
    <s v="006"/>
    <s v="Z1F0017787"/>
    <s v="0344-0344"/>
    <s v="FC"/>
    <s v="00004693-00004724"/>
    <s v=""/>
    <s v=""/>
    <s v=""/>
    <s v=""/>
    <n v="0"/>
    <s v=""/>
    <s v="VENTAS NO CONTRIBUYENTES"/>
    <s v=""/>
    <n v="-38949.997599959373"/>
    <n v="0"/>
    <n v="-38949.997599959373"/>
    <n v="0"/>
    <s v="-"/>
    <n v="0"/>
    <n v="0"/>
    <s v="16"/>
    <n v="0"/>
    <n v="0"/>
    <s v="-"/>
    <n v="0"/>
    <n v="0"/>
    <s v="-"/>
    <n v="0"/>
  </r>
  <r>
    <s v="20"/>
    <x v="15"/>
    <x v="1"/>
    <s v="006"/>
    <s v="Z1B8044815"/>
    <s v="1804"/>
    <s v="FC"/>
    <s v="00154960-00154963"/>
    <s v=""/>
    <s v=""/>
    <s v=""/>
    <s v=""/>
    <n v="0"/>
    <s v=""/>
    <s v="VENTAS NO CONTRIBUYENTES"/>
    <s v=""/>
    <n v="114450242.9448"/>
    <n v="0"/>
    <n v="104556449.5"/>
    <n v="0"/>
    <s v="-"/>
    <n v="0"/>
    <n v="8529132.2799999993"/>
    <s v="16"/>
    <n v="1364661.1647999999"/>
    <n v="0"/>
    <s v="-"/>
    <n v="0"/>
    <n v="0"/>
    <s v="-"/>
    <n v="0"/>
  </r>
  <r>
    <s v="21"/>
    <x v="15"/>
    <x v="1"/>
    <s v="006"/>
    <s v="Z1B8044815"/>
    <s v="1804"/>
    <s v="FC"/>
    <s v="00154964"/>
    <s v=""/>
    <s v=""/>
    <s v=""/>
    <s v=""/>
    <n v="0"/>
    <s v=""/>
    <s v="DISTRIBUIDORA MONTOVJ C.A"/>
    <s v="J-40786379-7"/>
    <n v="9287925"/>
    <n v="0"/>
    <n v="9287925"/>
    <n v="0"/>
    <s v="-"/>
    <n v="0"/>
    <n v="0"/>
    <s v="-"/>
    <n v="0"/>
    <n v="0"/>
    <s v="-"/>
    <n v="0"/>
    <n v="0"/>
    <s v="-"/>
    <n v="0"/>
  </r>
  <r>
    <s v="22"/>
    <x v="15"/>
    <x v="1"/>
    <s v="006"/>
    <s v="Z1B8044815"/>
    <s v="1804"/>
    <s v="FC"/>
    <s v="00154965-00155042"/>
    <s v=""/>
    <s v=""/>
    <s v=""/>
    <s v=""/>
    <n v="0"/>
    <s v=""/>
    <s v="VENTAS NO CONTRIBUYENTES"/>
    <s v=""/>
    <n v="1152033116.1936002"/>
    <n v="0"/>
    <n v="936540712"/>
    <n v="0"/>
    <s v="-"/>
    <n v="0"/>
    <n v="185769313.96000001"/>
    <s v="16"/>
    <n v="29723090.233599998"/>
    <n v="0"/>
    <s v="-"/>
    <n v="0"/>
    <n v="0"/>
    <s v="-"/>
    <n v="0"/>
  </r>
  <r>
    <s v="23"/>
    <x v="15"/>
    <x v="0"/>
    <s v="006"/>
    <s v="Z1F0017787"/>
    <s v="0346-0346"/>
    <s v="FC"/>
    <s v="00004750-00004807"/>
    <s v=""/>
    <s v=""/>
    <s v=""/>
    <s v=""/>
    <n v="0"/>
    <s v=""/>
    <s v="VENTAS NO CONTRIBUYENTES"/>
    <s v=""/>
    <n v="767025346.27999997"/>
    <n v="0"/>
    <n v="526652304.75"/>
    <n v="0"/>
    <s v="-"/>
    <n v="0"/>
    <n v="207218139.25"/>
    <s v="-"/>
    <n v="33154902.280000001"/>
    <n v="0"/>
    <s v="-"/>
    <n v="0"/>
    <n v="0"/>
    <s v="-"/>
    <n v="0"/>
  </r>
  <r>
    <s v="24"/>
    <x v="15"/>
    <x v="1"/>
    <s v="008"/>
    <s v="Z1B8050003"/>
    <s v="1759"/>
    <s v="FC"/>
    <s v="00173679-00173781"/>
    <s v=""/>
    <s v=""/>
    <s v=""/>
    <s v=""/>
    <n v="0"/>
    <s v=""/>
    <s v="VENTAS NO CONTRIBUYENTES"/>
    <s v=""/>
    <n v="1577682575.9196002"/>
    <n v="0"/>
    <n v="1208429827.25"/>
    <n v="0"/>
    <s v="-"/>
    <n v="0"/>
    <n v="318321335.06"/>
    <s v="-"/>
    <n v="50931413.6096"/>
    <n v="0"/>
    <s v="-"/>
    <n v="0"/>
    <n v="0"/>
    <s v="-"/>
    <n v="0"/>
  </r>
  <r>
    <s v="25"/>
    <x v="15"/>
    <x v="0"/>
    <s v="008"/>
    <s v="Z1F0017970"/>
    <s v="0015-0015"/>
    <s v="FC"/>
    <s v="00000171-00000183"/>
    <s v=""/>
    <s v=""/>
    <s v=""/>
    <s v=""/>
    <n v="0"/>
    <s v=""/>
    <s v="VENTAS NO CONTRIBUYENTES"/>
    <s v=""/>
    <n v="56209586"/>
    <n v="0"/>
    <n v="1130350"/>
    <n v="0"/>
    <s v="-"/>
    <n v="0"/>
    <n v="47482100"/>
    <s v="16"/>
    <n v="7597136"/>
    <n v="0"/>
    <s v="-"/>
    <n v="0"/>
    <n v="0"/>
    <s v="-"/>
    <n v="0"/>
  </r>
  <r>
    <s v="26"/>
    <x v="15"/>
    <x v="1"/>
    <s v="009"/>
    <s v="Z1B8014458"/>
    <s v="1812"/>
    <s v="FC"/>
    <s v="00179459-00179508"/>
    <s v=""/>
    <s v=""/>
    <s v=""/>
    <s v=""/>
    <n v="0"/>
    <s v=""/>
    <s v="VENTAS NO CONTRIBUYENTES"/>
    <s v=""/>
    <n v="722074200.25"/>
    <n v="0"/>
    <n v="577362982.25"/>
    <n v="0"/>
    <s v="-"/>
    <n v="0"/>
    <n v="124751050"/>
    <s v="16"/>
    <n v="19960168"/>
    <n v="0"/>
    <s v="-"/>
    <n v="0"/>
    <n v="0"/>
    <s v="-"/>
    <n v="0"/>
  </r>
  <r>
    <s v="27"/>
    <x v="15"/>
    <x v="1"/>
    <s v="011"/>
    <s v="Z1F0004616"/>
    <s v="0714"/>
    <s v="FC"/>
    <s v="00097036-00097170"/>
    <s v=""/>
    <s v=""/>
    <s v=""/>
    <s v=""/>
    <n v="0"/>
    <s v=""/>
    <s v="VENTAS NO CONTRIBUYENTES"/>
    <s v=""/>
    <n v="627324297.11000001"/>
    <n v="0"/>
    <n v="601997205.11000001"/>
    <n v="0"/>
    <s v="-"/>
    <n v="0"/>
    <n v="21833700"/>
    <s v="-"/>
    <n v="3493392"/>
    <n v="0"/>
    <s v="-"/>
    <n v="0"/>
    <n v="0"/>
    <s v="-"/>
    <n v="0"/>
  </r>
  <r>
    <s v="28"/>
    <x v="15"/>
    <x v="1"/>
    <s v="012"/>
    <s v="Z1B8038506"/>
    <s v="1665"/>
    <s v="FC"/>
    <s v="00073136-00073156"/>
    <s v=""/>
    <s v=""/>
    <s v=""/>
    <s v=""/>
    <n v="0"/>
    <s v=""/>
    <s v="VENTAS NO CONTRIBUYENTES"/>
    <s v=""/>
    <n v="201953662.75"/>
    <n v="0"/>
    <n v="116417321.75"/>
    <n v="0"/>
    <s v="-"/>
    <n v="0"/>
    <n v="73738225"/>
    <s v="16"/>
    <n v="11798116"/>
    <n v="0"/>
    <s v="-"/>
    <n v="0"/>
    <n v="0"/>
    <s v="-"/>
    <n v="0"/>
  </r>
  <r>
    <s v="29"/>
    <x v="15"/>
    <x v="1"/>
    <s v="012"/>
    <s v="Z1B8038506"/>
    <s v="1665"/>
    <s v="NC"/>
    <s v=""/>
    <s v="00000083"/>
    <s v=""/>
    <s v="00116810"/>
    <s v="1/3/2021"/>
    <n v="10821640"/>
    <s v="VEN"/>
    <s v="ALIMARY PAEZ"/>
    <s v="V10449255 "/>
    <n v="-10821640"/>
    <n v="0"/>
    <n v="0"/>
    <n v="0"/>
    <s v="-"/>
    <n v="0"/>
    <n v="-9329000"/>
    <s v="16"/>
    <n v="-1492640"/>
    <n v="0"/>
    <s v="-"/>
    <n v="0"/>
    <n v="0"/>
    <s v="-"/>
    <n v="0"/>
  </r>
  <r>
    <s v="30"/>
    <x v="15"/>
    <x v="1"/>
    <s v="013"/>
    <s v="Z1B8050578"/>
    <s v="1620"/>
    <s v="FC"/>
    <s v="00148939-00148965"/>
    <s v=""/>
    <s v=""/>
    <s v=""/>
    <s v=""/>
    <m/>
    <s v=""/>
    <s v="VENTAS NO CONTRIBUYENTES"/>
    <m/>
    <n v="173128478"/>
    <n v="0"/>
    <n v="154271576"/>
    <n v="0"/>
    <s v="-"/>
    <n v="0"/>
    <n v="16255950"/>
    <s v="-"/>
    <n v="2600952"/>
    <n v="0"/>
    <s v="-"/>
    <n v="0"/>
    <n v="0"/>
    <s v="-"/>
    <n v="0"/>
  </r>
  <r>
    <s v="31"/>
    <x v="15"/>
    <x v="1"/>
    <s v="014"/>
    <s v="Z1F0000338"/>
    <s v="1504"/>
    <s v="FC"/>
    <s v="00058502-00058524"/>
    <s v=""/>
    <s v=""/>
    <s v=""/>
    <s v=""/>
    <n v="0"/>
    <s v=""/>
    <s v="VENTAS NO CONTRIBUYENTES"/>
    <s v=""/>
    <n v="70217416"/>
    <n v="0"/>
    <n v="44098450"/>
    <n v="0"/>
    <s v="-"/>
    <n v="0"/>
    <n v="22516350"/>
    <s v="16"/>
    <n v="3602616"/>
    <n v="0"/>
    <s v="-"/>
    <n v="0"/>
    <n v="0"/>
    <s v="-"/>
    <n v="0"/>
  </r>
  <r>
    <s v="32"/>
    <x v="15"/>
    <x v="1"/>
    <s v="014"/>
    <s v="Z1F0000338"/>
    <s v="1504"/>
    <s v="FC"/>
    <s v="00058525"/>
    <s v=""/>
    <s v=""/>
    <s v=""/>
    <s v=""/>
    <n v="0"/>
    <s v=""/>
    <s v="EL FOGON DE ADELA"/>
    <s v="J296833087"/>
    <n v="3607500"/>
    <n v="0"/>
    <n v="3607500"/>
    <n v="0"/>
    <s v="-"/>
    <n v="0"/>
    <n v="0"/>
    <s v="-"/>
    <n v="0"/>
    <n v="0"/>
    <s v="-"/>
    <n v="0"/>
    <n v="0"/>
    <s v="-"/>
    <n v="0"/>
  </r>
  <r>
    <s v="33"/>
    <x v="15"/>
    <x v="1"/>
    <s v="014"/>
    <s v="Z1F0000338"/>
    <s v="1504"/>
    <s v="FC"/>
    <s v="00058526-00058541"/>
    <s v=""/>
    <s v=""/>
    <s v=""/>
    <s v=""/>
    <n v="0"/>
    <s v=""/>
    <s v="VENTAS NO CONTRIBUYENTES"/>
    <s v=""/>
    <n v="42522694"/>
    <n v="0"/>
    <n v="40293000"/>
    <n v="0"/>
    <s v="-"/>
    <n v="0"/>
    <n v="1922150"/>
    <s v="-"/>
    <n v="307544"/>
    <n v="0"/>
    <s v="-"/>
    <n v="0"/>
    <n v="0"/>
    <s v="-"/>
    <n v="0"/>
  </r>
  <r>
    <s v="34"/>
    <x v="15"/>
    <x v="1"/>
    <s v="015"/>
    <s v="Z1B8050356"/>
    <s v="1640"/>
    <s v="FC"/>
    <s v="00088458-00088493"/>
    <s v=""/>
    <s v=""/>
    <s v=""/>
    <s v=""/>
    <n v="0"/>
    <s v=""/>
    <s v="VENTAS NO CONTRIBUYENTES"/>
    <s v=""/>
    <n v="824846903.22000003"/>
    <n v="0"/>
    <n v="643456371.25"/>
    <n v="0"/>
    <s v="-"/>
    <n v="0"/>
    <n v="156371148.25"/>
    <s v="-"/>
    <n v="25019383.720000003"/>
    <n v="0"/>
    <s v="-"/>
    <n v="0"/>
    <n v="0"/>
    <s v="-"/>
    <n v="0"/>
  </r>
  <r>
    <s v="35"/>
    <x v="15"/>
    <x v="1"/>
    <s v="017"/>
    <s v="Z7C0004030"/>
    <s v="0104"/>
    <s v="FC"/>
    <s v="00003739-00003797"/>
    <s v=""/>
    <s v=""/>
    <s v=""/>
    <s v=""/>
    <n v="0"/>
    <s v=""/>
    <s v="VENTAS NO CONTRIBUYENTES"/>
    <s v=""/>
    <n v="487810608.13"/>
    <n v="0"/>
    <n v="348737694.25"/>
    <n v="0"/>
    <s v="-"/>
    <n v="0"/>
    <n v="119890443"/>
    <s v="16"/>
    <n v="19182470.879999999"/>
    <n v="0"/>
    <s v="-"/>
    <n v="0"/>
    <n v="0"/>
    <s v="-"/>
    <n v="0"/>
  </r>
  <r>
    <s v="36"/>
    <x v="16"/>
    <x v="0"/>
    <s v="001"/>
    <s v="Z1F0017854"/>
    <s v="0388-0388"/>
    <s v="FC"/>
    <s v="00021535-00021551"/>
    <s v=""/>
    <s v=""/>
    <s v=""/>
    <s v=""/>
    <n v="0"/>
    <s v=""/>
    <s v="VENTAS NO CONTRIBUYENTES"/>
    <s v=""/>
    <n v="106194195.5"/>
    <n v="0"/>
    <n v="85599033.5"/>
    <n v="0"/>
    <s v="-"/>
    <n v="0"/>
    <n v="17754450"/>
    <s v="16"/>
    <n v="2840712"/>
    <n v="0"/>
    <s v="-"/>
    <n v="0"/>
    <n v="0"/>
    <s v="-"/>
    <n v="0"/>
  </r>
  <r>
    <s v="37"/>
    <x v="16"/>
    <x v="0"/>
    <s v="001"/>
    <s v="Z1F0017854"/>
    <s v="0388"/>
    <s v="FC"/>
    <s v="00021552"/>
    <s v=""/>
    <s v=""/>
    <s v=""/>
    <s v=""/>
    <n v="0"/>
    <s v=""/>
    <s v="AGROPECUARIA MI REMANZO C.A"/>
    <s v="J408889021"/>
    <n v="9222009.5"/>
    <n v="0"/>
    <n v="3788337.5"/>
    <n v="4684200"/>
    <s v="16"/>
    <n v="749472"/>
    <n v="0"/>
    <s v="-"/>
    <n v="0"/>
    <n v="0"/>
    <s v="-"/>
    <n v="0"/>
    <n v="0"/>
    <s v="-"/>
    <n v="0"/>
  </r>
  <r>
    <s v="38"/>
    <x v="16"/>
    <x v="0"/>
    <s v="001"/>
    <s v="Z1F0017854"/>
    <s v="0388-0388"/>
    <s v="FC"/>
    <s v="00021553-00021565"/>
    <s v=""/>
    <s v=""/>
    <s v=""/>
    <s v=""/>
    <n v="0"/>
    <s v=""/>
    <s v="VENTAS NO CONTRIBUYENTES"/>
    <s v=""/>
    <n v="132964444.75"/>
    <n v="0"/>
    <n v="105375468.75"/>
    <n v="0"/>
    <s v="-"/>
    <n v="0"/>
    <n v="23783600"/>
    <s v="16"/>
    <n v="3805376"/>
    <n v="0"/>
    <s v="-"/>
    <n v="0"/>
    <n v="0"/>
    <s v="-"/>
    <n v="0"/>
  </r>
  <r>
    <s v="39"/>
    <x v="16"/>
    <x v="0"/>
    <s v="001"/>
    <s v="Z1F0017854"/>
    <s v="0388"/>
    <s v="FC"/>
    <s v="00021566"/>
    <s v=""/>
    <s v=""/>
    <s v=""/>
    <s v=""/>
    <n v="0"/>
    <s v=""/>
    <s v="FARMACIA SAN CHARBEL C.A"/>
    <s v="J308580538"/>
    <n v="1952860"/>
    <n v="0"/>
    <n v="0"/>
    <n v="1683500"/>
    <s v="16"/>
    <n v="269360"/>
    <n v="0"/>
    <s v="-"/>
    <n v="0"/>
    <n v="0"/>
    <s v="-"/>
    <n v="0"/>
    <n v="0"/>
    <s v="-"/>
    <n v="0"/>
  </r>
  <r>
    <s v="40"/>
    <x v="16"/>
    <x v="0"/>
    <s v="001"/>
    <s v="Z1F0017854"/>
    <s v="0388-0388"/>
    <s v="FC"/>
    <s v="00021567-00021626"/>
    <s v=""/>
    <s v=""/>
    <s v=""/>
    <s v=""/>
    <n v="0"/>
    <s v=""/>
    <s v="VENTAS NO CONTRIBUYENTES"/>
    <s v=""/>
    <n v="960581625.25159991"/>
    <n v="0"/>
    <n v="621553310"/>
    <n v="0"/>
    <s v="-"/>
    <n v="0"/>
    <n v="292265789.00999999"/>
    <s v="16"/>
    <n v="46762526.241600007"/>
    <n v="0"/>
    <s v="-"/>
    <n v="0"/>
    <n v="0"/>
    <s v="-"/>
    <n v="0"/>
  </r>
  <r>
    <s v="41"/>
    <x v="16"/>
    <x v="1"/>
    <s v="001"/>
    <s v="Z1F0000700"/>
    <s v="1481"/>
    <s v="FC"/>
    <s v="00118065-00118119"/>
    <s v=""/>
    <s v=""/>
    <s v=""/>
    <s v=""/>
    <n v="0"/>
    <s v=""/>
    <s v="VENTAS NO CONTRIBUYENTES"/>
    <s v=""/>
    <n v="908489033.95000005"/>
    <n v="0"/>
    <n v="741934557"/>
    <n v="0"/>
    <s v="-"/>
    <n v="0"/>
    <n v="140222738.75"/>
    <s v="-"/>
    <n v="22435638.199999999"/>
    <n v="0"/>
    <s v="-"/>
    <n v="0"/>
    <n v="3607500"/>
    <s v="-"/>
    <n v="288600"/>
  </r>
  <r>
    <s v="42"/>
    <x v="16"/>
    <x v="1"/>
    <s v="001"/>
    <s v="Z1F0000700"/>
    <s v="1481"/>
    <s v="FC"/>
    <s v="00118120"/>
    <s v=""/>
    <s v=""/>
    <s v=""/>
    <s v=""/>
    <n v="0"/>
    <s v=""/>
    <s v="INV NORMEDICA"/>
    <s v="J-29575859-6"/>
    <n v="92505476.370000005"/>
    <n v="0"/>
    <n v="34163580"/>
    <n v="50294738.25"/>
    <s v="16"/>
    <n v="8047158.1200000001"/>
    <n v="0"/>
    <s v="-"/>
    <n v="0"/>
    <n v="0"/>
    <s v="-"/>
    <n v="0"/>
    <n v="0"/>
    <s v="-"/>
    <n v="0"/>
  </r>
  <r>
    <s v="43"/>
    <x v="16"/>
    <x v="1"/>
    <s v="001"/>
    <s v="Z1F0000700"/>
    <s v="1481"/>
    <s v="FC"/>
    <s v="00118121-00118144"/>
    <s v=""/>
    <s v=""/>
    <s v=""/>
    <s v=""/>
    <n v="0"/>
    <s v=""/>
    <s v="VENTAS NO CONTRIBUYENTES"/>
    <s v=""/>
    <n v="340441919.01999998"/>
    <n v="0"/>
    <n v="284301765"/>
    <n v="0"/>
    <s v="-"/>
    <n v="0"/>
    <n v="48396684.5"/>
    <s v="16"/>
    <n v="7743469.5199999996"/>
    <n v="0"/>
    <s v="-"/>
    <n v="0"/>
    <m/>
    <s v="-"/>
    <n v="0"/>
  </r>
  <r>
    <s v="44"/>
    <x v="16"/>
    <x v="2"/>
    <s v="002"/>
    <s v="Z1F0008858"/>
    <s v="0839"/>
    <s v="FC"/>
    <s v="00112224-00112353"/>
    <s v=""/>
    <s v=""/>
    <s v=""/>
    <s v=""/>
    <n v="0"/>
    <s v=""/>
    <s v="VENTAS NO CONTRIBUYENTES"/>
    <s v=""/>
    <n v="506528045.62"/>
    <n v="0"/>
    <n v="463281853.62"/>
    <n v="0"/>
    <s v="-"/>
    <n v="0"/>
    <n v="37281200"/>
    <s v="-"/>
    <n v="5964992"/>
    <n v="0"/>
    <s v="-"/>
    <n v="0"/>
    <n v="0"/>
    <s v="-"/>
    <n v="0"/>
  </r>
  <r>
    <s v="45"/>
    <x v="16"/>
    <x v="1"/>
    <s v="002"/>
    <s v="Z1B8050002"/>
    <s v="1816"/>
    <s v="FC"/>
    <s v="00167532-00167533"/>
    <s v=""/>
    <s v=""/>
    <s v=""/>
    <s v=""/>
    <n v="0"/>
    <s v=""/>
    <s v="VENTAS NO CONTRIBUYENTES"/>
    <s v=""/>
    <n v="48907784"/>
    <n v="0"/>
    <n v="43105000"/>
    <n v="0"/>
    <s v="-"/>
    <n v="0"/>
    <n v="5002400"/>
    <s v="-"/>
    <n v="800384"/>
    <n v="0"/>
    <s v="-"/>
    <n v="0"/>
    <n v="0"/>
    <s v="-"/>
    <n v="0"/>
  </r>
  <r>
    <s v="46"/>
    <x v="16"/>
    <x v="1"/>
    <s v="002"/>
    <s v="Z1B8050002"/>
    <s v="1816"/>
    <s v="FC"/>
    <s v="00167534"/>
    <s v=""/>
    <s v=""/>
    <s v=""/>
    <s v=""/>
    <n v="0"/>
    <s v=""/>
    <s v="PANADERIA Y PASTELERIA ROSA  GUAICAIPURO"/>
    <s v="J001715223"/>
    <n v="77700000"/>
    <n v="0"/>
    <n v="77700000"/>
    <n v="0"/>
    <s v="-"/>
    <n v="0"/>
    <n v="0"/>
    <s v="-"/>
    <n v="0"/>
    <n v="0"/>
    <s v="-"/>
    <n v="0"/>
    <n v="0"/>
    <s v="-"/>
    <n v="0"/>
  </r>
  <r>
    <s v="47"/>
    <x v="16"/>
    <x v="1"/>
    <s v="002"/>
    <s v="Z1B8050002"/>
    <s v="1816"/>
    <s v="FC"/>
    <s v="00167535"/>
    <s v=""/>
    <s v=""/>
    <s v=""/>
    <s v=""/>
    <n v="0"/>
    <s v=""/>
    <s v="PANADERIA Y PASTELERIA LA REINA DEL NEGRO"/>
    <s v="J002084081"/>
    <n v="77700000"/>
    <n v="0"/>
    <n v="77700000"/>
    <n v="0"/>
    <s v="-"/>
    <n v="0"/>
    <n v="0"/>
    <s v="-"/>
    <n v="0"/>
    <n v="0"/>
    <s v="-"/>
    <n v="0"/>
    <n v="0"/>
    <s v="-"/>
    <n v="0"/>
  </r>
  <r>
    <s v="48"/>
    <x v="16"/>
    <x v="1"/>
    <s v="002"/>
    <s v="Z1B8050002"/>
    <s v="1816"/>
    <s v="FC"/>
    <s v="00167536-00167564"/>
    <s v=""/>
    <s v=""/>
    <s v=""/>
    <s v=""/>
    <n v="0"/>
    <s v=""/>
    <s v="VENTAS NO CONTRIBUYENTES"/>
    <s v=""/>
    <n v="495475743.61959994"/>
    <n v="0"/>
    <n v="348596624.74999994"/>
    <n v="0"/>
    <s v="-"/>
    <n v="0"/>
    <n v="126619930.06"/>
    <s v="16"/>
    <n v="20259188.809599999"/>
    <n v="0"/>
    <s v="-"/>
    <n v="0"/>
    <n v="0"/>
    <s v="-"/>
    <n v="0"/>
  </r>
  <r>
    <s v="49"/>
    <x v="16"/>
    <x v="1"/>
    <s v="002"/>
    <s v="Z1B8050002"/>
    <s v="1816"/>
    <s v="NC"/>
    <s v=""/>
    <s v="00000154"/>
    <s v=""/>
    <s v="00167485"/>
    <s v="16/3/2021"/>
    <n v="13455975"/>
    <s v="VEN"/>
    <s v="EVELYN TORRES"/>
    <s v="V11817369"/>
    <n v="-2682500"/>
    <n v="0"/>
    <n v="-2682500"/>
    <n v="0"/>
    <s v="-"/>
    <n v="0"/>
    <n v="0"/>
    <s v="-"/>
    <n v="0"/>
    <n v="0"/>
    <s v="-"/>
    <n v="0"/>
    <n v="0"/>
    <s v="-"/>
    <n v="0"/>
  </r>
  <r>
    <s v="50"/>
    <x v="16"/>
    <x v="1"/>
    <s v="002"/>
    <s v="Z1B8050149"/>
    <s v="1738"/>
    <s v="FC "/>
    <s v="00205861-00205913"/>
    <m/>
    <m/>
    <m/>
    <m/>
    <n v="0"/>
    <m/>
    <s v="VENTAS NO CONTRIBUYENTES"/>
    <m/>
    <n v="262125884"/>
    <n v="0"/>
    <n v="262125884"/>
    <n v="0"/>
    <s v="-"/>
    <n v="0"/>
    <n v="0"/>
    <s v="-"/>
    <n v="0"/>
    <n v="0"/>
    <s v="-"/>
    <n v="0"/>
    <n v="0"/>
    <s v="-"/>
    <n v="0"/>
  </r>
  <r>
    <s v="51"/>
    <x v="16"/>
    <x v="0"/>
    <s v="002"/>
    <s v="Z1F0017966"/>
    <s v="0383-0383"/>
    <s v="FC"/>
    <s v="00009795-00009820"/>
    <s v=""/>
    <s v=""/>
    <s v=""/>
    <s v=""/>
    <n v="0"/>
    <s v=""/>
    <s v="VENTAS NO CONTRIBUYENTES"/>
    <s v=""/>
    <n v="232030441"/>
    <n v="0"/>
    <n v="162301267.75"/>
    <n v="0"/>
    <s v="-"/>
    <n v="0"/>
    <n v="60111356.25"/>
    <s v="16"/>
    <n v="9617817"/>
    <n v="0"/>
    <s v="-"/>
    <n v="0"/>
    <n v="0"/>
    <s v="-"/>
    <n v="0"/>
  </r>
  <r>
    <s v="52"/>
    <x v="16"/>
    <x v="0"/>
    <s v="002"/>
    <s v="Z1F0017966"/>
    <s v="0383"/>
    <s v="FC"/>
    <s v="00009821"/>
    <s v=""/>
    <s v=""/>
    <s v=""/>
    <s v=""/>
    <n v="0"/>
    <s v=""/>
    <s v="CANDY HOUSE AND CHOCOLATE. CA."/>
    <s v="J411053520"/>
    <n v="52835352.5"/>
    <n v="0"/>
    <n v="43607552.5"/>
    <n v="7955000"/>
    <s v="16"/>
    <n v="1272800"/>
    <n v="0"/>
    <s v="-"/>
    <n v="0"/>
    <n v="0"/>
    <s v="-"/>
    <n v="0"/>
    <n v="0"/>
    <s v="-"/>
    <n v="0"/>
  </r>
  <r>
    <s v="53"/>
    <x v="16"/>
    <x v="0"/>
    <s v="002"/>
    <s v="Z1F0017966"/>
    <s v="0383-0383"/>
    <s v="FC"/>
    <s v="00009822-00009830"/>
    <s v=""/>
    <s v=""/>
    <s v=""/>
    <s v=""/>
    <n v="0"/>
    <s v=""/>
    <s v="VENTAS NO CONTRIBUYENTES"/>
    <s v=""/>
    <n v="143458530"/>
    <n v="0"/>
    <n v="108386452"/>
    <n v="0"/>
    <s v="-"/>
    <n v="0"/>
    <n v="30234550"/>
    <s v="-"/>
    <n v="4837528"/>
    <n v="0"/>
    <s v="-"/>
    <n v="0"/>
    <n v="0"/>
    <s v="-"/>
    <n v="0"/>
  </r>
  <r>
    <s v="54"/>
    <x v="16"/>
    <x v="0"/>
    <s v="002"/>
    <s v="Z1F0017966"/>
    <s v="0383"/>
    <s v="FC"/>
    <s v="00009831"/>
    <s v=""/>
    <s v=""/>
    <s v=""/>
    <s v=""/>
    <n v="0"/>
    <s v=""/>
    <s v="GRUPO DAWS"/>
    <s v="J402129041"/>
    <n v="35087100"/>
    <n v="0"/>
    <n v="0"/>
    <n v="30247500"/>
    <s v="16"/>
    <n v="4839600"/>
    <n v="0"/>
    <s v="-"/>
    <n v="0"/>
    <n v="0"/>
    <s v="-"/>
    <n v="0"/>
    <n v="0"/>
    <s v="-"/>
    <n v="0"/>
  </r>
  <r>
    <s v="55"/>
    <x v="16"/>
    <x v="0"/>
    <s v="002"/>
    <s v="Z1F0017966"/>
    <s v="0383"/>
    <s v="FC"/>
    <s v="00009832"/>
    <s v=""/>
    <s v=""/>
    <s v=""/>
    <s v=""/>
    <n v="0"/>
    <s v=""/>
    <s v="GRUPO DAWS"/>
    <s v="J402129041"/>
    <n v="4678280"/>
    <n v="0"/>
    <n v="0"/>
    <n v="4033000"/>
    <s v="16"/>
    <n v="645280"/>
    <n v="0"/>
    <s v="-"/>
    <n v="0"/>
    <n v="0"/>
    <s v="-"/>
    <n v="0"/>
    <n v="0"/>
    <s v="-"/>
    <n v="0"/>
  </r>
  <r>
    <s v="56"/>
    <x v="16"/>
    <x v="0"/>
    <s v="002"/>
    <s v="Z1F0017966"/>
    <s v="0383-0384"/>
    <s v="FC"/>
    <s v="00009833-00009836"/>
    <s v=""/>
    <s v=""/>
    <s v=""/>
    <s v=""/>
    <n v="0"/>
    <s v=""/>
    <s v="VENTAS NO CONTRIBUYENTES"/>
    <s v=""/>
    <n v="56005836.25"/>
    <n v="0"/>
    <n v="41247794.25"/>
    <n v="0"/>
    <s v="-"/>
    <n v="0"/>
    <n v="12722450"/>
    <s v="16"/>
    <n v="2035592"/>
    <n v="0"/>
    <s v="-"/>
    <n v="0"/>
    <n v="0"/>
    <s v="-"/>
    <n v="0"/>
  </r>
  <r>
    <s v="57"/>
    <x v="16"/>
    <x v="2"/>
    <s v="003"/>
    <s v="Z1F0008965"/>
    <s v="0831"/>
    <s v="FC"/>
    <s v="00108819-00108933"/>
    <s v=""/>
    <s v=""/>
    <s v=""/>
    <s v=""/>
    <n v="0"/>
    <s v=""/>
    <s v="VENTAS NO CONTRIBUYENTES"/>
    <s v=""/>
    <n v="439681323.75"/>
    <n v="0"/>
    <n v="389535741.75"/>
    <m/>
    <m/>
    <m/>
    <n v="43228950"/>
    <s v="-"/>
    <n v="6916632"/>
    <n v="0"/>
    <s v="-"/>
    <n v="0"/>
    <n v="0"/>
    <s v="-"/>
    <n v="0"/>
  </r>
  <r>
    <s v="58"/>
    <x v="16"/>
    <x v="1"/>
    <s v="003"/>
    <s v="Z1B8051199"/>
    <s v="1900"/>
    <s v="FC"/>
    <s v="00195377-00195384"/>
    <s v=""/>
    <s v=""/>
    <s v=""/>
    <s v=""/>
    <n v="0"/>
    <s v=""/>
    <s v="VENTAS NO CONTRIBUYENTES"/>
    <s v=""/>
    <n v="125635571.34999999"/>
    <n v="0"/>
    <n v="64174670.75"/>
    <n v="0"/>
    <s v="-"/>
    <n v="0"/>
    <n v="52983535"/>
    <s v="-"/>
    <n v="8477365.5999999996"/>
    <n v="0"/>
    <s v="-"/>
    <n v="0"/>
    <n v="0"/>
    <s v="-"/>
    <n v="0"/>
  </r>
  <r>
    <s v="59"/>
    <x v="16"/>
    <x v="1"/>
    <s v="003"/>
    <s v="Z1B8051199"/>
    <s v="1900"/>
    <s v="FC"/>
    <s v="00195385"/>
    <s v=""/>
    <s v=""/>
    <s v=""/>
    <s v=""/>
    <n v="0"/>
    <s v=""/>
    <s v="TURISMO DOÑA CARMEN"/>
    <s v="J-30014727-4"/>
    <n v="18472543.780000001"/>
    <n v="0"/>
    <n v="13099110"/>
    <n v="4632270.5"/>
    <s v="16"/>
    <n v="741163.28"/>
    <n v="0"/>
    <s v="-"/>
    <n v="0"/>
    <n v="0"/>
    <s v="-"/>
    <n v="0"/>
    <n v="0"/>
    <s v="-"/>
    <n v="0"/>
  </r>
  <r>
    <s v="60"/>
    <x v="16"/>
    <x v="1"/>
    <s v="003"/>
    <s v="Z1B8051199"/>
    <s v="1900"/>
    <s v="FC"/>
    <s v="00195386-00195429"/>
    <s v=""/>
    <s v=""/>
    <s v=""/>
    <s v=""/>
    <n v="0"/>
    <s v=""/>
    <s v="VENTAS NO CONTRIBUYENTES"/>
    <s v=""/>
    <n v="936784860.19999993"/>
    <n v="0"/>
    <n v="743917241.25"/>
    <n v="0"/>
    <s v="-"/>
    <n v="0"/>
    <n v="166265188.75"/>
    <s v="16"/>
    <n v="26602430.199999999"/>
    <n v="0"/>
    <s v="-"/>
    <n v="0"/>
    <n v="0"/>
    <s v="-"/>
    <n v="0"/>
  </r>
  <r>
    <s v="61"/>
    <x v="16"/>
    <x v="0"/>
    <s v="003"/>
    <s v="Z1F0017848"/>
    <s v="0381-0381"/>
    <s v="FC"/>
    <s v="00017738-00017772"/>
    <s v=""/>
    <s v=""/>
    <s v=""/>
    <s v=""/>
    <n v="0"/>
    <s v=""/>
    <s v="VENTAS NO CONTRIBUYENTES"/>
    <s v=""/>
    <n v="318306761.75"/>
    <n v="0"/>
    <n v="234539797.75"/>
    <n v="0"/>
    <s v="-"/>
    <n v="0"/>
    <n v="72212900"/>
    <s v="16"/>
    <n v="11554064"/>
    <n v="0"/>
    <s v="-"/>
    <n v="0"/>
    <n v="0"/>
    <s v="-"/>
    <n v="0"/>
  </r>
  <r>
    <s v="62"/>
    <x v="16"/>
    <x v="1"/>
    <s v="004"/>
    <s v="Z1B8050937"/>
    <s v="1744"/>
    <s v="FC"/>
    <s v="00162237-00162292"/>
    <s v=""/>
    <s v=""/>
    <s v=""/>
    <s v=""/>
    <n v="0"/>
    <s v=""/>
    <s v="VENTAS NO CONTRIBUYENTES"/>
    <s v=""/>
    <n v="1149465343.22"/>
    <n v="0"/>
    <n v="856146120.5"/>
    <n v="0"/>
    <s v="-"/>
    <n v="0"/>
    <n v="249502692"/>
    <s v="16"/>
    <n v="39920430.719999999"/>
    <n v="0"/>
    <s v="-"/>
    <n v="0"/>
    <n v="3607500"/>
    <s v="0"/>
    <n v="288600"/>
  </r>
  <r>
    <s v="63"/>
    <x v="16"/>
    <x v="0"/>
    <s v="004"/>
    <s v="Z1F0017963"/>
    <s v="0384-0384"/>
    <s v="FC"/>
    <s v="00009978-00010044"/>
    <s v=""/>
    <s v=""/>
    <s v=""/>
    <s v=""/>
    <n v="0"/>
    <s v=""/>
    <s v="VENTAS NO CONTRIBUYENTES"/>
    <s v=""/>
    <n v="742291453.40999997"/>
    <n v="0"/>
    <n v="473304656.5"/>
    <n v="0"/>
    <s v="-"/>
    <n v="0"/>
    <n v="231885169.75"/>
    <s v="-"/>
    <n v="37101627.159999996"/>
    <n v="0"/>
    <s v="-"/>
    <n v="0"/>
    <n v="0"/>
    <s v="-"/>
    <n v="0"/>
  </r>
  <r>
    <s v="64"/>
    <x v="16"/>
    <x v="0"/>
    <s v="004"/>
    <s v="Z1F0017963"/>
    <s v="0384"/>
    <s v="FC"/>
    <s v="00010045"/>
    <s v=""/>
    <s v=""/>
    <s v=""/>
    <s v=""/>
    <n v="0"/>
    <s v=""/>
    <s v="MUEBLES ROMANO C.A."/>
    <s v="J307508175"/>
    <n v="36544003.119999997"/>
    <n v="0"/>
    <n v="24432043.5"/>
    <n v="10441344.5"/>
    <s v="16"/>
    <n v="1670615.12"/>
    <n v="0"/>
    <s v="-"/>
    <n v="0"/>
    <n v="0"/>
    <s v="-"/>
    <n v="0"/>
    <n v="0"/>
    <s v="-"/>
    <n v="0"/>
  </r>
  <r>
    <s v="65"/>
    <x v="16"/>
    <x v="0"/>
    <s v="004"/>
    <s v="Z1F0017963"/>
    <s v="0384-0384"/>
    <s v="FC"/>
    <s v="00010046-00010053"/>
    <s v=""/>
    <s v=""/>
    <s v=""/>
    <s v=""/>
    <n v="0"/>
    <s v=""/>
    <s v="VENTAS NO CONTRIBUYENTES"/>
    <s v=""/>
    <n v="136817661.72999999"/>
    <n v="0"/>
    <n v="107630978"/>
    <n v="0"/>
    <s v="-"/>
    <n v="0"/>
    <n v="25160934.25"/>
    <s v="16"/>
    <n v="4025749.48"/>
    <n v="0"/>
    <s v="-"/>
    <n v="0"/>
    <n v="0"/>
    <s v="-"/>
    <n v="0"/>
  </r>
  <r>
    <s v="66"/>
    <x v="16"/>
    <x v="1"/>
    <s v="005"/>
    <s v="Z1B8050363"/>
    <s v="1895"/>
    <s v="FC"/>
    <s v="00175423-00175498"/>
    <s v=""/>
    <s v=""/>
    <s v=""/>
    <s v=""/>
    <n v="0"/>
    <s v=""/>
    <s v="VENTAS NO CONTRIBUYENTES"/>
    <s v=""/>
    <n v="1494218148.6900001"/>
    <n v="0"/>
    <n v="1196747172"/>
    <n v="0"/>
    <s v="-"/>
    <n v="0"/>
    <n v="253081790.25"/>
    <s v="16"/>
    <n v="40493086.439999998"/>
    <n v="0"/>
    <s v="-"/>
    <n v="0"/>
    <n v="3607500"/>
    <s v="-"/>
    <n v="288600"/>
  </r>
  <r>
    <s v="67"/>
    <x v="16"/>
    <x v="1"/>
    <s v="006"/>
    <s v="Z1B8044815"/>
    <s v="1805"/>
    <s v="FC"/>
    <s v="00155043-00155054"/>
    <s v=""/>
    <s v=""/>
    <s v=""/>
    <s v=""/>
    <n v="0"/>
    <s v=""/>
    <s v="VENTAS NO CONTRIBUYENTES"/>
    <s v=""/>
    <n v="107481015.75"/>
    <n v="0"/>
    <n v="105347891.75"/>
    <n v="0"/>
    <s v="-"/>
    <n v="0"/>
    <n v="1838900"/>
    <s v="-"/>
    <n v="294224"/>
    <n v="0"/>
    <s v="-"/>
    <n v="0"/>
    <n v="0"/>
    <s v="-"/>
    <n v="0"/>
  </r>
  <r>
    <s v="68"/>
    <x v="16"/>
    <x v="1"/>
    <s v="006"/>
    <s v="Z1B8044815"/>
    <s v="1805"/>
    <s v="FC"/>
    <s v="00155055"/>
    <s v=""/>
    <s v=""/>
    <s v=""/>
    <s v=""/>
    <n v="0"/>
    <s v=""/>
    <s v="MULTIPARTES GENGISKAN.C.A"/>
    <s v="J-41226733-7"/>
    <n v="27223712"/>
    <n v="0"/>
    <n v="14193200"/>
    <n v="11233200"/>
    <s v="16"/>
    <n v="1797312"/>
    <n v="0"/>
    <s v="-"/>
    <n v="0"/>
    <n v="0"/>
    <s v="-"/>
    <n v="0"/>
    <n v="0"/>
    <s v="-"/>
    <n v="0"/>
  </r>
  <r>
    <s v="69"/>
    <x v="16"/>
    <x v="1"/>
    <s v="006"/>
    <s v="Z1B8044815"/>
    <s v="1805"/>
    <s v="FC"/>
    <s v="00155056-00155113"/>
    <s v=""/>
    <s v=""/>
    <s v=""/>
    <s v=""/>
    <n v="0"/>
    <s v=""/>
    <s v="VENTAS NO CONTRIBUYENTES"/>
    <s v=""/>
    <n v="1272060278.234"/>
    <n v="0"/>
    <n v="899725794.00000012"/>
    <n v="0"/>
    <s v="-"/>
    <n v="0"/>
    <n v="320978003.64999998"/>
    <s v="-"/>
    <n v="51356480.583999999"/>
    <n v="0"/>
    <s v="-"/>
    <n v="0"/>
    <n v="0"/>
    <s v="-"/>
    <n v="0"/>
  </r>
  <r>
    <s v="70"/>
    <x v="16"/>
    <x v="0"/>
    <s v="006"/>
    <s v="Z1F0017787"/>
    <s v="0347-0347"/>
    <s v="FC"/>
    <s v="00004808-00004817"/>
    <s v=""/>
    <s v=""/>
    <s v=""/>
    <s v=""/>
    <n v="0"/>
    <s v=""/>
    <s v="VENTAS NO CONTRIBUYENTES"/>
    <s v=""/>
    <n v="75177461.5"/>
    <n v="0"/>
    <n v="38783447.5"/>
    <n v="0"/>
    <s v="-"/>
    <n v="0"/>
    <n v="31374150"/>
    <s v="-"/>
    <n v="5019864"/>
    <n v="0"/>
    <s v="-"/>
    <n v="0"/>
    <n v="0"/>
    <s v="-"/>
    <n v="0"/>
  </r>
  <r>
    <s v="71"/>
    <x v="16"/>
    <x v="0"/>
    <s v="006"/>
    <s v="Z1F0017787"/>
    <s v="0347"/>
    <s v="FC"/>
    <s v="00004818"/>
    <s v=""/>
    <s v=""/>
    <s v=""/>
    <s v=""/>
    <n v="0"/>
    <s v=""/>
    <s v="ROYAL PRESTIGE DE VZLA C.A"/>
    <s v="J316485129"/>
    <n v="21604910.5"/>
    <n v="0"/>
    <n v="16651942.5"/>
    <n v="4269800"/>
    <s v="16"/>
    <n v="683168"/>
    <n v="0"/>
    <s v="-"/>
    <n v="0"/>
    <n v="0"/>
    <s v="-"/>
    <n v="0"/>
    <n v="0"/>
    <s v="-"/>
    <n v="0"/>
  </r>
  <r>
    <s v="72"/>
    <x v="16"/>
    <x v="0"/>
    <s v="006"/>
    <s v="Z1F0017787"/>
    <s v="0347-0347"/>
    <s v="FC"/>
    <s v="00004819-00004836"/>
    <s v=""/>
    <s v=""/>
    <s v=""/>
    <s v=""/>
    <n v="0"/>
    <s v=""/>
    <s v="VENTAS NO CONTRIBUYENTES"/>
    <s v=""/>
    <n v="167633035"/>
    <n v="0"/>
    <n v="131859215"/>
    <n v="0"/>
    <s v="-"/>
    <n v="0"/>
    <n v="30839500"/>
    <s v="16"/>
    <n v="4934320"/>
    <n v="0"/>
    <s v="-"/>
    <n v="0"/>
    <n v="0"/>
    <s v="-"/>
    <n v="0"/>
  </r>
  <r>
    <s v="73"/>
    <x v="16"/>
    <x v="0"/>
    <s v="006"/>
    <s v="Z1F0017787"/>
    <s v="0347"/>
    <s v="FC"/>
    <s v="00004837"/>
    <s v=""/>
    <s v=""/>
    <s v=""/>
    <s v=""/>
    <n v="0"/>
    <s v=""/>
    <s v="AUTOSERVICIOS CRISS"/>
    <s v="J294282792"/>
    <n v="7370022"/>
    <n v="0"/>
    <n v="3063000"/>
    <n v="3712950"/>
    <s v="16"/>
    <n v="594072"/>
    <n v="0"/>
    <s v="-"/>
    <n v="0"/>
    <n v="0"/>
    <s v="-"/>
    <n v="0"/>
    <n v="0"/>
    <s v="-"/>
    <n v="0"/>
  </r>
  <r>
    <s v="74"/>
    <x v="16"/>
    <x v="0"/>
    <s v="006"/>
    <s v="Z1F0017787"/>
    <s v="0347-0347"/>
    <s v="FC"/>
    <s v="00004838-00004881"/>
    <s v=""/>
    <s v=""/>
    <s v=""/>
    <s v=""/>
    <n v="0"/>
    <s v=""/>
    <s v="VENTAS NO CONTRIBUYENTES"/>
    <s v=""/>
    <n v="600168604.45000005"/>
    <n v="0"/>
    <n v="385675207"/>
    <n v="0"/>
    <s v="-"/>
    <n v="0"/>
    <n v="184908101.25"/>
    <s v="16"/>
    <n v="29585296.200000003"/>
    <n v="0"/>
    <s v="-"/>
    <n v="0"/>
    <n v="0"/>
    <s v="-"/>
    <n v="0"/>
  </r>
  <r>
    <s v="75"/>
    <x v="16"/>
    <x v="1"/>
    <s v="007"/>
    <s v="Z1B8050013"/>
    <s v="1842"/>
    <s v="FC"/>
    <s v="00176973-00177016"/>
    <s v=""/>
    <s v=""/>
    <s v=""/>
    <s v=""/>
    <n v="0"/>
    <s v=""/>
    <s v="VENTAS NO CONTRIBUYENTES"/>
    <s v=""/>
    <n v="2289766791.7500005"/>
    <n v="0"/>
    <n v="792720410.75"/>
    <n v="0"/>
    <s v="-"/>
    <n v="0"/>
    <n v="1290557225"/>
    <s v="16"/>
    <n v="206489156.00000003"/>
    <n v="0"/>
    <s v="-"/>
    <n v="0"/>
    <n v="0"/>
    <s v="-"/>
    <n v="0"/>
  </r>
  <r>
    <s v="76"/>
    <x v="16"/>
    <x v="1"/>
    <s v="007"/>
    <s v="Z1B8050013"/>
    <s v="1842"/>
    <s v="NC"/>
    <s v=""/>
    <s v="00000199"/>
    <s v=""/>
    <s v="00176973"/>
    <s v="17/3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77"/>
    <x v="16"/>
    <x v="1"/>
    <s v="008"/>
    <s v="Z1B8050003"/>
    <s v="1760"/>
    <s v="FC"/>
    <s v="00173782-00173858"/>
    <s v=""/>
    <s v=""/>
    <s v=""/>
    <s v=""/>
    <n v="0"/>
    <s v=""/>
    <s v="VENTAS NO CONTRIBUYENTES"/>
    <s v=""/>
    <n v="1320421108.4583995"/>
    <n v="0"/>
    <n v="968514549.5"/>
    <n v="0"/>
    <s v="-"/>
    <n v="0"/>
    <n v="303367723.24000001"/>
    <s v="16"/>
    <n v="48538835.718399994"/>
    <n v="0"/>
    <s v="-"/>
    <n v="0"/>
    <n v="0"/>
    <s v="-"/>
    <n v="0"/>
  </r>
  <r>
    <s v="78"/>
    <x v="16"/>
    <x v="1"/>
    <s v="008"/>
    <s v="Z1B8050003"/>
    <s v="1760"/>
    <s v="FC"/>
    <s v="00173859-00173864"/>
    <s v=""/>
    <s v=""/>
    <s v=""/>
    <s v=""/>
    <n v="0"/>
    <s v=""/>
    <s v="VENTAS NO CONTRIBUYENTES"/>
    <s v=""/>
    <n v="123247336.53"/>
    <n v="0"/>
    <n v="103254277.75"/>
    <n v="0"/>
    <s v="-"/>
    <n v="0"/>
    <n v="17235395.5"/>
    <s v="16"/>
    <n v="2757663.2800000003"/>
    <n v="0"/>
    <s v="-"/>
    <n v="0"/>
    <n v="0"/>
    <s v="-"/>
    <n v="0"/>
  </r>
  <r>
    <s v="79"/>
    <x v="16"/>
    <x v="1"/>
    <s v="008"/>
    <s v="Z1B8050003"/>
    <s v="1760"/>
    <s v="NC"/>
    <s v=""/>
    <s v="00000152"/>
    <s v=""/>
    <s v="00173768"/>
    <s v="16/3/2021"/>
    <n v="5069000"/>
    <s v="VEN"/>
    <s v="JENIFER AVARIANO"/>
    <s v="V15519345"/>
    <n v="-2682500"/>
    <n v="0"/>
    <n v="-2682500"/>
    <n v="0"/>
    <s v="-"/>
    <n v="0"/>
    <n v="0"/>
    <s v="-"/>
    <n v="0"/>
    <n v="0"/>
    <s v="-"/>
    <n v="0"/>
    <n v="0"/>
    <s v="-"/>
    <n v="0"/>
  </r>
  <r>
    <s v="80"/>
    <x v="16"/>
    <x v="0"/>
    <s v="008"/>
    <s v="Z1F0017970"/>
    <s v="0016-0016"/>
    <s v="FC"/>
    <s v="00000184-00000187"/>
    <s v=""/>
    <s v=""/>
    <s v=""/>
    <s v=""/>
    <n v="0"/>
    <s v=""/>
    <s v="VENTAS NO CONTRIBUYENTES"/>
    <s v=""/>
    <n v="11721452"/>
    <n v="0"/>
    <n v="0"/>
    <n v="0"/>
    <s v="-"/>
    <n v="0"/>
    <n v="10104700"/>
    <s v="16"/>
    <n v="1616752"/>
    <n v="0"/>
    <s v="-"/>
    <n v="0"/>
    <n v="0"/>
    <s v="-"/>
    <n v="0"/>
  </r>
  <r>
    <s v="81"/>
    <x v="16"/>
    <x v="1"/>
    <s v="009"/>
    <s v="Z1B8014458"/>
    <s v="1813"/>
    <s v="FC"/>
    <s v="00179509-00179545"/>
    <s v=""/>
    <s v=""/>
    <s v=""/>
    <s v=""/>
    <n v="0"/>
    <s v=""/>
    <s v="VENTAS NO CONTRIBUYENTES"/>
    <s v=""/>
    <n v="688723904.55999994"/>
    <n v="0"/>
    <n v="536559929"/>
    <n v="0"/>
    <s v="-"/>
    <n v="0"/>
    <n v="131175841"/>
    <s v="16"/>
    <n v="20988134.559999999"/>
    <n v="0"/>
    <s v="-"/>
    <n v="0"/>
    <n v="0"/>
    <s v="-"/>
    <n v="0"/>
  </r>
  <r>
    <s v="82"/>
    <x v="16"/>
    <x v="1"/>
    <s v="009"/>
    <s v="Z1B8014458"/>
    <s v="1813"/>
    <s v="FC"/>
    <s v="00179546"/>
    <s v=""/>
    <s v=""/>
    <s v=""/>
    <s v=""/>
    <n v="0"/>
    <s v=""/>
    <s v="PANADERIA Y PASTELERIA MAXI-PAN"/>
    <s v="J-31475870-5 "/>
    <n v="220446000"/>
    <n v="0"/>
    <n v="220446000"/>
    <n v="0"/>
    <s v="-"/>
    <n v="0"/>
    <n v="0"/>
    <s v="-"/>
    <n v="0"/>
    <n v="0"/>
    <s v="-"/>
    <n v="0"/>
    <n v="0"/>
    <s v="-"/>
    <n v="0"/>
  </r>
  <r>
    <s v="83"/>
    <x v="16"/>
    <x v="1"/>
    <s v="009"/>
    <s v="Z1B8014458"/>
    <s v="1813"/>
    <s v="FC"/>
    <s v="00179547-00179548"/>
    <s v=""/>
    <s v=""/>
    <s v=""/>
    <s v=""/>
    <n v="0"/>
    <s v=""/>
    <s v="VENTAS NO CONTRIBUYENTES"/>
    <s v=""/>
    <n v="257444464.75999999"/>
    <n v="0"/>
    <n v="138814529"/>
    <n v="0"/>
    <s v="-"/>
    <n v="0"/>
    <n v="102267186"/>
    <s v="16"/>
    <n v="16362749.76"/>
    <n v="0"/>
    <s v="-"/>
    <n v="0"/>
    <n v="0"/>
    <s v="-"/>
    <n v="0"/>
  </r>
  <r>
    <s v="84"/>
    <x v="16"/>
    <x v="1"/>
    <s v="011"/>
    <s v="Z1F0004616"/>
    <s v="0715"/>
    <s v="FC"/>
    <s v="00097171-00097284"/>
    <s v=""/>
    <s v=""/>
    <s v=""/>
    <s v=""/>
    <n v="0"/>
    <s v=""/>
    <s v="VENTAS NO CONTRIBUYENTES"/>
    <s v=""/>
    <n v="410838109"/>
    <n v="0"/>
    <n v="382789889"/>
    <n v="0"/>
    <s v="-"/>
    <n v="0"/>
    <n v="24179500"/>
    <s v="-"/>
    <n v="3868720"/>
    <n v="0"/>
    <s v="-"/>
    <n v="0"/>
    <n v="0"/>
    <s v="-"/>
    <n v="0"/>
  </r>
  <r>
    <s v="85"/>
    <x v="16"/>
    <x v="1"/>
    <s v="012"/>
    <s v="Z1B8038506"/>
    <s v="1666"/>
    <s v="FC"/>
    <s v="00073157-00073171"/>
    <s v=""/>
    <s v=""/>
    <s v=""/>
    <s v=""/>
    <n v="0"/>
    <s v=""/>
    <s v="VENTAS NO CONTRIBUYENTES"/>
    <s v=""/>
    <n v="118846704.7"/>
    <n v="0"/>
    <n v="56324175"/>
    <n v="0"/>
    <s v="-"/>
    <n v="0"/>
    <n v="53898732.5"/>
    <s v="-"/>
    <n v="8623797.1999999993"/>
    <n v="0"/>
    <s v="-"/>
    <n v="0"/>
    <n v="0"/>
    <s v="-"/>
    <n v="0"/>
  </r>
  <r>
    <s v="86"/>
    <x v="16"/>
    <x v="1"/>
    <s v="013"/>
    <s v="Z1B8050578"/>
    <s v="1621"/>
    <s v="FC"/>
    <s v="00148966-00148991"/>
    <s v=""/>
    <s v=""/>
    <s v=""/>
    <s v=""/>
    <m/>
    <s v=""/>
    <s v="VENTAS NO CONTRIBUYENTES"/>
    <m/>
    <n v="166677089.5"/>
    <n v="0"/>
    <n v="139347779.5"/>
    <n v="0"/>
    <s v="-"/>
    <n v="0"/>
    <n v="23559750"/>
    <s v="-"/>
    <n v="3769560"/>
    <n v="0"/>
    <s v="-"/>
    <n v="0"/>
    <n v="0"/>
    <s v="-"/>
    <n v="0"/>
  </r>
  <r>
    <s v="87"/>
    <x v="16"/>
    <x v="1"/>
    <s v="014"/>
    <s v="Z1F0000338"/>
    <s v="1505"/>
    <s v="FC"/>
    <s v="00058542-00058575"/>
    <s v=""/>
    <s v=""/>
    <s v=""/>
    <s v=""/>
    <n v="0"/>
    <s v=""/>
    <s v="VENTAS NO CONTRIBUYENTES"/>
    <s v=""/>
    <n v="96278662"/>
    <n v="0"/>
    <n v="63934150"/>
    <n v="0"/>
    <s v="-"/>
    <n v="0"/>
    <n v="27883200"/>
    <s v="16"/>
    <n v="4461312"/>
    <n v="0"/>
    <s v="-"/>
    <n v="0"/>
    <n v="0"/>
    <s v="-"/>
    <n v="0"/>
  </r>
  <r>
    <s v="88"/>
    <x v="16"/>
    <x v="1"/>
    <s v="015"/>
    <s v="Z1B8050356"/>
    <s v="1641"/>
    <s v="FC"/>
    <s v="00088494-00088521"/>
    <s v=""/>
    <s v=""/>
    <s v=""/>
    <s v=""/>
    <n v="0"/>
    <s v=""/>
    <s v="VENTAS NO CONTRIBUYENTES"/>
    <s v=""/>
    <n v="570151937.75999999"/>
    <n v="0"/>
    <n v="453015081.5"/>
    <n v="0"/>
    <s v="-"/>
    <n v="0"/>
    <n v="100980048.5"/>
    <s v="16"/>
    <n v="16156807.76"/>
    <n v="0"/>
    <s v="-"/>
    <n v="0"/>
    <n v="0"/>
    <s v="-"/>
    <n v="0"/>
  </r>
  <r>
    <s v="89"/>
    <x v="16"/>
    <x v="1"/>
    <s v="017"/>
    <s v="Z7C0004030"/>
    <s v="0105"/>
    <s v="FC"/>
    <s v="00003798-00003835"/>
    <s v=""/>
    <s v=""/>
    <s v=""/>
    <s v=""/>
    <n v="0"/>
    <s v=""/>
    <s v="VENTAS NO CONTRIBUYENTES"/>
    <s v=""/>
    <n v="452715180.30719995"/>
    <n v="0"/>
    <n v="277738269"/>
    <n v="0"/>
    <s v="-"/>
    <n v="0"/>
    <n v="150842164.91999999"/>
    <s v="16"/>
    <n v="24134746.387199998"/>
    <n v="0"/>
    <s v="-"/>
    <n v="0"/>
    <n v="0"/>
    <s v="-"/>
    <n v="0"/>
  </r>
  <r>
    <s v="90"/>
    <x v="16"/>
    <x v="1"/>
    <m/>
    <m/>
    <m/>
    <m/>
    <s v="170"/>
    <m/>
    <m/>
    <m/>
    <m/>
    <n v="0"/>
    <m/>
    <s v="MPAL SER. PUBL. SERVIGUAICAIPURO, S.A."/>
    <s v="G200120614"/>
    <n v="294157400"/>
    <m/>
    <n v="294157400"/>
    <n v="0"/>
    <m/>
    <n v="0"/>
    <m/>
    <m/>
    <m/>
    <m/>
    <m/>
    <m/>
    <m/>
    <m/>
    <m/>
  </r>
  <r>
    <s v="91"/>
    <x v="17"/>
    <x v="1"/>
    <s v="001"/>
    <s v="Z1B8050365"/>
    <s v="1287"/>
    <s v="FC"/>
    <s v="00088190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2"/>
    <x v="17"/>
    <x v="0"/>
    <s v="001"/>
    <s v="Z1F0017854"/>
    <s v="0389-0389"/>
    <s v="FC"/>
    <s v="00021627-00021681"/>
    <s v=""/>
    <s v=""/>
    <s v=""/>
    <s v=""/>
    <n v="0"/>
    <s v=""/>
    <s v="VENTAS NO CONTRIBUYENTES"/>
    <s v=""/>
    <n v="786289306.24000001"/>
    <n v="0"/>
    <n v="543729520"/>
    <n v="0"/>
    <s v="-"/>
    <n v="0"/>
    <n v="209103264"/>
    <s v="16"/>
    <n v="33456522.239999998"/>
    <n v="0"/>
    <s v="-"/>
    <n v="0"/>
    <n v="0"/>
    <s v="-"/>
    <n v="0"/>
  </r>
  <r>
    <s v="93"/>
    <x v="17"/>
    <x v="0"/>
    <s v="001"/>
    <s v="Z1F0017854"/>
    <s v="0389"/>
    <s v="FC"/>
    <s v="00021682"/>
    <s v=""/>
    <s v=""/>
    <s v=""/>
    <s v=""/>
    <n v="0"/>
    <s v=""/>
    <s v="LEON RIVAS Y ASOCIADOS C.A."/>
    <s v="J311038078"/>
    <n v="25880520"/>
    <n v="0"/>
    <n v="22189400"/>
    <n v="3182000"/>
    <s v="16"/>
    <n v="509120"/>
    <n v="0"/>
    <s v="-"/>
    <n v="0"/>
    <n v="0"/>
    <s v="-"/>
    <n v="0"/>
    <n v="0"/>
    <s v="-"/>
    <n v="0"/>
  </r>
  <r>
    <s v="94"/>
    <x v="17"/>
    <x v="0"/>
    <s v="001"/>
    <s v="Z1F0017854"/>
    <s v="0389-0389"/>
    <s v="FC"/>
    <s v="00021683-00021687"/>
    <s v=""/>
    <s v=""/>
    <s v=""/>
    <s v=""/>
    <n v="0"/>
    <s v=""/>
    <s v="VENTAS NO CONTRIBUYENTES"/>
    <s v=""/>
    <n v="216021674.84"/>
    <n v="0"/>
    <n v="139496570.25"/>
    <n v="0"/>
    <s v="-"/>
    <n v="0"/>
    <n v="65969917.75"/>
    <s v="16"/>
    <n v="10555186.84"/>
    <n v="0"/>
    <s v="-"/>
    <n v="0"/>
    <n v="0"/>
    <s v="-"/>
    <n v="0"/>
  </r>
  <r>
    <s v="95"/>
    <x v="17"/>
    <x v="1"/>
    <s v="001"/>
    <s v="Z1F0000700"/>
    <s v="1482"/>
    <s v="FC"/>
    <s v="00118145-00118182"/>
    <s v=""/>
    <s v=""/>
    <s v=""/>
    <s v=""/>
    <n v="0"/>
    <s v=""/>
    <s v="VENTAS NO CONTRIBUYENTES"/>
    <s v=""/>
    <n v="960829328.49000001"/>
    <n v="0"/>
    <n v="766468383.25"/>
    <n v="0"/>
    <s v="-"/>
    <n v="0"/>
    <n v="167552539"/>
    <s v="16"/>
    <n v="26808406.240000002"/>
    <n v="0"/>
    <s v="-"/>
    <n v="0"/>
    <n v="0"/>
    <s v="-"/>
    <n v="0"/>
  </r>
  <r>
    <s v="96"/>
    <x v="17"/>
    <x v="2"/>
    <s v="002"/>
    <s v="Z1F0008858"/>
    <s v="0840"/>
    <s v="FC"/>
    <s v="00112354-00112427"/>
    <s v=""/>
    <s v=""/>
    <s v=""/>
    <s v=""/>
    <n v="0"/>
    <s v=""/>
    <s v="VENTAS NO CONTRIBUYENTES"/>
    <s v=""/>
    <n v="357802261.5"/>
    <n v="0"/>
    <n v="323193719.5"/>
    <n v="0"/>
    <s v="-"/>
    <n v="0"/>
    <n v="29834950"/>
    <s v="-"/>
    <n v="4773592"/>
    <n v="0"/>
    <s v="-"/>
    <n v="0"/>
    <n v="0"/>
    <s v="-"/>
    <n v="0"/>
  </r>
  <r>
    <s v="97"/>
    <x v="17"/>
    <x v="1"/>
    <s v="002"/>
    <s v="Z1B8050002"/>
    <s v="1816"/>
    <s v="FC"/>
    <s v="00167565-00167631"/>
    <s v=""/>
    <s v=""/>
    <s v=""/>
    <s v=""/>
    <n v="0"/>
    <s v=""/>
    <s v="VENTAS NO CONTRIBUYENTES"/>
    <s v=""/>
    <n v="925199722.62"/>
    <n v="0"/>
    <n v="740615084.25"/>
    <n v="0"/>
    <s v="-"/>
    <n v="0"/>
    <n v="159124688.25"/>
    <s v="16"/>
    <n v="25459950.120000001"/>
    <n v="0"/>
    <s v="-"/>
    <n v="0"/>
    <n v="0"/>
    <s v="-"/>
    <n v="0"/>
  </r>
  <r>
    <s v="98"/>
    <x v="17"/>
    <x v="1"/>
    <s v="002"/>
    <s v="Z1B8050149"/>
    <s v="1739"/>
    <s v="FC "/>
    <s v="00205962"/>
    <m/>
    <m/>
    <m/>
    <m/>
    <n v="0"/>
    <m/>
    <s v="VENTAS NO CONTRIBUYENTES"/>
    <m/>
    <n v="250684016"/>
    <n v="0"/>
    <n v="250684016"/>
    <n v="0"/>
    <s v="-"/>
    <n v="0"/>
    <n v="0"/>
    <s v="-"/>
    <n v="0"/>
    <n v="0"/>
    <s v="-"/>
    <n v="0"/>
    <n v="0"/>
    <s v="-"/>
    <n v="0"/>
  </r>
  <r>
    <s v="99"/>
    <x v="17"/>
    <x v="0"/>
    <s v="002"/>
    <s v="Z1F0017966"/>
    <s v="0385-0385"/>
    <s v="FC"/>
    <s v="00009837-00009858"/>
    <s v=""/>
    <s v=""/>
    <s v=""/>
    <s v=""/>
    <n v="0"/>
    <s v=""/>
    <s v="VENTAS NO CONTRIBUYENTES"/>
    <s v=""/>
    <n v="471353811.00959998"/>
    <n v="0"/>
    <n v="298503128.5"/>
    <n v="0"/>
    <s v="-"/>
    <n v="0"/>
    <n v="149009209.06"/>
    <s v="16"/>
    <n v="23841473.4496"/>
    <n v="0"/>
    <s v="-"/>
    <n v="0"/>
    <n v="0"/>
    <s v="-"/>
    <n v="0"/>
  </r>
  <r>
    <s v="100"/>
    <x v="17"/>
    <x v="2"/>
    <s v="003"/>
    <s v="Z1F0008965"/>
    <s v="0832"/>
    <s v="FC"/>
    <s v="00108934-00109014"/>
    <s v=""/>
    <s v=""/>
    <s v=""/>
    <s v=""/>
    <n v="0"/>
    <s v=""/>
    <s v="VENTAS NO CONTRIBUYENTES"/>
    <s v=""/>
    <n v="314562857.25"/>
    <n v="0"/>
    <n v="267445281.25"/>
    <m/>
    <m/>
    <m/>
    <n v="40618600"/>
    <s v="-"/>
    <n v="6498976"/>
    <n v="0"/>
    <s v="-"/>
    <n v="0"/>
    <n v="0"/>
    <s v="-"/>
    <n v="0"/>
  </r>
  <r>
    <s v="101"/>
    <x v="17"/>
    <x v="1"/>
    <s v="003"/>
    <s v="Z1B8051199"/>
    <s v="1901"/>
    <s v="FC"/>
    <s v="00195430-00195476"/>
    <s v=""/>
    <s v=""/>
    <s v=""/>
    <s v=""/>
    <n v="0"/>
    <s v=""/>
    <s v="VENTAS NO CONTRIBUYENTES"/>
    <s v=""/>
    <n v="744087458.38759995"/>
    <n v="0"/>
    <n v="605764528.75"/>
    <n v="0"/>
    <s v="-"/>
    <n v="0"/>
    <n v="119243904.86"/>
    <s v="16"/>
    <n v="19079024.777600002"/>
    <n v="0"/>
    <s v="-"/>
    <n v="0"/>
    <n v="0"/>
    <s v="-"/>
    <n v="0"/>
  </r>
  <r>
    <s v="102"/>
    <x v="17"/>
    <x v="0"/>
    <s v="003"/>
    <s v="Z1F0017848"/>
    <s v="0382-0382"/>
    <s v="FC"/>
    <s v="00017773-00017818"/>
    <s v=""/>
    <s v=""/>
    <s v=""/>
    <s v=""/>
    <n v="0"/>
    <s v=""/>
    <s v="VENTAS NO CONTRIBUYENTES"/>
    <s v=""/>
    <n v="1011266450.808"/>
    <n v="0"/>
    <n v="560192432.25"/>
    <n v="0"/>
    <s v="-"/>
    <n v="0"/>
    <n v="388856912.55000001"/>
    <s v="-"/>
    <n v="62217106.008000001"/>
    <n v="0"/>
    <s v="-"/>
    <n v="0"/>
    <n v="0"/>
    <s v="-"/>
    <n v="0"/>
  </r>
  <r>
    <s v="103"/>
    <x v="17"/>
    <x v="0"/>
    <s v="003"/>
    <s v="Z1F0017848"/>
    <s v="0382"/>
    <s v="FC"/>
    <s v="00017819"/>
    <s v=""/>
    <s v=""/>
    <s v=""/>
    <s v=""/>
    <n v="0"/>
    <s v=""/>
    <s v="CAFE RESTAURANT GOTA DULCE"/>
    <s v="J306533176"/>
    <n v="18682003"/>
    <n v="0"/>
    <n v="3041955"/>
    <n v="13482800"/>
    <s v="16"/>
    <n v="2157248"/>
    <n v="0"/>
    <s v="-"/>
    <n v="0"/>
    <n v="0"/>
    <s v="-"/>
    <n v="0"/>
    <n v="0"/>
    <s v="-"/>
    <n v="0"/>
  </r>
  <r>
    <s v="104"/>
    <x v="17"/>
    <x v="0"/>
    <s v="003"/>
    <s v="Z1F0017848"/>
    <s v="0382-0382"/>
    <s v="FC"/>
    <s v="00017820-00017856"/>
    <s v=""/>
    <s v=""/>
    <s v=""/>
    <s v=""/>
    <n v="0"/>
    <s v=""/>
    <s v="VENTAS NO CONTRIBUYENTES"/>
    <s v=""/>
    <n v="553187000.72119999"/>
    <n v="0"/>
    <n v="372757203"/>
    <n v="0"/>
    <s v="-"/>
    <n v="0"/>
    <n v="155542929.06999999"/>
    <s v="16"/>
    <n v="24886868.6512"/>
    <n v="0"/>
    <s v="-"/>
    <n v="0"/>
    <n v="0"/>
    <s v="-"/>
    <n v="0"/>
  </r>
  <r>
    <s v="105"/>
    <x v="17"/>
    <x v="1"/>
    <s v="004"/>
    <s v="Z1B8050937"/>
    <s v="1745"/>
    <s v="FC"/>
    <s v="00162293-00162297"/>
    <s v=""/>
    <s v=""/>
    <s v=""/>
    <s v=""/>
    <n v="0"/>
    <s v=""/>
    <s v="VENTAS NO CONTRIBUYENTES"/>
    <s v=""/>
    <n v="128081630.72999999"/>
    <n v="0"/>
    <n v="94165163"/>
    <n v="0"/>
    <s v="-"/>
    <n v="0"/>
    <n v="29238334.25"/>
    <s v="16"/>
    <n v="4678133.4800000004"/>
    <n v="0"/>
    <s v="-"/>
    <n v="0"/>
    <n v="0"/>
    <s v="-"/>
    <n v="0"/>
  </r>
  <r>
    <s v="106"/>
    <x v="17"/>
    <x v="1"/>
    <s v="004"/>
    <s v="Z1B8050937"/>
    <s v="1745"/>
    <s v="FC"/>
    <s v="00162298"/>
    <s v=""/>
    <s v=""/>
    <s v=""/>
    <s v=""/>
    <n v="0"/>
    <s v=""/>
    <s v="DISTRIBUIDORA MONTOVJ C.A"/>
    <s v="J-40786379-7"/>
    <n v="31931000"/>
    <n v="0"/>
    <n v="31931000"/>
    <n v="0"/>
    <s v="-"/>
    <n v="0"/>
    <n v="0"/>
    <s v="-"/>
    <n v="0"/>
    <n v="0"/>
    <s v="-"/>
    <n v="0"/>
    <n v="0"/>
    <s v="-"/>
    <n v="0"/>
  </r>
  <r>
    <s v="107"/>
    <x v="17"/>
    <x v="1"/>
    <s v="004"/>
    <s v="Z1B8050937"/>
    <s v="1745"/>
    <s v="FC"/>
    <s v="00162299-00162333"/>
    <s v=""/>
    <s v=""/>
    <s v=""/>
    <s v=""/>
    <n v="0"/>
    <s v=""/>
    <s v="VENTAS NO CONTRIBUYENTES"/>
    <s v=""/>
    <n v="1078350500.8599999"/>
    <n v="0"/>
    <n v="694227460.25"/>
    <n v="0"/>
    <s v="-"/>
    <n v="0"/>
    <n v="331140552.25"/>
    <s v="16"/>
    <n v="52982488.359999999"/>
    <n v="0"/>
    <s v="-"/>
    <n v="0"/>
    <n v="0"/>
    <s v="-"/>
    <n v="0"/>
  </r>
  <r>
    <s v="108"/>
    <x v="17"/>
    <x v="1"/>
    <s v="004"/>
    <s v="Z1B8050937"/>
    <s v="1745"/>
    <s v="FC"/>
    <s v="00162334"/>
    <s v=""/>
    <s v=""/>
    <s v=""/>
    <s v=""/>
    <n v="0"/>
    <s v=""/>
    <s v="PANADERIA Y PASTELERIA MAXI-PAN"/>
    <s v="J-31475870-5"/>
    <n v="15022000"/>
    <n v="0"/>
    <n v="0"/>
    <n v="12950000"/>
    <s v="16"/>
    <n v="2072000"/>
    <n v="0"/>
    <s v="-"/>
    <n v="0"/>
    <n v="0"/>
    <s v="-"/>
    <n v="0"/>
    <n v="0"/>
    <s v="-"/>
    <n v="0"/>
  </r>
  <r>
    <s v="109"/>
    <x v="17"/>
    <x v="1"/>
    <s v="004"/>
    <s v="Z1B8050937"/>
    <s v="1745"/>
    <s v="FC"/>
    <s v="00162335-00162397"/>
    <s v=""/>
    <s v=""/>
    <s v=""/>
    <s v=""/>
    <n v="0"/>
    <s v=""/>
    <s v="VENTAS NO CONTRIBUYENTES"/>
    <s v=""/>
    <n v="1143502137.4899998"/>
    <n v="0"/>
    <n v="852920185.5"/>
    <n v="0"/>
    <s v="-"/>
    <n v="0"/>
    <n v="250501682.75"/>
    <s v="16"/>
    <n v="40080269.240000002"/>
    <n v="0"/>
    <s v="-"/>
    <n v="0"/>
    <n v="0"/>
    <s v="-"/>
    <n v="0"/>
  </r>
  <r>
    <s v="110"/>
    <x v="17"/>
    <x v="0"/>
    <s v="004"/>
    <s v="Z1F0017963"/>
    <s v="0385-0385"/>
    <s v="FC"/>
    <s v="00010054-00010117"/>
    <s v=""/>
    <s v=""/>
    <s v=""/>
    <s v=""/>
    <n v="0"/>
    <s v=""/>
    <s v="VENTAS NO CONTRIBUYENTES"/>
    <s v=""/>
    <n v="1229731274.77"/>
    <n v="0"/>
    <n v="876297156.75"/>
    <n v="0"/>
    <s v="-"/>
    <n v="0"/>
    <n v="304684584.5"/>
    <s v="16"/>
    <n v="48749533.520000003"/>
    <n v="0"/>
    <s v="-"/>
    <n v="0"/>
    <n v="0"/>
    <s v="-"/>
    <n v="0"/>
  </r>
  <r>
    <s v="111"/>
    <x v="17"/>
    <x v="1"/>
    <s v="005"/>
    <s v="Z1B8050363"/>
    <s v="1896"/>
    <s v="FC"/>
    <s v="00175499-00175550"/>
    <s v=""/>
    <s v=""/>
    <s v=""/>
    <s v=""/>
    <n v="0"/>
    <s v=""/>
    <s v="VENTAS NO CONTRIBUYENTES"/>
    <s v=""/>
    <n v="1438888730.3499999"/>
    <n v="0"/>
    <n v="1062789139.75"/>
    <n v="0"/>
    <s v="-"/>
    <n v="0"/>
    <n v="324223785"/>
    <s v="-"/>
    <n v="51875805.600000001"/>
    <n v="0"/>
    <s v="-"/>
    <n v="0"/>
    <n v="0"/>
    <s v="-"/>
    <n v="0"/>
  </r>
  <r>
    <s v="112"/>
    <x v="17"/>
    <x v="0"/>
    <s v="005"/>
    <s v="Z1F0017998"/>
    <s v="0379-0379"/>
    <s v="FC"/>
    <s v="00013433-00013439"/>
    <s v=""/>
    <s v=""/>
    <s v=""/>
    <s v=""/>
    <n v="0"/>
    <s v=""/>
    <s v="VENTAS NO CONTRIBUYENTES"/>
    <s v=""/>
    <n v="38663834.5"/>
    <n v="0"/>
    <n v="29107696.5"/>
    <n v="0"/>
    <s v="-"/>
    <n v="0"/>
    <n v="8238050"/>
    <s v="-"/>
    <n v="1318088"/>
    <n v="0"/>
    <s v="-"/>
    <n v="0"/>
    <n v="0"/>
    <s v="-"/>
    <n v="0"/>
  </r>
  <r>
    <s v="113"/>
    <x v="17"/>
    <x v="0"/>
    <s v="005"/>
    <s v="Z1F0017998"/>
    <s v="0379"/>
    <s v="FC"/>
    <s v="00013440"/>
    <s v=""/>
    <s v=""/>
    <s v=""/>
    <s v=""/>
    <n v="0"/>
    <s v=""/>
    <s v="GRUPO DOPERCA C.A"/>
    <s v="J411415898"/>
    <n v="4162500"/>
    <n v="0"/>
    <n v="4162500"/>
    <n v="0"/>
    <s v="-"/>
    <n v="0"/>
    <n v="0"/>
    <s v="-"/>
    <n v="0"/>
    <n v="0"/>
    <s v="-"/>
    <n v="0"/>
    <n v="0"/>
    <s v="-"/>
    <n v="0"/>
  </r>
  <r>
    <s v="114"/>
    <x v="17"/>
    <x v="0"/>
    <s v="005"/>
    <s v="Z1F0017998"/>
    <s v="0379-0379"/>
    <s v="FC"/>
    <s v="00013441-00013505"/>
    <s v=""/>
    <s v=""/>
    <s v=""/>
    <s v=""/>
    <n v="0"/>
    <s v=""/>
    <s v="VENTAS NO CONTRIBUYENTES"/>
    <s v=""/>
    <n v="979424106.5"/>
    <n v="0"/>
    <n v="539499739.75"/>
    <n v="0"/>
    <s v="-"/>
    <n v="0"/>
    <n v="379245143.75"/>
    <s v="16"/>
    <n v="60679223"/>
    <n v="0"/>
    <s v="-"/>
    <n v="0"/>
    <n v="0"/>
    <s v="-"/>
    <n v="0"/>
  </r>
  <r>
    <s v="115"/>
    <x v="17"/>
    <x v="0"/>
    <s v="005"/>
    <s v="Z1F0017998"/>
    <s v="0379"/>
    <s v="NC"/>
    <s v=""/>
    <s v="00000036"/>
    <s v=""/>
    <s v="00013474"/>
    <s v="18-03-2021"/>
    <n v="1781587"/>
    <s v="VEN"/>
    <s v="RONAIKER SILVA"/>
    <s v="V28073643"/>
    <n v="-1781587"/>
    <n v="0"/>
    <n v="-1781587"/>
    <n v="0"/>
    <s v="-"/>
    <n v="0"/>
    <n v="0"/>
    <s v="-"/>
    <n v="0"/>
    <n v="0"/>
    <s v="-"/>
    <n v="0"/>
    <n v="0"/>
    <s v="-"/>
    <n v="0"/>
  </r>
  <r>
    <s v="116"/>
    <x v="17"/>
    <x v="0"/>
    <s v="005"/>
    <s v="Z1F0017998"/>
    <s v="0379"/>
    <s v="NC"/>
    <s v=""/>
    <s v="00000037"/>
    <s v=""/>
    <s v="00013483"/>
    <s v="18-03-2021"/>
    <n v="28419429.530000001"/>
    <s v="VEN"/>
    <s v="LICETH MEJIAS"/>
    <s v="V10379996"/>
    <n v="-3678873"/>
    <n v="0"/>
    <n v="-3678873"/>
    <n v="0"/>
    <s v="-"/>
    <n v="0"/>
    <n v="0"/>
    <s v="-"/>
    <n v="0"/>
    <n v="0"/>
    <s v="-"/>
    <n v="0"/>
    <n v="0"/>
    <s v="-"/>
    <n v="0"/>
  </r>
  <r>
    <s v="117"/>
    <x v="17"/>
    <x v="1"/>
    <s v="006"/>
    <s v="Z1B8044815"/>
    <s v="1806"/>
    <s v="FC"/>
    <s v="00155114-00155195"/>
    <s v=""/>
    <s v=""/>
    <s v=""/>
    <s v=""/>
    <n v="0"/>
    <s v=""/>
    <s v="VENTAS NO CONTRIBUYENTES"/>
    <s v=""/>
    <n v="1656467373.9099996"/>
    <n v="0"/>
    <n v="1328538055.25"/>
    <n v="0"/>
    <s v="-"/>
    <n v="0"/>
    <n v="282697688.5"/>
    <s v="-"/>
    <n v="45231630.159999996"/>
    <n v="0"/>
    <s v="-"/>
    <n v="0"/>
    <n v="0"/>
    <s v="-"/>
    <n v="0"/>
  </r>
  <r>
    <s v="118"/>
    <x v="17"/>
    <x v="0"/>
    <s v="006"/>
    <s v="Z1F0017787"/>
    <s v="0348"/>
    <s v="FC"/>
    <s v="000048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19"/>
    <x v="17"/>
    <x v="1"/>
    <s v="007"/>
    <s v="Z1B8050013"/>
    <s v="1843"/>
    <s v="FC"/>
    <s v="00177017-00177069"/>
    <s v=""/>
    <s v=""/>
    <s v=""/>
    <s v=""/>
    <n v="0"/>
    <s v=""/>
    <s v="VENTAS NO CONTRIBUYENTES"/>
    <s v=""/>
    <n v="1170705532.6199999"/>
    <n v="0"/>
    <n v="861703861.75"/>
    <n v="0"/>
    <s v="-"/>
    <n v="0"/>
    <n v="266380750.75"/>
    <s v="16"/>
    <n v="42620920.119999997"/>
    <n v="0"/>
    <s v="-"/>
    <n v="0"/>
    <n v="0"/>
    <s v="-"/>
    <n v="0"/>
  </r>
  <r>
    <s v="120"/>
    <x v="17"/>
    <x v="1"/>
    <s v="008"/>
    <s v="Z1B8050003"/>
    <s v="1761"/>
    <s v="FC"/>
    <s v="00173865-00173898"/>
    <s v=""/>
    <s v=""/>
    <s v=""/>
    <s v=""/>
    <n v="0"/>
    <s v=""/>
    <s v="VENTAS NO CONTRIBUYENTES"/>
    <s v=""/>
    <n v="589507341.38760006"/>
    <n v="0"/>
    <n v="439112697.75"/>
    <n v="0"/>
    <s v="-"/>
    <n v="0"/>
    <n v="129650554.86"/>
    <s v="16"/>
    <n v="20744088.777599998"/>
    <n v="0"/>
    <s v="-"/>
    <n v="0"/>
    <n v="0"/>
    <s v="-"/>
    <n v="0"/>
  </r>
  <r>
    <s v="121"/>
    <x v="17"/>
    <x v="1"/>
    <s v="008"/>
    <s v="Z1B8050003"/>
    <s v="1761"/>
    <s v="FC"/>
    <s v="00173899"/>
    <s v=""/>
    <s v=""/>
    <s v=""/>
    <s v=""/>
    <n v="0"/>
    <s v=""/>
    <s v="INVERSIONES CRYSRTALLINE WATER"/>
    <s v="J50042722-0"/>
    <n v="20961500.109999999"/>
    <n v="0"/>
    <n v="17906057.5"/>
    <n v="2634002.25"/>
    <s v="16"/>
    <n v="421440.36"/>
    <n v="0"/>
    <s v="-"/>
    <n v="0"/>
    <n v="0"/>
    <s v="-"/>
    <n v="0"/>
    <n v="0"/>
    <s v="-"/>
    <n v="0"/>
  </r>
  <r>
    <s v="122"/>
    <x v="17"/>
    <x v="1"/>
    <s v="008"/>
    <s v="Z1B8050003"/>
    <s v="1761"/>
    <s v="FC"/>
    <s v="00173900-00173930"/>
    <s v=""/>
    <s v=""/>
    <s v=""/>
    <s v=""/>
    <n v="0"/>
    <s v=""/>
    <s v="VENTAS NO CONTRIBUYENTES"/>
    <s v=""/>
    <n v="531634840.04000002"/>
    <n v="0"/>
    <n v="410747462.5"/>
    <n v="0"/>
    <s v="-"/>
    <n v="0"/>
    <n v="104213256.5"/>
    <s v="-"/>
    <n v="16674121.040000001"/>
    <n v="0"/>
    <s v="-"/>
    <n v="0"/>
    <n v="0"/>
    <s v="-"/>
    <n v="0"/>
  </r>
  <r>
    <s v="123"/>
    <x v="17"/>
    <x v="0"/>
    <s v="008"/>
    <s v="Z1F0017970"/>
    <s v="0017-0017"/>
    <s v="FC"/>
    <s v="00000188-00000199"/>
    <s v=""/>
    <s v=""/>
    <s v=""/>
    <s v=""/>
    <n v="0"/>
    <s v=""/>
    <s v="VENTAS NO CONTRIBUYENTES"/>
    <s v=""/>
    <n v="65488002"/>
    <n v="0"/>
    <n v="277500"/>
    <n v="0"/>
    <s v="-"/>
    <n v="0"/>
    <n v="56215950"/>
    <s v="16"/>
    <n v="8994552"/>
    <n v="0"/>
    <s v="-"/>
    <n v="0"/>
    <n v="0"/>
    <s v="-"/>
    <n v="0"/>
  </r>
  <r>
    <s v="124"/>
    <x v="17"/>
    <x v="1"/>
    <s v="009"/>
    <s v="Z1B8014458"/>
    <s v="1814"/>
    <s v="FC"/>
    <s v="00179549-00179611"/>
    <s v=""/>
    <s v=""/>
    <s v=""/>
    <s v=""/>
    <n v="0"/>
    <s v=""/>
    <s v="VENTAS NO CONTRIBUYENTES"/>
    <s v=""/>
    <n v="1473927170.8699999"/>
    <n v="0"/>
    <n v="1132917910"/>
    <n v="0"/>
    <s v="-"/>
    <n v="0"/>
    <n v="293973500.75"/>
    <s v="16"/>
    <n v="47035760.119999997"/>
    <n v="0"/>
    <s v="-"/>
    <n v="0"/>
    <n v="0"/>
    <s v="-"/>
    <n v="0"/>
  </r>
  <r>
    <s v="125"/>
    <x v="17"/>
    <x v="1"/>
    <s v="011"/>
    <s v="Z1F0004616"/>
    <s v="0716"/>
    <s v="FC"/>
    <s v="00097285-00097421"/>
    <s v=""/>
    <s v=""/>
    <s v=""/>
    <s v=""/>
    <n v="0"/>
    <s v=""/>
    <s v="VENTAS NO CONTRIBUYENTES"/>
    <s v=""/>
    <n v="477961222.75"/>
    <n v="0"/>
    <n v="415347380.75"/>
    <n v="0"/>
    <s v="-"/>
    <n v="0"/>
    <n v="53977450"/>
    <s v="-"/>
    <n v="8636392"/>
    <n v="0"/>
    <s v="-"/>
    <n v="0"/>
    <n v="0"/>
    <s v="-"/>
    <n v="0"/>
  </r>
  <r>
    <s v="126"/>
    <x v="17"/>
    <x v="1"/>
    <s v="012"/>
    <s v="Z1B8038506"/>
    <s v="1667"/>
    <s v="FC"/>
    <s v="00073172-00073181"/>
    <s v=""/>
    <s v=""/>
    <s v=""/>
    <s v=""/>
    <n v="0"/>
    <s v=""/>
    <s v="VENTAS NO CONTRIBUYENTES"/>
    <s v=""/>
    <n v="27491511.25"/>
    <n v="0"/>
    <n v="17212171.25"/>
    <n v="0"/>
    <s v="-"/>
    <n v="0"/>
    <n v="8861500"/>
    <s v="16"/>
    <n v="1417840"/>
    <n v="0"/>
    <s v="-"/>
    <n v="0"/>
    <n v="0"/>
    <s v="-"/>
    <n v="0"/>
  </r>
  <r>
    <s v="127"/>
    <x v="17"/>
    <x v="1"/>
    <s v="012"/>
    <s v="Z1B8038506"/>
    <s v="1667"/>
    <s v="FC"/>
    <s v="00073182"/>
    <s v=""/>
    <s v=""/>
    <s v=""/>
    <s v=""/>
    <n v="0"/>
    <s v=""/>
    <s v="FUNERARIA LA QUINTA"/>
    <s v="J-29413307-0"/>
    <n v="2313388"/>
    <n v="0"/>
    <n v="0"/>
    <n v="1994300"/>
    <s v="16"/>
    <n v="319088"/>
    <n v="0"/>
    <s v="-"/>
    <n v="0"/>
    <n v="0"/>
    <s v="-"/>
    <n v="0"/>
    <n v="0"/>
    <s v="-"/>
    <n v="0"/>
  </r>
  <r>
    <s v="128"/>
    <x v="17"/>
    <x v="1"/>
    <s v="012"/>
    <s v="Z1B8038506"/>
    <s v="1667"/>
    <s v="FC"/>
    <s v="00073183-00073188"/>
    <s v=""/>
    <s v=""/>
    <s v=""/>
    <s v=""/>
    <n v="0"/>
    <s v=""/>
    <s v="VENTAS NO CONTRIBUYENTES"/>
    <s v=""/>
    <n v="70742839.405599996"/>
    <n v="0"/>
    <n v="25248576.5"/>
    <n v="0"/>
    <s v="-"/>
    <n v="0"/>
    <n v="39219192.159999996"/>
    <s v="16"/>
    <n v="6275070.7456"/>
    <n v="0"/>
    <s v="-"/>
    <n v="0"/>
    <n v="0"/>
    <s v="-"/>
    <n v="0"/>
  </r>
  <r>
    <s v="129"/>
    <x v="17"/>
    <x v="1"/>
    <s v="014"/>
    <s v="Z1F0000338"/>
    <s v="1506"/>
    <s v="FC"/>
    <s v="00058576-00058601"/>
    <s v=""/>
    <s v=""/>
    <s v=""/>
    <s v=""/>
    <n v="0"/>
    <s v=""/>
    <s v="VENTAS NO CONTRIBUYENTES"/>
    <s v=""/>
    <n v="80184180"/>
    <n v="0"/>
    <n v="61235000"/>
    <n v="0"/>
    <s v="-"/>
    <n v="0"/>
    <n v="16335500"/>
    <s v="-"/>
    <n v="2613680"/>
    <n v="0"/>
    <s v="-"/>
    <n v="0"/>
    <n v="0"/>
    <s v="-"/>
    <n v="0"/>
  </r>
  <r>
    <s v="130"/>
    <x v="17"/>
    <x v="1"/>
    <s v="014"/>
    <s v="Z1F0000338"/>
    <s v="1506"/>
    <s v="FC"/>
    <s v="00058602"/>
    <s v=""/>
    <s v=""/>
    <s v=""/>
    <s v=""/>
    <n v="0"/>
    <s v=""/>
    <s v="PANADERIA LA TEQUENCIA"/>
    <s v="J305005702"/>
    <n v="9990000"/>
    <n v="0"/>
    <n v="9990000"/>
    <n v="0"/>
    <s v="-"/>
    <n v="0"/>
    <n v="0"/>
    <s v="-"/>
    <n v="0"/>
    <n v="0"/>
    <s v="-"/>
    <n v="0"/>
    <n v="0"/>
    <s v="-"/>
    <n v="0"/>
  </r>
  <r>
    <s v="131"/>
    <x v="17"/>
    <x v="1"/>
    <s v="014"/>
    <s v="Z1F0000338"/>
    <s v="1506"/>
    <s v="FC"/>
    <s v="00058603-00058631"/>
    <s v=""/>
    <s v=""/>
    <s v=""/>
    <s v=""/>
    <n v="0"/>
    <s v=""/>
    <s v="VENTAS NO CONTRIBUYENTES"/>
    <s v=""/>
    <n v="112790356"/>
    <n v="0"/>
    <n v="68076300"/>
    <n v="0"/>
    <s v="-"/>
    <n v="0"/>
    <n v="38546600"/>
    <s v="-"/>
    <n v="6167456"/>
    <n v="0"/>
    <s v="-"/>
    <n v="0"/>
    <n v="0"/>
    <s v="-"/>
    <n v="0"/>
  </r>
  <r>
    <s v="132"/>
    <x v="17"/>
    <x v="1"/>
    <s v="015"/>
    <s v="Z1B8050356"/>
    <s v="1642"/>
    <s v="FC"/>
    <s v="00088522-00088540"/>
    <s v=""/>
    <s v=""/>
    <s v=""/>
    <s v=""/>
    <n v="0"/>
    <s v=""/>
    <s v="VENTAS NO CONTRIBUYENTES"/>
    <s v=""/>
    <n v="806543918.90999997"/>
    <n v="0"/>
    <n v="505229118.25"/>
    <n v="0"/>
    <s v="-"/>
    <n v="0"/>
    <n v="259754138.5"/>
    <s v="-"/>
    <n v="41560662.160000004"/>
    <n v="0"/>
    <s v="-"/>
    <n v="0"/>
    <n v="0"/>
    <s v="-"/>
    <n v="0"/>
  </r>
  <r>
    <s v="133"/>
    <x v="17"/>
    <x v="1"/>
    <s v="017"/>
    <s v="Z7C0004030"/>
    <s v="0106"/>
    <s v="FC"/>
    <s v="00003836-00003849"/>
    <s v=""/>
    <s v=""/>
    <s v=""/>
    <s v=""/>
    <n v="0"/>
    <s v=""/>
    <s v="VENTAS NO CONTRIBUYENTES"/>
    <s v=""/>
    <n v="131065909.95"/>
    <n v="0"/>
    <n v="94848925"/>
    <n v="0"/>
    <s v="-"/>
    <n v="0"/>
    <n v="31221538.75"/>
    <s v="16"/>
    <n v="4995446.2"/>
    <n v="0"/>
    <s v="-"/>
    <n v="0"/>
    <n v="0"/>
    <s v="-"/>
    <n v="0"/>
  </r>
  <r>
    <s v="134"/>
    <x v="18"/>
    <x v="1"/>
    <s v="001"/>
    <s v="Z1B8050365"/>
    <s v="1288"/>
    <s v="FC"/>
    <s v="00088190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5"/>
    <x v="18"/>
    <x v="0"/>
    <s v="001"/>
    <s v="Z1F0017854"/>
    <s v="0390-0390"/>
    <s v="FC"/>
    <s v="00021688-00021752"/>
    <s v=""/>
    <s v=""/>
    <s v=""/>
    <s v=""/>
    <n v="0"/>
    <s v=""/>
    <s v="VENTAS NO CONTRIBUYENTES"/>
    <s v=""/>
    <n v="971020323.20480001"/>
    <n v="0"/>
    <n v="706165636.5"/>
    <n v="0"/>
    <s v="-"/>
    <n v="0"/>
    <n v="228323005.78"/>
    <s v="16"/>
    <n v="36531680.924800001"/>
    <n v="0"/>
    <s v="-"/>
    <n v="0"/>
    <n v="0"/>
    <s v="-"/>
    <n v="0"/>
  </r>
  <r>
    <s v="136"/>
    <x v="18"/>
    <x v="1"/>
    <s v="001"/>
    <s v="Z1F0000700"/>
    <s v="1483"/>
    <s v="FC"/>
    <s v="00118183-00118252"/>
    <s v=""/>
    <s v=""/>
    <s v=""/>
    <s v=""/>
    <n v="0"/>
    <s v=""/>
    <s v="VENTAS NO CONTRIBUYENTES"/>
    <s v=""/>
    <n v="1413932160.612"/>
    <n v="0"/>
    <n v="1192940525"/>
    <n v="0"/>
    <s v="-"/>
    <n v="0"/>
    <n v="190510030.69999999"/>
    <s v="16"/>
    <n v="30481604.911999997"/>
    <n v="0"/>
    <s v="-"/>
    <n v="0"/>
    <n v="0"/>
    <s v="-"/>
    <n v="0"/>
  </r>
  <r>
    <s v="137"/>
    <x v="18"/>
    <x v="2"/>
    <s v="002"/>
    <s v="Z1F0008858"/>
    <s v="0841"/>
    <s v="FC"/>
    <s v="00112428-00112547"/>
    <s v=""/>
    <s v=""/>
    <s v=""/>
    <s v=""/>
    <n v="0"/>
    <s v=""/>
    <s v="VENTAS NO CONTRIBUYENTES"/>
    <s v=""/>
    <n v="457974412.29000002"/>
    <n v="0"/>
    <n v="418457968.29000002"/>
    <n v="0"/>
    <s v="-"/>
    <n v="0"/>
    <n v="34065900"/>
    <s v="-"/>
    <n v="5450544"/>
    <n v="0"/>
    <s v="-"/>
    <n v="0"/>
    <n v="0"/>
    <s v="-"/>
    <n v="0"/>
  </r>
  <r>
    <s v="138"/>
    <x v="18"/>
    <x v="1"/>
    <s v="002"/>
    <s v="Z1B8050002"/>
    <s v="1817"/>
    <s v="FC"/>
    <s v="00167632-00167637"/>
    <s v=""/>
    <s v=""/>
    <s v=""/>
    <s v=""/>
    <n v="0"/>
    <s v=""/>
    <s v="VENTAS NO CONTRIBUYENTES"/>
    <s v=""/>
    <n v="198540307.26999998"/>
    <n v="0"/>
    <n v="160618083.75"/>
    <n v="0"/>
    <s v="-"/>
    <n v="0"/>
    <n v="32691572"/>
    <s v="16"/>
    <n v="5230651.5199999996"/>
    <n v="0"/>
    <s v="-"/>
    <n v="0"/>
    <n v="0"/>
    <s v="-"/>
    <n v="0"/>
  </r>
  <r>
    <s v="139"/>
    <x v="18"/>
    <x v="1"/>
    <s v="002"/>
    <s v="Z1B8050002"/>
    <s v="1817"/>
    <s v="FC"/>
    <s v="00167638"/>
    <s v=""/>
    <s v=""/>
    <s v=""/>
    <s v=""/>
    <n v="0"/>
    <s v=""/>
    <s v="DISTRIBUIDORA MONTOVJ C.A"/>
    <s v="J-40786379-7 "/>
    <n v="534280"/>
    <n v="0"/>
    <n v="534280"/>
    <n v="0"/>
    <s v="-"/>
    <n v="0"/>
    <n v="0"/>
    <s v="-"/>
    <n v="0"/>
    <n v="0"/>
    <s v="-"/>
    <n v="0"/>
    <n v="0"/>
    <s v="-"/>
    <n v="0"/>
  </r>
  <r>
    <s v="140"/>
    <x v="18"/>
    <x v="1"/>
    <s v="002"/>
    <s v="Z1B8050002"/>
    <s v="1817"/>
    <s v="FC"/>
    <s v="00167639-00167718"/>
    <s v=""/>
    <s v=""/>
    <s v=""/>
    <s v=""/>
    <n v="0"/>
    <s v=""/>
    <s v="VENTAS NO CONTRIBUYENTES"/>
    <s v=""/>
    <n v="1696001090.9056001"/>
    <n v="0"/>
    <n v="1280898616.2499998"/>
    <n v="0"/>
    <s v="-"/>
    <n v="0"/>
    <n v="357846960.91000003"/>
    <s v="-"/>
    <n v="57255513.7456"/>
    <n v="0"/>
    <s v="-"/>
    <n v="0"/>
    <n v="0"/>
    <s v="-"/>
    <n v="0"/>
  </r>
  <r>
    <s v="141"/>
    <x v="18"/>
    <x v="1"/>
    <s v="002"/>
    <s v="Z1B8050149"/>
    <s v="1740"/>
    <s v="FC "/>
    <s v="00205963-00206037"/>
    <m/>
    <m/>
    <m/>
    <m/>
    <n v="0"/>
    <m/>
    <s v="VENTAS NO CONTRIBUYENTES"/>
    <m/>
    <n v="478587924"/>
    <n v="0"/>
    <n v="478587924"/>
    <n v="0"/>
    <s v="-"/>
    <n v="0"/>
    <n v="0"/>
    <s v="-"/>
    <n v="0"/>
    <n v="0"/>
    <s v="-"/>
    <n v="0"/>
    <n v="0"/>
    <s v="-"/>
    <n v="0"/>
  </r>
  <r>
    <s v="142"/>
    <x v="18"/>
    <x v="1"/>
    <s v="002"/>
    <s v="Z1B8050149"/>
    <s v="1740"/>
    <s v="NC"/>
    <m/>
    <s v="1222"/>
    <m/>
    <m/>
    <m/>
    <n v="0"/>
    <m/>
    <s v="VENTAS NO CONTRIBUYENTES"/>
    <m/>
    <n v="-9169000"/>
    <n v="0"/>
    <n v="-9169000"/>
    <n v="0"/>
    <s v="-"/>
    <n v="0"/>
    <n v="0"/>
    <s v="-"/>
    <n v="0"/>
    <n v="0"/>
    <s v="-"/>
    <n v="0"/>
    <n v="0"/>
    <s v="-"/>
    <n v="0"/>
  </r>
  <r>
    <s v="143"/>
    <x v="18"/>
    <x v="0"/>
    <s v="002"/>
    <s v="Z1F0017966"/>
    <s v="0386-0386"/>
    <s v="FC"/>
    <s v="00009859-00009914"/>
    <s v=""/>
    <s v=""/>
    <s v=""/>
    <s v=""/>
    <n v="0"/>
    <s v=""/>
    <s v="VENTAS NO CONTRIBUYENTES"/>
    <s v=""/>
    <n v="769026999.46400011"/>
    <n v="0"/>
    <n v="415152715.50000006"/>
    <n v="0"/>
    <s v="-"/>
    <n v="0"/>
    <n v="305064037.90000004"/>
    <s v="16"/>
    <n v="48810246.063999996"/>
    <n v="0"/>
    <s v="-"/>
    <n v="0"/>
    <n v="0"/>
    <s v="-"/>
    <n v="0"/>
  </r>
  <r>
    <s v="144"/>
    <x v="18"/>
    <x v="2"/>
    <s v="003"/>
    <s v="Z1F0008965"/>
    <s v="0833"/>
    <s v="FC"/>
    <s v="00109015-00109163"/>
    <s v=""/>
    <s v=""/>
    <s v=""/>
    <s v=""/>
    <n v="0"/>
    <s v=""/>
    <s v="VENTAS NO CONTRIBUYENTES"/>
    <s v=""/>
    <n v="564894894.5"/>
    <n v="0"/>
    <n v="510920848.5"/>
    <m/>
    <m/>
    <m/>
    <n v="46529350"/>
    <s v="-"/>
    <n v="7444696"/>
    <n v="0"/>
    <s v="-"/>
    <n v="0"/>
    <n v="0"/>
    <s v="-"/>
    <n v="0"/>
  </r>
  <r>
    <s v="145"/>
    <x v="18"/>
    <x v="1"/>
    <s v="003"/>
    <s v="Z1B8051199"/>
    <s v="1902"/>
    <s v="FC"/>
    <s v="00195477-00195550"/>
    <s v=""/>
    <s v=""/>
    <s v=""/>
    <s v=""/>
    <n v="0"/>
    <s v=""/>
    <s v="VENTAS NO CONTRIBUYENTES"/>
    <s v=""/>
    <n v="1468815974.0899999"/>
    <n v="0"/>
    <n v="1209390276.5"/>
    <n v="0"/>
    <s v="-"/>
    <n v="0"/>
    <n v="223642842.75"/>
    <s v="-"/>
    <n v="35782854.839999996"/>
    <n v="0"/>
    <s v="-"/>
    <n v="0"/>
    <n v="0"/>
    <s v="-"/>
    <n v="0"/>
  </r>
  <r>
    <s v="146"/>
    <x v="18"/>
    <x v="1"/>
    <s v="003"/>
    <s v="Z1B8051199"/>
    <s v="1902"/>
    <s v="FC"/>
    <s v="00195551"/>
    <s v=""/>
    <s v=""/>
    <s v=""/>
    <s v=""/>
    <n v="0"/>
    <s v=""/>
    <s v="MIGUEL ALVAREZ"/>
    <s v="V14772733"/>
    <n v="27472916.25"/>
    <n v="0"/>
    <n v="20416868.25"/>
    <n v="6082800"/>
    <s v="16"/>
    <n v="973248"/>
    <n v="0"/>
    <s v="-"/>
    <n v="0"/>
    <n v="0"/>
    <s v="-"/>
    <n v="0"/>
    <n v="0"/>
    <s v="-"/>
    <n v="0"/>
  </r>
  <r>
    <s v="147"/>
    <x v="18"/>
    <x v="1"/>
    <s v="003"/>
    <s v="Z1B8051199"/>
    <s v="1902"/>
    <s v="FC"/>
    <s v="00195552-00195569"/>
    <s v=""/>
    <s v=""/>
    <s v=""/>
    <s v=""/>
    <n v="0"/>
    <s v=""/>
    <s v="VENTAS NO CONTRIBUYENTES"/>
    <s v=""/>
    <n v="158559712.31999999"/>
    <n v="0"/>
    <n v="106745518.75"/>
    <n v="0"/>
    <s v="-"/>
    <n v="0"/>
    <n v="44667408.25"/>
    <s v="-"/>
    <n v="7146785.3199999994"/>
    <n v="0"/>
    <s v="-"/>
    <n v="0"/>
    <n v="0"/>
    <s v="-"/>
    <n v="0"/>
  </r>
  <r>
    <s v="148"/>
    <x v="18"/>
    <x v="0"/>
    <s v="003"/>
    <s v="Z1F0017848"/>
    <s v="0383-0383"/>
    <s v="FC"/>
    <s v="00017857-00017861"/>
    <s v=""/>
    <s v=""/>
    <s v=""/>
    <s v=""/>
    <n v="0"/>
    <s v=""/>
    <s v="VENTAS NO CONTRIBUYENTES"/>
    <s v=""/>
    <n v="73456045.75"/>
    <n v="0"/>
    <n v="64784059.75"/>
    <n v="0"/>
    <s v="-"/>
    <n v="0"/>
    <n v="7475850"/>
    <s v="16"/>
    <n v="1196136"/>
    <n v="0"/>
    <s v="-"/>
    <n v="0"/>
    <n v="0"/>
    <s v="-"/>
    <n v="0"/>
  </r>
  <r>
    <s v="149"/>
    <x v="18"/>
    <x v="0"/>
    <s v="003"/>
    <s v="Z1F0017848"/>
    <s v="0383"/>
    <s v="FC"/>
    <s v="00017862"/>
    <s v=""/>
    <s v=""/>
    <s v=""/>
    <s v=""/>
    <n v="0"/>
    <s v=""/>
    <s v="EL DUO DE LA CARNE"/>
    <s v="J408492636"/>
    <n v="103987723"/>
    <n v="0"/>
    <n v="92491601"/>
    <n v="9910450"/>
    <s v="16"/>
    <n v="1585672"/>
    <n v="0"/>
    <s v="-"/>
    <n v="0"/>
    <n v="0"/>
    <s v="-"/>
    <n v="0"/>
    <n v="0"/>
    <s v="-"/>
    <n v="0"/>
  </r>
  <r>
    <s v="150"/>
    <x v="18"/>
    <x v="0"/>
    <s v="003"/>
    <s v="Z1F0017848"/>
    <s v="0383"/>
    <s v="FC"/>
    <s v="00017863"/>
    <s v=""/>
    <s v=""/>
    <s v=""/>
    <s v=""/>
    <n v="0"/>
    <s v=""/>
    <s v="ANA RIOS"/>
    <s v="V18249007"/>
    <n v="36946757"/>
    <n v="0"/>
    <n v="36689237"/>
    <n v="0"/>
    <s v="-"/>
    <n v="0"/>
    <n v="222000"/>
    <s v="16"/>
    <n v="35520"/>
    <n v="0"/>
    <s v="-"/>
    <n v="0"/>
    <n v="0"/>
    <s v="-"/>
    <n v="0"/>
  </r>
  <r>
    <s v="151"/>
    <x v="18"/>
    <x v="0"/>
    <s v="003"/>
    <s v="Z1F0017848"/>
    <s v="0383"/>
    <s v="FC"/>
    <s v="00017864"/>
    <s v=""/>
    <s v=""/>
    <s v=""/>
    <s v=""/>
    <n v="0"/>
    <s v=""/>
    <s v="GRUPO DOPERCA C.A"/>
    <s v="J411415898"/>
    <n v="51337500"/>
    <n v="0"/>
    <n v="51337500"/>
    <n v="0"/>
    <s v="-"/>
    <n v="0"/>
    <n v="0"/>
    <s v="-"/>
    <n v="0"/>
    <n v="0"/>
    <s v="-"/>
    <n v="0"/>
    <n v="0"/>
    <s v="-"/>
    <n v="0"/>
  </r>
  <r>
    <s v="152"/>
    <x v="18"/>
    <x v="0"/>
    <s v="003"/>
    <s v="Z1F0017848"/>
    <s v="0383-0383"/>
    <s v="FC"/>
    <s v="00017865-00017866"/>
    <s v=""/>
    <s v=""/>
    <s v=""/>
    <s v=""/>
    <n v="0"/>
    <s v=""/>
    <s v="VENTAS NO CONTRIBUYENTES"/>
    <s v=""/>
    <n v="11635010.75"/>
    <n v="0"/>
    <n v="10081306.75"/>
    <n v="0"/>
    <s v="-"/>
    <n v="0"/>
    <n v="1339400"/>
    <s v="16"/>
    <n v="214304"/>
    <n v="0"/>
    <s v="-"/>
    <n v="0"/>
    <n v="0"/>
    <s v="-"/>
    <n v="0"/>
  </r>
  <r>
    <s v="153"/>
    <x v="18"/>
    <x v="0"/>
    <s v="003"/>
    <s v="Z1F0017848"/>
    <s v="0383"/>
    <s v="FC"/>
    <s v="00017867"/>
    <s v=""/>
    <s v=""/>
    <s v=""/>
    <s v=""/>
    <n v="0"/>
    <s v=""/>
    <s v="FUNDAVIGEA"/>
    <s v="J298180811"/>
    <n v="11080020"/>
    <n v="0"/>
    <n v="4384500"/>
    <n v="5772000"/>
    <s v="16"/>
    <n v="923520"/>
    <n v="0"/>
    <s v="-"/>
    <n v="0"/>
    <n v="0"/>
    <s v="-"/>
    <n v="0"/>
    <n v="0"/>
    <s v="-"/>
    <n v="0"/>
  </r>
  <r>
    <s v="154"/>
    <x v="18"/>
    <x v="0"/>
    <s v="003"/>
    <s v="Z1F0017848"/>
    <s v="0383-0383"/>
    <s v="FC"/>
    <s v="00017868-00017916"/>
    <s v=""/>
    <s v=""/>
    <s v=""/>
    <s v=""/>
    <n v="0"/>
    <s v=""/>
    <s v="VENTAS NO CONTRIBUYENTES"/>
    <s v=""/>
    <n v="1270692827.6359999"/>
    <n v="0"/>
    <n v="787055118.5"/>
    <n v="0"/>
    <s v="-"/>
    <n v="0"/>
    <n v="416929059.60000002"/>
    <s v="16"/>
    <n v="66708649.535999998"/>
    <n v="0"/>
    <s v="-"/>
    <n v="0"/>
    <n v="0"/>
    <s v="-"/>
    <n v="0"/>
  </r>
  <r>
    <s v="155"/>
    <x v="18"/>
    <x v="1"/>
    <s v="004"/>
    <s v="Z1B8050937"/>
    <s v="1746"/>
    <s v="FC"/>
    <s v="00162398-00162492"/>
    <s v=""/>
    <s v=""/>
    <s v=""/>
    <s v=""/>
    <n v="0"/>
    <s v=""/>
    <s v="VENTAS NO CONTRIBUYENTES"/>
    <s v=""/>
    <n v="1657145023.8264"/>
    <n v="0"/>
    <n v="1288540808.0999999"/>
    <n v="0"/>
    <s v="-"/>
    <n v="0"/>
    <n v="314403548.05000001"/>
    <s v="-"/>
    <n v="50304567.689999998"/>
    <n v="0"/>
    <s v="-"/>
    <n v="0"/>
    <n v="3607500"/>
    <s v="-"/>
    <n v="288600"/>
  </r>
  <r>
    <s v="156"/>
    <x v="18"/>
    <x v="0"/>
    <s v="004"/>
    <s v="Z1F0017963"/>
    <s v="0386-0386"/>
    <s v="FC"/>
    <s v="00010118-00010121"/>
    <s v=""/>
    <s v=""/>
    <s v=""/>
    <s v=""/>
    <n v="0"/>
    <s v=""/>
    <s v="VENTAS NO CONTRIBUYENTES"/>
    <s v=""/>
    <n v="14806993"/>
    <n v="0"/>
    <n v="14506553"/>
    <n v="0"/>
    <s v="-"/>
    <n v="0"/>
    <n v="259000"/>
    <s v="-"/>
    <n v="41440"/>
    <n v="0"/>
    <s v="-"/>
    <n v="0"/>
    <n v="0"/>
    <s v="-"/>
    <n v="0"/>
  </r>
  <r>
    <s v="157"/>
    <x v="18"/>
    <x v="0"/>
    <s v="004"/>
    <s v="Z1F0017963"/>
    <s v="0386"/>
    <s v="FC"/>
    <s v="00010122"/>
    <s v=""/>
    <s v=""/>
    <s v=""/>
    <s v=""/>
    <n v="0"/>
    <s v=""/>
    <s v="CACHIONO GOURMET EXPRESS 2430 C.A"/>
    <s v="J408175541"/>
    <n v="44333733"/>
    <n v="0"/>
    <n v="28833175"/>
    <n v="13362550"/>
    <s v="16"/>
    <n v="2138008"/>
    <n v="0"/>
    <s v="-"/>
    <n v="0"/>
    <n v="0"/>
    <s v="-"/>
    <n v="0"/>
    <n v="0"/>
    <s v="-"/>
    <n v="0"/>
  </r>
  <r>
    <s v="158"/>
    <x v="18"/>
    <x v="0"/>
    <s v="004"/>
    <s v="Z1F0017963"/>
    <s v="0386-0386"/>
    <s v="FC"/>
    <s v="00010123-00010152"/>
    <s v=""/>
    <s v=""/>
    <s v=""/>
    <s v=""/>
    <n v="0"/>
    <s v=""/>
    <s v="VENTAS NO CONTRIBUYENTES"/>
    <s v=""/>
    <n v="419096106.92120004"/>
    <n v="0"/>
    <n v="350113829.75"/>
    <n v="0"/>
    <s v="-"/>
    <n v="0"/>
    <n v="59467480.32"/>
    <s v="16"/>
    <n v="9514796.8511999995"/>
    <n v="0"/>
    <s v="-"/>
    <n v="0"/>
    <n v="0"/>
    <s v="-"/>
    <n v="0"/>
  </r>
  <r>
    <s v="159"/>
    <x v="18"/>
    <x v="1"/>
    <s v="005"/>
    <s v="Z1B8050363"/>
    <s v="1897"/>
    <s v="FC"/>
    <s v="00175551-00175643"/>
    <s v=""/>
    <s v=""/>
    <s v=""/>
    <s v=""/>
    <n v="0"/>
    <s v=""/>
    <s v="VENTAS NO CONTRIBUYENTES"/>
    <s v=""/>
    <n v="1164379694.3391998"/>
    <n v="0"/>
    <n v="847242485.99999988"/>
    <n v="0"/>
    <s v="-"/>
    <n v="0"/>
    <n v="273394145.12"/>
    <s v="16"/>
    <n v="43743063.2192"/>
    <n v="0"/>
    <s v="-"/>
    <n v="0"/>
    <n v="0"/>
    <s v="-"/>
    <n v="0"/>
  </r>
  <r>
    <s v="160"/>
    <x v="18"/>
    <x v="0"/>
    <s v="005"/>
    <s v="Z1F0017998"/>
    <s v="0380-0380"/>
    <s v="FC"/>
    <s v="00013506-00013507"/>
    <s v=""/>
    <s v=""/>
    <s v=""/>
    <s v=""/>
    <n v="0"/>
    <s v=""/>
    <s v="VENTAS NO CONTRIBUYENTES"/>
    <s v=""/>
    <n v="5673950"/>
    <n v="0"/>
    <n v="5673950"/>
    <n v="0"/>
    <s v="-"/>
    <n v="0"/>
    <n v="0"/>
    <s v="-"/>
    <n v="0"/>
    <n v="0"/>
    <s v="-"/>
    <n v="0"/>
    <n v="0"/>
    <s v="-"/>
    <n v="0"/>
  </r>
  <r>
    <s v="161"/>
    <x v="18"/>
    <x v="0"/>
    <s v="005"/>
    <s v="Z1F0017998"/>
    <s v="0380"/>
    <s v="FC"/>
    <s v="00013508"/>
    <s v=""/>
    <s v=""/>
    <s v=""/>
    <s v=""/>
    <n v="0"/>
    <s v=""/>
    <s v="DISTRIBUIDORA MEDICA EXPORTMEDEX. C.A"/>
    <s v="J305893306"/>
    <n v="5168900"/>
    <n v="0"/>
    <n v="5168900"/>
    <n v="0"/>
    <s v="-"/>
    <n v="0"/>
    <n v="0"/>
    <s v="-"/>
    <n v="0"/>
    <n v="0"/>
    <s v="-"/>
    <n v="0"/>
    <n v="0"/>
    <s v="-"/>
    <n v="0"/>
  </r>
  <r>
    <s v="162"/>
    <x v="18"/>
    <x v="0"/>
    <s v="005"/>
    <s v="Z1F0017998"/>
    <s v="0380-0380"/>
    <s v="FC"/>
    <s v="00013509-00013590"/>
    <s v=""/>
    <s v=""/>
    <s v=""/>
    <s v=""/>
    <n v="0"/>
    <s v=""/>
    <s v="VENTAS NO CONTRIBUYENTES"/>
    <s v=""/>
    <n v="1291109361.3080001"/>
    <n v="0"/>
    <n v="874093515.5"/>
    <n v="0"/>
    <s v="-"/>
    <n v="0"/>
    <n v="359496418.80000001"/>
    <s v="16"/>
    <n v="57519427.007999994"/>
    <n v="0"/>
    <s v="-"/>
    <n v="0"/>
    <n v="0"/>
    <s v="-"/>
    <n v="0"/>
  </r>
  <r>
    <s v="163"/>
    <x v="18"/>
    <x v="1"/>
    <s v="006"/>
    <s v="Z1B8044815"/>
    <s v="1807"/>
    <s v="FC"/>
    <s v="00155196-00155308"/>
    <s v=""/>
    <s v=""/>
    <s v=""/>
    <s v=""/>
    <n v="0"/>
    <s v=""/>
    <s v="VENTAS NO CONTRIBUYENTES"/>
    <s v=""/>
    <n v="1753510860.8831999"/>
    <n v="0"/>
    <n v="1320018234.75"/>
    <n v="0"/>
    <s v="-"/>
    <n v="0"/>
    <n v="373700539.77000004"/>
    <s v="16"/>
    <n v="59792086.363199994"/>
    <n v="0"/>
    <s v="-"/>
    <n v="0"/>
    <n v="0"/>
    <s v="-"/>
    <n v="0"/>
  </r>
  <r>
    <s v="164"/>
    <x v="18"/>
    <x v="0"/>
    <s v="006"/>
    <s v="Z1F0017787"/>
    <s v="0348"/>
    <s v="FC"/>
    <s v="000048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65"/>
    <x v="18"/>
    <x v="1"/>
    <s v="007"/>
    <s v="Z1B8050013"/>
    <s v="1844-1845"/>
    <s v="FC"/>
    <s v="00177070-00177147"/>
    <s v=""/>
    <s v=""/>
    <s v=""/>
    <s v=""/>
    <n v="0"/>
    <s v=""/>
    <s v="VENTAS NO CONTRIBUYENTES"/>
    <s v=""/>
    <n v="2097579877.6620004"/>
    <n v="0"/>
    <n v="1656510737.9999998"/>
    <n v="0"/>
    <s v="-"/>
    <n v="0"/>
    <n v="380232016.95000005"/>
    <s v="-"/>
    <n v="60837122.711999997"/>
    <n v="0"/>
    <s v="-"/>
    <n v="0"/>
    <n v="0"/>
    <s v="-"/>
    <n v="0"/>
  </r>
  <r>
    <s v="166"/>
    <x v="18"/>
    <x v="1"/>
    <s v="007"/>
    <s v="Z1B8050013"/>
    <s v="1844-1845"/>
    <s v="FC"/>
    <s v="00177148"/>
    <s v=""/>
    <s v=""/>
    <s v=""/>
    <s v=""/>
    <n v="0"/>
    <s v=""/>
    <s v="ARANDALES"/>
    <s v="J-402210558 "/>
    <n v="48833091.496399999"/>
    <n v="0"/>
    <n v="34629687.5"/>
    <n v="12244313.789999999"/>
    <s v="16"/>
    <n v="1959090.2064"/>
    <n v="0"/>
    <s v="-"/>
    <n v="0"/>
    <n v="0"/>
    <s v="-"/>
    <n v="0"/>
    <n v="0"/>
    <s v="-"/>
    <n v="0"/>
  </r>
  <r>
    <s v="167"/>
    <x v="18"/>
    <x v="1"/>
    <s v="007"/>
    <s v="Z1B8050013"/>
    <s v="1844-1845"/>
    <s v="FC"/>
    <s v="00177149-00177156"/>
    <s v=""/>
    <s v=""/>
    <s v=""/>
    <s v=""/>
    <n v="0"/>
    <s v=""/>
    <s v="VENTAS NO CONTRIBUYENTES"/>
    <s v=""/>
    <n v="128400522.6428"/>
    <n v="0"/>
    <n v="83754879"/>
    <n v="0"/>
    <s v="-"/>
    <n v="0"/>
    <n v="38487623.829999998"/>
    <s v="16"/>
    <n v="6158019.8128000004"/>
    <n v="0"/>
    <s v="-"/>
    <n v="0"/>
    <n v="0"/>
    <s v="-"/>
    <n v="0"/>
  </r>
  <r>
    <s v="168"/>
    <x v="18"/>
    <x v="1"/>
    <s v="008"/>
    <s v="Z1B8050003"/>
    <s v="1762"/>
    <s v="FC"/>
    <s v="00173931-00173940"/>
    <s v=""/>
    <s v=""/>
    <s v=""/>
    <s v=""/>
    <n v="0"/>
    <s v=""/>
    <s v="VENTAS NO CONTRIBUYENTES"/>
    <s v=""/>
    <n v="138230440.44999999"/>
    <n v="0"/>
    <n v="129308016.25"/>
    <n v="0"/>
    <s v="-"/>
    <n v="0"/>
    <n v="7691745"/>
    <s v="16"/>
    <n v="1230679.2"/>
    <n v="0"/>
    <s v="-"/>
    <n v="0"/>
    <n v="0"/>
    <s v="-"/>
    <n v="0"/>
  </r>
  <r>
    <s v="169"/>
    <x v="18"/>
    <x v="1"/>
    <s v="008"/>
    <s v="Z1B8050003"/>
    <s v="1762"/>
    <s v="FC"/>
    <s v="00173941"/>
    <s v=""/>
    <s v=""/>
    <s v=""/>
    <s v=""/>
    <n v="0"/>
    <s v=""/>
    <s v="OH SI SALUD C.A"/>
    <s v="J41151440-3"/>
    <n v="27258464.25"/>
    <n v="0"/>
    <n v="27000944.25"/>
    <n v="222000"/>
    <s v="16"/>
    <n v="35520"/>
    <n v="0"/>
    <s v="-"/>
    <n v="0"/>
    <n v="0"/>
    <s v="-"/>
    <n v="0"/>
    <n v="0"/>
    <s v="-"/>
    <n v="0"/>
  </r>
  <r>
    <s v="170"/>
    <x v="18"/>
    <x v="1"/>
    <s v="008"/>
    <s v="Z1B8050003"/>
    <s v="1762"/>
    <s v="FC"/>
    <s v="00173942-00174005"/>
    <s v=""/>
    <s v=""/>
    <s v=""/>
    <s v=""/>
    <n v="0"/>
    <s v=""/>
    <s v="VENTAS NO CONTRIBUYENTES"/>
    <s v=""/>
    <n v="1106281328.8664"/>
    <n v="0"/>
    <n v="808829058.75"/>
    <n v="0"/>
    <s v="-"/>
    <n v="0"/>
    <n v="256424370.78999999"/>
    <s v="-"/>
    <n v="41027899.326400004"/>
    <n v="0"/>
    <s v="-"/>
    <n v="0"/>
    <n v="0"/>
    <s v="-"/>
    <n v="0"/>
  </r>
  <r>
    <s v="171"/>
    <x v="18"/>
    <x v="0"/>
    <s v="008"/>
    <s v="Z1F0017970"/>
    <s v="0018-0018"/>
    <s v="FC"/>
    <s v="00000200-00000213"/>
    <s v=""/>
    <s v=""/>
    <s v=""/>
    <s v=""/>
    <n v="0"/>
    <s v=""/>
    <s v="VENTAS NO CONTRIBUYENTES"/>
    <s v=""/>
    <n v="57703276"/>
    <n v="0"/>
    <n v="1572500"/>
    <n v="0"/>
    <s v="-"/>
    <n v="0"/>
    <n v="48388600"/>
    <s v="16"/>
    <n v="7742176"/>
    <n v="0"/>
    <s v="-"/>
    <n v="0"/>
    <n v="0"/>
    <s v="-"/>
    <n v="0"/>
  </r>
  <r>
    <s v="172"/>
    <x v="18"/>
    <x v="1"/>
    <s v="009"/>
    <s v="Z1B8014458"/>
    <s v="1815"/>
    <s v="FC"/>
    <s v="00179612-00179665"/>
    <s v=""/>
    <s v=""/>
    <s v=""/>
    <s v=""/>
    <n v="0"/>
    <s v=""/>
    <s v="VENTAS NO CONTRIBUYENTES"/>
    <s v=""/>
    <n v="917667138.05640006"/>
    <n v="0"/>
    <n v="711532500.75"/>
    <n v="0"/>
    <s v="-"/>
    <n v="0"/>
    <n v="177702273.54000002"/>
    <s v="16"/>
    <n v="28432363.766400002"/>
    <n v="0"/>
    <s v="-"/>
    <n v="0"/>
    <n v="0"/>
    <s v="-"/>
    <n v="0"/>
  </r>
  <r>
    <s v="173"/>
    <x v="18"/>
    <x v="1"/>
    <s v="011"/>
    <s v="Z1F0004616"/>
    <s v="0717"/>
    <s v="FC"/>
    <s v="00097422-00097587"/>
    <s v=""/>
    <s v=""/>
    <s v=""/>
    <s v=""/>
    <n v="0"/>
    <s v=""/>
    <s v="VENTAS NO CONTRIBUYENTES"/>
    <s v=""/>
    <n v="678794187"/>
    <n v="0"/>
    <n v="637099553"/>
    <n v="0"/>
    <s v="-"/>
    <n v="0"/>
    <n v="35943650"/>
    <s v="-"/>
    <n v="5750984"/>
    <n v="0"/>
    <s v="-"/>
    <n v="0"/>
    <n v="0"/>
    <s v="-"/>
    <n v="0"/>
  </r>
  <r>
    <s v="174"/>
    <x v="18"/>
    <x v="1"/>
    <s v="012"/>
    <s v="Z1B8038506"/>
    <s v="1668"/>
    <s v="FC"/>
    <s v="00073189-00073213"/>
    <s v=""/>
    <s v=""/>
    <s v=""/>
    <s v=""/>
    <n v="0"/>
    <s v=""/>
    <s v="VENTAS NO CONTRIBUYENTES"/>
    <s v=""/>
    <n v="126599617"/>
    <n v="0"/>
    <n v="40894815"/>
    <n v="0"/>
    <s v="-"/>
    <n v="0"/>
    <n v="73883450"/>
    <s v="16"/>
    <n v="11821352"/>
    <n v="0"/>
    <s v="-"/>
    <n v="0"/>
    <n v="0"/>
    <s v="-"/>
    <n v="0"/>
  </r>
  <r>
    <s v="175"/>
    <x v="18"/>
    <x v="1"/>
    <s v="012"/>
    <s v="Z1B8038506"/>
    <s v="1668"/>
    <s v="NC"/>
    <s v=""/>
    <s v="00000084"/>
    <s v=""/>
    <s v="00073200"/>
    <s v="19/3/2021"/>
    <n v="4126980"/>
    <s v="VEN"/>
    <s v="GREGORIA B"/>
    <s v="V4457738 "/>
    <n v="-2424980"/>
    <n v="0"/>
    <n v="0"/>
    <n v="0"/>
    <s v="-"/>
    <n v="0"/>
    <n v="-2090500"/>
    <s v="16"/>
    <n v="-334480"/>
    <n v="0"/>
    <s v="-"/>
    <n v="0"/>
    <n v="0"/>
    <s v="-"/>
    <n v="0"/>
  </r>
  <r>
    <s v="176"/>
    <x v="18"/>
    <x v="1"/>
    <s v="013"/>
    <s v="Z1B8050578"/>
    <s v="1622-1623"/>
    <s v="FC"/>
    <s v="00148992-00149044"/>
    <s v=""/>
    <s v=""/>
    <s v=""/>
    <s v=""/>
    <m/>
    <s v=""/>
    <s v="VENTAS NO CONTRIBUYENTES"/>
    <m/>
    <n v="261756478.75"/>
    <n v="0"/>
    <n v="229989240.75"/>
    <n v="0"/>
    <s v="-"/>
    <n v="0"/>
    <n v="27385550"/>
    <s v="-"/>
    <n v="4381688"/>
    <n v="0"/>
    <s v="-"/>
    <n v="0"/>
    <n v="0"/>
    <s v="-"/>
    <n v="0"/>
  </r>
  <r>
    <s v="177"/>
    <x v="18"/>
    <x v="1"/>
    <s v="014"/>
    <s v="Z1F0000338"/>
    <s v="1507"/>
    <s v="FC"/>
    <s v="00058632-00058693"/>
    <s v=""/>
    <s v=""/>
    <s v=""/>
    <s v=""/>
    <n v="0"/>
    <s v=""/>
    <s v="VENTAS NO CONTRIBUYENTES"/>
    <s v=""/>
    <n v="290402048"/>
    <n v="0"/>
    <n v="215371450"/>
    <n v="0"/>
    <s v="-"/>
    <n v="0"/>
    <n v="64681550"/>
    <s v="-"/>
    <n v="10349048"/>
    <n v="0"/>
    <s v="-"/>
    <n v="0"/>
    <n v="0"/>
    <s v="-"/>
    <n v="0"/>
  </r>
  <r>
    <s v="178"/>
    <x v="18"/>
    <x v="1"/>
    <s v="015"/>
    <s v="Z1B8050356"/>
    <s v="1643"/>
    <s v="FC"/>
    <s v="00088541-00088565"/>
    <s v=""/>
    <s v=""/>
    <s v=""/>
    <s v=""/>
    <n v="0"/>
    <s v=""/>
    <s v="VENTAS NO CONTRIBUYENTES"/>
    <s v=""/>
    <n v="358353667.02639997"/>
    <n v="0"/>
    <n v="318008377.75"/>
    <n v="0"/>
    <s v="-"/>
    <n v="0"/>
    <n v="34780421.789999999"/>
    <s v="16"/>
    <n v="5564867.4864000008"/>
    <n v="0"/>
    <s v="-"/>
    <n v="0"/>
    <n v="0"/>
    <s v="-"/>
    <n v="0"/>
  </r>
  <r>
    <s v="179"/>
    <x v="18"/>
    <x v="1"/>
    <s v="017"/>
    <s v="Z7C0004030"/>
    <s v="0107"/>
    <s v="FC"/>
    <s v="00003849"/>
    <s v=""/>
    <s v=""/>
    <s v=""/>
    <s v=""/>
    <n v="0"/>
    <s v=""/>
    <s v="CAJA SIN ACTIVIDAD"/>
    <s v=""/>
    <n v="0"/>
    <n v="0"/>
    <n v="0"/>
    <n v="0"/>
    <s v="-"/>
    <n v="0"/>
    <m/>
    <s v="16"/>
    <n v="0"/>
    <n v="0"/>
    <s v="-"/>
    <n v="0"/>
    <n v="0"/>
    <s v="-"/>
    <n v="0"/>
  </r>
  <r>
    <s v="180"/>
    <x v="19"/>
    <x v="0"/>
    <s v="001"/>
    <s v="Z1F0017854"/>
    <s v="0391"/>
    <s v="FC"/>
    <s v="00021753"/>
    <s v=""/>
    <s v=""/>
    <s v=""/>
    <s v=""/>
    <n v="0"/>
    <s v=""/>
    <s v="JESUS PEREZ"/>
    <s v="V16887690"/>
    <n v="3453515.25"/>
    <n v="0"/>
    <n v="3453515.25"/>
    <n v="0"/>
    <s v="-"/>
    <n v="0"/>
    <n v="0"/>
    <s v="-"/>
    <n v="0"/>
    <n v="0"/>
    <s v="-"/>
    <n v="0"/>
    <n v="0"/>
    <s v="-"/>
    <n v="0"/>
  </r>
  <r>
    <s v="181"/>
    <x v="19"/>
    <x v="0"/>
    <s v="001"/>
    <s v="Z1F0017854"/>
    <s v="0391"/>
    <s v="FC"/>
    <s v="00021754"/>
    <s v=""/>
    <s v=""/>
    <s v=""/>
    <s v=""/>
    <n v="0"/>
    <s v=""/>
    <s v="CORPORACION LENOTRE GOURMET C.A"/>
    <s v="J317391004"/>
    <n v="4667180"/>
    <n v="0"/>
    <n v="4667180"/>
    <n v="0"/>
    <s v="-"/>
    <n v="0"/>
    <n v="0"/>
    <s v="-"/>
    <n v="0"/>
    <n v="0"/>
    <s v="-"/>
    <n v="0"/>
    <n v="0"/>
    <s v="-"/>
    <n v="0"/>
  </r>
  <r>
    <s v="182"/>
    <x v="19"/>
    <x v="0"/>
    <s v="001"/>
    <s v="Z1F0017854"/>
    <s v="0391-0391"/>
    <s v="FC"/>
    <s v="00021755-00021756"/>
    <s v=""/>
    <s v=""/>
    <s v=""/>
    <s v=""/>
    <n v="0"/>
    <s v=""/>
    <s v="VENTAS NO CONTRIBUYENTES"/>
    <s v=""/>
    <n v="14686040"/>
    <n v="0"/>
    <n v="9879000"/>
    <n v="0"/>
    <s v="-"/>
    <n v="0"/>
    <n v="4144000"/>
    <s v="16"/>
    <n v="663040"/>
    <n v="0"/>
    <s v="-"/>
    <n v="0"/>
    <n v="0"/>
    <s v="-"/>
    <n v="0"/>
  </r>
  <r>
    <s v="183"/>
    <x v="19"/>
    <x v="0"/>
    <s v="001"/>
    <s v="Z1F0017854"/>
    <s v="0391"/>
    <s v="FC"/>
    <s v="00021757"/>
    <s v=""/>
    <s v=""/>
    <s v=""/>
    <s v=""/>
    <n v="0"/>
    <s v=""/>
    <s v="FUNDAVIGEA"/>
    <s v="J298180811"/>
    <n v="10363150"/>
    <n v="0"/>
    <n v="10363150"/>
    <n v="0"/>
    <s v="-"/>
    <n v="0"/>
    <n v="0"/>
    <s v="-"/>
    <n v="0"/>
    <n v="0"/>
    <s v="-"/>
    <n v="0"/>
    <n v="0"/>
    <s v="-"/>
    <n v="0"/>
  </r>
  <r>
    <s v="184"/>
    <x v="19"/>
    <x v="0"/>
    <s v="001"/>
    <s v="Z1F0017854"/>
    <s v="0391-0391"/>
    <s v="FC"/>
    <s v="00021758-00021783"/>
    <s v=""/>
    <s v=""/>
    <s v=""/>
    <s v=""/>
    <n v="0"/>
    <s v=""/>
    <s v="VENTAS NO CONTRIBUYENTES"/>
    <s v=""/>
    <n v="432234113.80000001"/>
    <n v="0"/>
    <n v="343746110.75"/>
    <n v="0"/>
    <s v="-"/>
    <n v="0"/>
    <n v="76282761.25"/>
    <s v="16"/>
    <n v="12205241.800000001"/>
    <n v="0"/>
    <s v="-"/>
    <n v="0"/>
    <n v="0"/>
    <s v="-"/>
    <n v="0"/>
  </r>
  <r>
    <s v="185"/>
    <x v="19"/>
    <x v="0"/>
    <s v="001"/>
    <s v="Z1F0017854"/>
    <s v="0391"/>
    <s v="FC"/>
    <s v="00021784"/>
    <s v=""/>
    <s v=""/>
    <s v=""/>
    <s v=""/>
    <n v="0"/>
    <s v=""/>
    <s v="EL DUO DE LA CARNE"/>
    <s v="J408492636"/>
    <n v="24292720"/>
    <n v="0"/>
    <n v="0"/>
    <n v="20942000"/>
    <s v="16"/>
    <n v="3350720"/>
    <n v="0"/>
    <s v="-"/>
    <n v="0"/>
    <n v="0"/>
    <s v="-"/>
    <n v="0"/>
    <n v="0"/>
    <s v="-"/>
    <n v="0"/>
  </r>
  <r>
    <s v="186"/>
    <x v="19"/>
    <x v="0"/>
    <s v="001"/>
    <s v="Z1F0017854"/>
    <s v="0391-0391"/>
    <s v="FC"/>
    <s v="00021785-00021787"/>
    <s v=""/>
    <s v=""/>
    <s v=""/>
    <s v=""/>
    <n v="0"/>
    <s v=""/>
    <s v="VENTAS NO CONTRIBUYENTES"/>
    <s v=""/>
    <n v="35822364"/>
    <n v="0"/>
    <n v="27852120"/>
    <n v="0"/>
    <s v="-"/>
    <n v="0"/>
    <n v="6870900"/>
    <s v="-"/>
    <n v="1099344"/>
    <n v="0"/>
    <s v="-"/>
    <n v="0"/>
    <n v="0"/>
    <s v="-"/>
    <n v="0"/>
  </r>
  <r>
    <s v="187"/>
    <x v="19"/>
    <x v="0"/>
    <s v="001"/>
    <s v="Z1F0017854"/>
    <s v="0391"/>
    <s v="FC"/>
    <s v="00021788"/>
    <s v=""/>
    <s v=""/>
    <s v=""/>
    <s v=""/>
    <n v="0"/>
    <s v=""/>
    <s v="MARTHUCAR C.A."/>
    <s v="J500246811"/>
    <n v="31399402.5"/>
    <n v="0"/>
    <n v="11776378.5"/>
    <n v="16916400"/>
    <s v="16"/>
    <n v="2706624"/>
    <n v="0"/>
    <s v="-"/>
    <n v="0"/>
    <n v="0"/>
    <s v="-"/>
    <n v="0"/>
    <n v="0"/>
    <s v="-"/>
    <n v="0"/>
  </r>
  <r>
    <s v="188"/>
    <x v="19"/>
    <x v="0"/>
    <s v="001"/>
    <s v="Z1F0017854"/>
    <s v="0391-0391"/>
    <s v="FC"/>
    <s v="00021789-00021874"/>
    <s v=""/>
    <s v=""/>
    <s v=""/>
    <s v=""/>
    <n v="0"/>
    <s v=""/>
    <s v="VENTAS NO CONTRIBUYENTES"/>
    <s v=""/>
    <n v="1507134107.2179997"/>
    <n v="0"/>
    <n v="993005460"/>
    <n v="0"/>
    <s v="-"/>
    <n v="0"/>
    <n v="443214351.05000001"/>
    <s v="16"/>
    <n v="70914296.168000013"/>
    <n v="0"/>
    <s v="-"/>
    <n v="0"/>
    <n v="0"/>
    <s v="-"/>
    <n v="0"/>
  </r>
  <r>
    <s v="189"/>
    <x v="19"/>
    <x v="1"/>
    <s v="001"/>
    <s v="Z1F0000700"/>
    <s v="1484"/>
    <s v="FC"/>
    <s v="00118253-00118364"/>
    <s v=""/>
    <s v=""/>
    <s v=""/>
    <s v=""/>
    <n v="0"/>
    <s v=""/>
    <s v="VENTAS NO CONTRIBUYENTES"/>
    <s v=""/>
    <n v="2698739999.2255998"/>
    <n v="0"/>
    <n v="1975624578.25"/>
    <n v="0"/>
    <s v="-"/>
    <n v="0"/>
    <n v="623375362.90999997"/>
    <s v="16"/>
    <n v="99740058.065600008"/>
    <n v="0"/>
    <s v="-"/>
    <n v="0"/>
    <n v="0"/>
    <s v="-"/>
    <n v="0"/>
  </r>
  <r>
    <s v="190"/>
    <x v="19"/>
    <x v="1"/>
    <s v="001"/>
    <s v="Z1F0000700"/>
    <s v="1484"/>
    <s v="NC"/>
    <s v=""/>
    <s v="00000245"/>
    <s v=""/>
    <s v="00118336"/>
    <s v="20/3/2021"/>
    <n v="55894188.75"/>
    <s v="VEN"/>
    <s v="NEIMA PALENCIA"/>
    <s v="V15912055"/>
    <n v="-10498750"/>
    <n v="0"/>
    <n v="-10498750"/>
    <n v="0"/>
    <s v="-"/>
    <n v="0"/>
    <n v="0"/>
    <s v="-"/>
    <n v="0"/>
    <n v="0"/>
    <s v="-"/>
    <n v="0"/>
    <n v="0"/>
    <s v="-"/>
    <n v="0"/>
  </r>
  <r>
    <s v="191"/>
    <x v="19"/>
    <x v="2"/>
    <s v="002"/>
    <s v="Z1F0008858"/>
    <s v="0842"/>
    <s v="FC"/>
    <s v="00112548-00112700"/>
    <s v=""/>
    <s v=""/>
    <s v=""/>
    <s v=""/>
    <n v="0"/>
    <s v=""/>
    <s v="VENTAS NO CONTRIBUYENTES"/>
    <s v=""/>
    <n v="799923821.4964"/>
    <n v="0"/>
    <n v="730759211.5"/>
    <n v="0"/>
    <s v="-"/>
    <n v="0"/>
    <n v="59624663.789999999"/>
    <s v="-"/>
    <n v="9539946.2063999996"/>
    <n v="0"/>
    <s v="-"/>
    <n v="0"/>
    <n v="0"/>
    <s v="-"/>
    <n v="0"/>
  </r>
  <r>
    <s v="192"/>
    <x v="19"/>
    <x v="1"/>
    <s v="002"/>
    <s v="Z1B8050002"/>
    <s v="1818"/>
    <s v="FC"/>
    <s v="00167719-00167795"/>
    <s v=""/>
    <s v=""/>
    <s v=""/>
    <s v=""/>
    <n v="0"/>
    <s v=""/>
    <s v="VENTAS NO CONTRIBUYENTES"/>
    <s v=""/>
    <n v="1802841783.7324002"/>
    <n v="0"/>
    <n v="1255053922.7499998"/>
    <n v="0"/>
    <s v="-"/>
    <n v="0"/>
    <n v="472230914.6400001"/>
    <s v="16"/>
    <n v="75556946.342400014"/>
    <n v="0"/>
    <s v="-"/>
    <n v="0"/>
    <n v="0"/>
    <s v="-"/>
    <n v="0"/>
  </r>
  <r>
    <s v="193"/>
    <x v="19"/>
    <x v="1"/>
    <s v="002"/>
    <s v="Z1B8050149"/>
    <s v="1741"/>
    <s v="FC "/>
    <s v="00206038-00206142"/>
    <m/>
    <m/>
    <m/>
    <m/>
    <n v="0"/>
    <m/>
    <s v="VENTAS NO CONTRIBUYENTES"/>
    <m/>
    <n v="759339392.48000002"/>
    <n v="0"/>
    <n v="759339392.48000002"/>
    <n v="0"/>
    <s v="-"/>
    <n v="0"/>
    <n v="0"/>
    <s v="-"/>
    <n v="0"/>
    <n v="0"/>
    <s v="-"/>
    <n v="0"/>
    <n v="0"/>
    <s v="-"/>
    <n v="0"/>
  </r>
  <r>
    <s v="194"/>
    <x v="19"/>
    <x v="1"/>
    <s v="002"/>
    <s v="Z1B8050149"/>
    <s v="1741"/>
    <s v="NC"/>
    <m/>
    <s v="1223"/>
    <m/>
    <m/>
    <m/>
    <n v="0"/>
    <m/>
    <s v="VENTAS NO CONTRIBUYENTES"/>
    <m/>
    <n v="-16977000"/>
    <n v="0"/>
    <n v="-16977000"/>
    <n v="0"/>
    <s v="-"/>
    <n v="0"/>
    <n v="0"/>
    <s v="-"/>
    <n v="0"/>
    <n v="0"/>
    <s v="-"/>
    <n v="0"/>
    <n v="0"/>
    <s v="-"/>
    <n v="0"/>
  </r>
  <r>
    <s v="195"/>
    <x v="19"/>
    <x v="0"/>
    <s v="002"/>
    <s v="Z1F0017966"/>
    <s v="0387-0387"/>
    <s v="FC"/>
    <s v="00009915-00009959"/>
    <s v=""/>
    <s v=""/>
    <s v=""/>
    <s v=""/>
    <n v="0"/>
    <s v=""/>
    <s v="VENTAS NO CONTRIBUYENTES"/>
    <s v=""/>
    <n v="545856980.60280001"/>
    <n v="0"/>
    <n v="427297710.5"/>
    <n v="0"/>
    <s v="-"/>
    <n v="0"/>
    <n v="102206267.33"/>
    <s v="-"/>
    <n v="16353002.7728"/>
    <n v="0"/>
    <s v="-"/>
    <n v="0"/>
    <n v="0"/>
    <s v="-"/>
    <n v="0"/>
  </r>
  <r>
    <s v="196"/>
    <x v="19"/>
    <x v="2"/>
    <s v="003"/>
    <s v="Z1F0008965"/>
    <s v="0834"/>
    <s v="FC"/>
    <s v="00109164-00109317"/>
    <s v=""/>
    <s v=""/>
    <s v=""/>
    <s v=""/>
    <n v="0"/>
    <s v=""/>
    <s v="VENTAS NO CONTRIBUYENTES"/>
    <s v=""/>
    <n v="797151841.5"/>
    <n v="0"/>
    <n v="713144525.5"/>
    <m/>
    <m/>
    <m/>
    <n v="72420100"/>
    <s v="-"/>
    <n v="11587216"/>
    <n v="0"/>
    <s v="-"/>
    <n v="0"/>
    <n v="0"/>
    <s v="-"/>
    <n v="0"/>
  </r>
  <r>
    <s v="197"/>
    <x v="19"/>
    <x v="1"/>
    <s v="003"/>
    <s v="Z1B8051199"/>
    <s v="1903"/>
    <s v="FC"/>
    <s v="00195570-00195670"/>
    <s v=""/>
    <s v=""/>
    <s v=""/>
    <s v=""/>
    <n v="0"/>
    <s v=""/>
    <s v="VENTAS NO CONTRIBUYENTES"/>
    <s v=""/>
    <n v="1918416960.8099999"/>
    <n v="0"/>
    <n v="1522274049.5"/>
    <n v="0"/>
    <s v="-"/>
    <n v="0"/>
    <n v="341502509.75"/>
    <s v="16"/>
    <n v="54640401.560000002"/>
    <n v="0"/>
    <s v="-"/>
    <n v="0"/>
    <n v="0"/>
    <s v="-"/>
    <n v="0"/>
  </r>
  <r>
    <s v="198"/>
    <x v="19"/>
    <x v="1"/>
    <s v="003"/>
    <s v="Z1B8051199"/>
    <s v="1903"/>
    <s v="NC"/>
    <s v=""/>
    <s v="00000181"/>
    <s v=""/>
    <s v="00195614"/>
    <s v="20/3/2021"/>
    <n v="21137804"/>
    <s v="VEN"/>
    <s v="MERCADO LEONARDO"/>
    <s v="V12157213"/>
    <n v="-1029460.25"/>
    <n v="0"/>
    <n v="-1029460.25"/>
    <n v="0"/>
    <s v="-"/>
    <n v="0"/>
    <n v="0"/>
    <s v="-"/>
    <n v="0"/>
    <n v="0"/>
    <s v="-"/>
    <n v="0"/>
    <n v="0"/>
    <s v="-"/>
    <n v="0"/>
  </r>
  <r>
    <s v="199"/>
    <x v="19"/>
    <x v="1"/>
    <s v="003"/>
    <s v="Z1B8051199"/>
    <s v="1903"/>
    <s v="NC"/>
    <s v=""/>
    <s v="00000182"/>
    <s v=""/>
    <s v="00195665"/>
    <s v="20/3/2021"/>
    <n v="7580102.5"/>
    <s v="VEN"/>
    <s v="CHRISTOPHER CASAIS"/>
    <s v="V27515523"/>
    <n v="-1760090"/>
    <n v="0"/>
    <n v="-1760090"/>
    <n v="0"/>
    <s v="-"/>
    <n v="0"/>
    <n v="0"/>
    <s v="-"/>
    <n v="0"/>
    <n v="0"/>
    <s v="-"/>
    <n v="0"/>
    <n v="0"/>
    <s v="-"/>
    <n v="0"/>
  </r>
  <r>
    <s v="200"/>
    <x v="19"/>
    <x v="0"/>
    <s v="003"/>
    <s v="Z1F0017848"/>
    <s v="0384-0384"/>
    <s v="FC"/>
    <s v="00017917-00017941"/>
    <s v=""/>
    <s v=""/>
    <s v=""/>
    <s v=""/>
    <n v="0"/>
    <s v=""/>
    <s v="VENTAS NO CONTRIBUYENTES"/>
    <s v=""/>
    <n v="447498633.23000002"/>
    <n v="0"/>
    <n v="317613582"/>
    <n v="0"/>
    <s v="-"/>
    <n v="0"/>
    <n v="111969871.75"/>
    <s v="16"/>
    <n v="17915179.48"/>
    <n v="0"/>
    <s v="-"/>
    <n v="0"/>
    <n v="0"/>
    <s v="-"/>
    <n v="0"/>
  </r>
  <r>
    <s v="201"/>
    <x v="19"/>
    <x v="0"/>
    <s v="003"/>
    <s v="Z1F0017848"/>
    <s v="0384"/>
    <s v="FC"/>
    <s v="00017942"/>
    <s v=""/>
    <s v=""/>
    <s v=""/>
    <s v=""/>
    <n v="0"/>
    <s v=""/>
    <s v="CARLOS OLMOS"/>
    <s v="V040624674"/>
    <n v="13371013.75"/>
    <n v="0"/>
    <n v="9250693.75"/>
    <n v="3552000"/>
    <s v="16"/>
    <n v="568320"/>
    <n v="0"/>
    <s v="-"/>
    <n v="0"/>
    <n v="0"/>
    <s v="-"/>
    <n v="0"/>
    <n v="0"/>
    <s v="-"/>
    <n v="0"/>
  </r>
  <r>
    <s v="202"/>
    <x v="19"/>
    <x v="0"/>
    <s v="003"/>
    <s v="Z1F0017848"/>
    <s v="0384-0384"/>
    <s v="FC"/>
    <s v="00017943-00017960"/>
    <s v=""/>
    <s v=""/>
    <s v=""/>
    <s v=""/>
    <n v="0"/>
    <s v=""/>
    <s v="VENTAS NO CONTRIBUYENTES"/>
    <s v=""/>
    <n v="981281085.09039998"/>
    <n v="0"/>
    <n v="754914044"/>
    <n v="0"/>
    <s v="-"/>
    <n v="0"/>
    <n v="195144000.94"/>
    <s v="16"/>
    <n v="31223040.150399998"/>
    <n v="0"/>
    <s v="-"/>
    <n v="0"/>
    <n v="0"/>
    <s v="-"/>
    <n v="0"/>
  </r>
  <r>
    <s v="203"/>
    <x v="19"/>
    <x v="1"/>
    <s v="004"/>
    <s v="Z1B8050937"/>
    <s v="1747"/>
    <s v="FC"/>
    <s v="00162493-00162585"/>
    <s v=""/>
    <s v=""/>
    <s v=""/>
    <s v=""/>
    <n v="0"/>
    <s v=""/>
    <s v="VENTAS NO CONTRIBUYENTES"/>
    <s v=""/>
    <n v="2659693596.8199997"/>
    <n v="0"/>
    <n v="1899084139.25"/>
    <n v="0"/>
    <s v="-"/>
    <n v="0"/>
    <n v="655697808.25"/>
    <s v="-"/>
    <n v="104911649.32000004"/>
    <n v="0"/>
    <s v="-"/>
    <n v="0"/>
    <n v="0"/>
    <s v="-"/>
    <n v="0"/>
  </r>
  <r>
    <s v="204"/>
    <x v="19"/>
    <x v="0"/>
    <s v="004"/>
    <s v="Z1F0017963"/>
    <s v="0387-0387"/>
    <s v="FC"/>
    <s v="00010153-00010198"/>
    <s v=""/>
    <s v=""/>
    <s v=""/>
    <s v=""/>
    <n v="0"/>
    <s v=""/>
    <s v="VENTAS NO CONTRIBUYENTES"/>
    <s v=""/>
    <n v="725252539.39359999"/>
    <n v="0"/>
    <n v="509666384"/>
    <n v="0"/>
    <s v="-"/>
    <n v="0"/>
    <n v="185850133.96000001"/>
    <s v="-"/>
    <n v="29736021.433600001"/>
    <n v="0"/>
    <s v="-"/>
    <n v="0"/>
    <n v="0"/>
    <s v="-"/>
    <n v="0"/>
  </r>
  <r>
    <s v="205"/>
    <x v="19"/>
    <x v="1"/>
    <s v="005"/>
    <s v="Z1B8050363"/>
    <s v="1898"/>
    <s v="FC"/>
    <s v="00175644-00175746"/>
    <s v=""/>
    <s v=""/>
    <s v=""/>
    <s v=""/>
    <n v="0"/>
    <s v=""/>
    <s v="VENTAS NO CONTRIBUYENTES"/>
    <s v=""/>
    <n v="2753567443.7508001"/>
    <n v="0"/>
    <n v="2108220100.7499995"/>
    <n v="0"/>
    <s v="-"/>
    <n v="0"/>
    <n v="556333916.38000011"/>
    <s v="16"/>
    <n v="89013426.620800003"/>
    <n v="0"/>
    <s v="-"/>
    <n v="0"/>
    <n v="0"/>
    <s v="-"/>
    <n v="0"/>
  </r>
  <r>
    <s v="206"/>
    <x v="19"/>
    <x v="0"/>
    <s v="005"/>
    <s v="Z1F0017998"/>
    <s v="0381-0381"/>
    <s v="FC"/>
    <s v="00013591-00013634"/>
    <s v=""/>
    <s v=""/>
    <s v=""/>
    <s v=""/>
    <n v="0"/>
    <s v=""/>
    <s v="VENTAS NO CONTRIBUYENTES"/>
    <s v=""/>
    <n v="866781520.99119997"/>
    <n v="0"/>
    <n v="599952701"/>
    <n v="0"/>
    <s v="-"/>
    <n v="0"/>
    <n v="230024844.82000002"/>
    <s v="16"/>
    <n v="36803975.1712"/>
    <n v="0"/>
    <s v="-"/>
    <n v="0"/>
    <n v="0"/>
    <s v="-"/>
    <n v="0"/>
  </r>
  <r>
    <s v="207"/>
    <x v="19"/>
    <x v="0"/>
    <s v="005"/>
    <s v="Z1F0017998"/>
    <s v="0381"/>
    <s v="FC"/>
    <s v="00013635"/>
    <s v=""/>
    <s v=""/>
    <s v=""/>
    <s v=""/>
    <n v="0"/>
    <s v=""/>
    <s v="PABLO ANTONIO DA SILVA PATUDA"/>
    <s v="V6877384"/>
    <n v="20846262.5"/>
    <n v="0"/>
    <n v="20846262.5"/>
    <n v="0"/>
    <s v="-"/>
    <n v="0"/>
    <n v="0"/>
    <s v="-"/>
    <n v="0"/>
    <n v="0"/>
    <s v="-"/>
    <n v="0"/>
    <n v="0"/>
    <s v="-"/>
    <n v="0"/>
  </r>
  <r>
    <s v="208"/>
    <x v="19"/>
    <x v="0"/>
    <s v="005"/>
    <s v="Z1F0017998"/>
    <s v="0381-0381"/>
    <s v="FC"/>
    <s v="00013636-00013660"/>
    <s v=""/>
    <s v=""/>
    <s v=""/>
    <s v=""/>
    <n v="0"/>
    <s v=""/>
    <s v="VENTAS NO CONTRIBUYENTES"/>
    <s v=""/>
    <n v="446161763.59240001"/>
    <n v="0"/>
    <n v="302391815.25"/>
    <n v="0"/>
    <s v="-"/>
    <n v="0"/>
    <n v="123939610.64"/>
    <s v="16"/>
    <n v="19830337.702399999"/>
    <n v="0"/>
    <s v="-"/>
    <n v="0"/>
    <n v="0"/>
    <s v="-"/>
    <n v="0"/>
  </r>
  <r>
    <s v="209"/>
    <x v="19"/>
    <x v="1"/>
    <s v="006"/>
    <s v="Z1B8044815"/>
    <s v="1808"/>
    <s v="FC"/>
    <s v="00155309-00155336"/>
    <s v=""/>
    <s v=""/>
    <s v=""/>
    <s v=""/>
    <n v="0"/>
    <s v=""/>
    <s v="VENTAS NO CONTRIBUYENTES"/>
    <s v=""/>
    <n v="572101733.85280001"/>
    <n v="0"/>
    <n v="443471553.99999994"/>
    <n v="0"/>
    <s v="-"/>
    <n v="0"/>
    <n v="110888086.08"/>
    <s v="-"/>
    <n v="17742093.772800002"/>
    <n v="0"/>
    <s v="-"/>
    <n v="0"/>
    <n v="0"/>
    <s v="-"/>
    <n v="0"/>
  </r>
  <r>
    <s v="210"/>
    <x v="19"/>
    <x v="1"/>
    <s v="006"/>
    <s v="Z1B8044815"/>
    <s v="1808"/>
    <s v="FC"/>
    <s v="00155337"/>
    <s v=""/>
    <s v=""/>
    <s v=""/>
    <s v=""/>
    <n v="0"/>
    <s v=""/>
    <s v="GONRECA"/>
    <s v="J30509573-6"/>
    <n v="196075778.31999999"/>
    <n v="0"/>
    <n v="89212124.5"/>
    <n v="92123839.5"/>
    <s v="16"/>
    <n v="14739814.32"/>
    <n v="0"/>
    <s v="-"/>
    <n v="0"/>
    <n v="0"/>
    <s v="-"/>
    <n v="0"/>
    <n v="0"/>
    <s v="-"/>
    <n v="0"/>
  </r>
  <r>
    <s v="211"/>
    <x v="19"/>
    <x v="1"/>
    <s v="006"/>
    <s v="Z1B8044815"/>
    <s v="1808"/>
    <s v="FC"/>
    <s v="00155338-00155411"/>
    <s v=""/>
    <s v=""/>
    <s v=""/>
    <s v=""/>
    <n v="0"/>
    <s v=""/>
    <s v="VENTAS NO CONTRIBUYENTES"/>
    <s v=""/>
    <n v="1787021940.5884001"/>
    <n v="0"/>
    <n v="1303965448.9999998"/>
    <n v="0"/>
    <s v="-"/>
    <n v="0"/>
    <n v="416428009.99000001"/>
    <s v="16"/>
    <n v="66628481.598400004"/>
    <n v="0"/>
    <s v="-"/>
    <n v="0"/>
    <n v="0"/>
    <s v="-"/>
    <n v="0"/>
  </r>
  <r>
    <s v="212"/>
    <x v="19"/>
    <x v="0"/>
    <s v="006"/>
    <s v="Z1F0017787"/>
    <s v="0348"/>
    <s v="FC"/>
    <s v="000048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3"/>
    <x v="19"/>
    <x v="1"/>
    <s v="007"/>
    <s v="Z1B8050013"/>
    <s v="1846"/>
    <s v="FC"/>
    <s v="00177157-00177247"/>
    <s v=""/>
    <s v=""/>
    <s v=""/>
    <s v=""/>
    <n v="0"/>
    <s v=""/>
    <s v="VENTAS NO CONTRIBUYENTES"/>
    <s v=""/>
    <n v="2437447616.0392008"/>
    <n v="0"/>
    <n v="1953732361.75"/>
    <n v="0"/>
    <s v="-"/>
    <n v="0"/>
    <n v="416995908.87"/>
    <s v="-"/>
    <n v="66719345.419200011"/>
    <n v="0"/>
    <s v="-"/>
    <n v="0"/>
    <n v="0"/>
    <s v="-"/>
    <n v="0"/>
  </r>
  <r>
    <s v="214"/>
    <x v="19"/>
    <x v="1"/>
    <s v="008"/>
    <s v="Z1B8050003"/>
    <s v="1763"/>
    <s v="FC"/>
    <s v="00174006-00174028"/>
    <s v=""/>
    <s v=""/>
    <s v=""/>
    <s v=""/>
    <n v="0"/>
    <s v=""/>
    <s v="VENTAS NO CONTRIBUYENTES"/>
    <s v=""/>
    <n v="323378401.60000002"/>
    <n v="0"/>
    <n v="283872436"/>
    <n v="0"/>
    <s v="-"/>
    <n v="0"/>
    <n v="34305660"/>
    <s v="16"/>
    <n v="5200305.5999999996"/>
    <n v="0"/>
    <s v="-"/>
    <n v="0"/>
    <n v="0"/>
    <s v="-"/>
    <n v="0"/>
  </r>
  <r>
    <s v="215"/>
    <x v="19"/>
    <x v="1"/>
    <s v="008"/>
    <s v="Z1B8050003"/>
    <s v="1763"/>
    <s v="FC"/>
    <s v="00174029"/>
    <s v=""/>
    <s v=""/>
    <s v=""/>
    <s v=""/>
    <n v="0"/>
    <s v=""/>
    <s v="RESTAURANTE ABRUZZES"/>
    <s v="J-310636109"/>
    <n v="36025706.75"/>
    <n v="0"/>
    <n v="25703446.75"/>
    <n v="8898500"/>
    <s v="16"/>
    <n v="1423760"/>
    <n v="0"/>
    <s v="-"/>
    <n v="0"/>
    <n v="0"/>
    <s v="-"/>
    <n v="0"/>
    <n v="0"/>
    <s v="-"/>
    <n v="0"/>
  </r>
  <r>
    <s v="216"/>
    <x v="19"/>
    <x v="1"/>
    <s v="008"/>
    <s v="Z1B8050003"/>
    <s v="1763"/>
    <s v="FC"/>
    <s v="00174030-00174074"/>
    <s v=""/>
    <s v=""/>
    <s v=""/>
    <s v=""/>
    <n v="0"/>
    <s v=""/>
    <s v="VENTAS NO CONTRIBUYENTES"/>
    <s v=""/>
    <n v="1140774823.3364"/>
    <n v="0"/>
    <n v="816827082.25"/>
    <n v="0"/>
    <s v="-"/>
    <n v="0"/>
    <n v="275657794.04000002"/>
    <s v="-"/>
    <n v="44393847.046400003"/>
    <n v="0"/>
    <s v="-"/>
    <n v="0"/>
    <n v="3607500"/>
    <s v="-"/>
    <n v="288600"/>
  </r>
  <r>
    <s v="217"/>
    <x v="19"/>
    <x v="0"/>
    <s v="008"/>
    <s v="Z1F0017970"/>
    <s v="0019-0019"/>
    <s v="FC"/>
    <s v="00000214-00000228"/>
    <s v=""/>
    <s v=""/>
    <s v=""/>
    <s v=""/>
    <n v="0"/>
    <s v=""/>
    <s v="VENTAS NO CONTRIBUYENTES"/>
    <s v=""/>
    <n v="86948002"/>
    <n v="0"/>
    <n v="277500"/>
    <n v="0"/>
    <s v="-"/>
    <n v="0"/>
    <n v="74715950"/>
    <s v="16"/>
    <n v="11954552"/>
    <n v="0"/>
    <s v="-"/>
    <n v="0"/>
    <n v="0"/>
    <s v="-"/>
    <n v="0"/>
  </r>
  <r>
    <s v="218"/>
    <x v="19"/>
    <x v="0"/>
    <s v="008"/>
    <s v="Z1F0017970"/>
    <s v="0019"/>
    <s v="NC"/>
    <s v=""/>
    <s v="00000005"/>
    <s v=""/>
    <s v="00000226"/>
    <s v="20-03-2021"/>
    <n v="3974392"/>
    <s v="VEN"/>
    <s v="CANTONIO DURAN"/>
    <s v="V2552349"/>
    <n v="-2128832"/>
    <n v="0"/>
    <n v="0"/>
    <n v="0"/>
    <s v="-"/>
    <n v="0"/>
    <n v="-1835200"/>
    <s v="16"/>
    <n v="-293632"/>
    <n v="0"/>
    <s v="-"/>
    <n v="0"/>
    <n v="0"/>
    <s v="-"/>
    <n v="0"/>
  </r>
  <r>
    <s v="219"/>
    <x v="19"/>
    <x v="1"/>
    <s v="009"/>
    <s v="Z1B8014458"/>
    <s v="1816"/>
    <s v="FC"/>
    <s v="00179666-00179755"/>
    <s v=""/>
    <s v=""/>
    <s v=""/>
    <s v=""/>
    <n v="0"/>
    <s v=""/>
    <s v="VENTAS NO CONTRIBUYENTES"/>
    <s v=""/>
    <n v="2052971308.9703999"/>
    <n v="0"/>
    <n v="1651154274.5"/>
    <n v="0"/>
    <s v="-"/>
    <n v="0"/>
    <n v="339676581.44999999"/>
    <s v="-"/>
    <n v="54348253.030000001"/>
    <n v="0"/>
    <s v="-"/>
    <n v="0"/>
    <n v="7215000"/>
    <s v="-"/>
    <n v="577200"/>
  </r>
  <r>
    <s v="220"/>
    <x v="19"/>
    <x v="1"/>
    <s v="009"/>
    <s v="Z1B8014458"/>
    <s v="1816"/>
    <s v="NC"/>
    <s v=""/>
    <s v="00000146"/>
    <s v=""/>
    <s v="00179697"/>
    <s v="20/3/2021"/>
    <n v="17947312.5"/>
    <s v="VEN"/>
    <s v="ANTONIO YAJURE"/>
    <s v="V7324196"/>
    <n v="-2597400"/>
    <n v="0"/>
    <n v="-2597400"/>
    <n v="0"/>
    <s v="-"/>
    <n v="0"/>
    <n v="0"/>
    <s v="-"/>
    <n v="0"/>
    <n v="0"/>
    <s v="-"/>
    <n v="0"/>
    <n v="0"/>
    <s v="-"/>
    <n v="0"/>
  </r>
  <r>
    <s v="221"/>
    <x v="19"/>
    <x v="1"/>
    <s v="011"/>
    <s v="Z1F0004616"/>
    <s v="0718"/>
    <s v="FC"/>
    <s v="00097588-00097756"/>
    <s v=""/>
    <s v=""/>
    <s v=""/>
    <s v=""/>
    <n v="0"/>
    <s v=""/>
    <s v="VENTAS NO CONTRIBUYENTES"/>
    <s v=""/>
    <n v="899185690.9928"/>
    <n v="0"/>
    <n v="807911813"/>
    <n v="0"/>
    <s v="-"/>
    <n v="0"/>
    <n v="78684377.579999998"/>
    <s v="-"/>
    <n v="12589500.412799999"/>
    <n v="0"/>
    <s v="-"/>
    <n v="0"/>
    <n v="0"/>
    <s v="-"/>
    <n v="0"/>
  </r>
  <r>
    <s v="222"/>
    <x v="19"/>
    <x v="1"/>
    <s v="012"/>
    <s v="Z1B8038506"/>
    <s v="1669"/>
    <s v="FC"/>
    <s v="00073214-00073286"/>
    <s v=""/>
    <s v=""/>
    <s v=""/>
    <s v=""/>
    <n v="0"/>
    <s v=""/>
    <s v="VENTAS NO CONTRIBUYENTES"/>
    <s v=""/>
    <n v="1047111538.5599999"/>
    <n v="0"/>
    <n v="683674563"/>
    <n v="0"/>
    <s v="-"/>
    <n v="0"/>
    <n v="313307737.55000001"/>
    <s v="-"/>
    <n v="50129238.009999998"/>
    <n v="0"/>
    <s v="-"/>
    <n v="0"/>
    <n v="0"/>
    <s v="-"/>
    <n v="0"/>
  </r>
  <r>
    <s v="223"/>
    <x v="19"/>
    <x v="1"/>
    <s v="013"/>
    <s v="Z1B8050578"/>
    <s v="1624"/>
    <s v="FC"/>
    <s v="00149045-00149108"/>
    <s v=""/>
    <s v=""/>
    <s v=""/>
    <s v=""/>
    <m/>
    <s v=""/>
    <s v="VENTAS NO CONTRIBUYENTES"/>
    <m/>
    <n v="364429453.4928"/>
    <n v="0"/>
    <n v="322560787.5"/>
    <n v="0"/>
    <s v="-"/>
    <n v="0"/>
    <n v="36093677.579999998"/>
    <s v="-"/>
    <n v="5774988.4128"/>
    <n v="0"/>
    <s v="-"/>
    <n v="0"/>
    <n v="0"/>
    <s v="-"/>
    <n v="0"/>
  </r>
  <r>
    <s v="224"/>
    <x v="19"/>
    <x v="1"/>
    <s v="014"/>
    <s v="Z1F0000338"/>
    <s v="1508"/>
    <s v="FC"/>
    <s v="00058694-00058797"/>
    <s v=""/>
    <s v=""/>
    <s v=""/>
    <s v=""/>
    <n v="0"/>
    <s v=""/>
    <s v="VENTAS NO CONTRIBUYENTES"/>
    <s v=""/>
    <n v="380857280"/>
    <n v="0"/>
    <n v="310994250"/>
    <n v="0"/>
    <s v="-"/>
    <n v="0"/>
    <n v="60226750"/>
    <s v="-"/>
    <n v="9636280"/>
    <n v="0"/>
    <s v="-"/>
    <n v="0"/>
    <n v="0"/>
    <s v="-"/>
    <n v="0"/>
  </r>
  <r>
    <s v="225"/>
    <x v="19"/>
    <x v="1"/>
    <s v="014"/>
    <s v="Z1F0000338"/>
    <s v="1508"/>
    <s v="FC"/>
    <s v="00058798"/>
    <s v=""/>
    <s v=""/>
    <s v=""/>
    <s v=""/>
    <n v="0"/>
    <s v=""/>
    <s v="DELICATECES VENEZCAFE C.A"/>
    <s v="J500121750"/>
    <n v="8325000"/>
    <n v="0"/>
    <n v="8325000"/>
    <n v="0"/>
    <s v="-"/>
    <n v="0"/>
    <n v="0"/>
    <s v="-"/>
    <n v="0"/>
    <n v="0"/>
    <s v="-"/>
    <n v="0"/>
    <n v="0"/>
    <s v="-"/>
    <n v="0"/>
  </r>
  <r>
    <s v="226"/>
    <x v="19"/>
    <x v="1"/>
    <s v="014"/>
    <s v="Z1F0000338"/>
    <s v="1508"/>
    <s v="FC"/>
    <s v="00058799-00058812"/>
    <s v=""/>
    <s v=""/>
    <s v=""/>
    <s v=""/>
    <n v="0"/>
    <s v=""/>
    <s v="VENTAS NO CONTRIBUYENTES"/>
    <s v=""/>
    <n v="82279564"/>
    <n v="0"/>
    <n v="56400950"/>
    <n v="0"/>
    <s v="-"/>
    <n v="0"/>
    <n v="22309150"/>
    <s v="16"/>
    <n v="3569464"/>
    <n v="0"/>
    <s v="-"/>
    <n v="0"/>
    <n v="0"/>
    <s v="-"/>
    <n v="0"/>
  </r>
  <r>
    <s v="227"/>
    <x v="19"/>
    <x v="1"/>
    <s v="015"/>
    <s v="Z1B8050356"/>
    <s v="1644"/>
    <s v="FC"/>
    <s v="00088566-00088644"/>
    <s v=""/>
    <s v=""/>
    <s v=""/>
    <s v=""/>
    <n v="0"/>
    <s v=""/>
    <s v="VENTAS NO CONTRIBUYENTES"/>
    <s v=""/>
    <n v="2110571902.4284003"/>
    <n v="0"/>
    <n v="1681869669.7499998"/>
    <n v="0"/>
    <s v="-"/>
    <n v="0"/>
    <n v="369570890.24000001"/>
    <s v="16"/>
    <n v="59131342.4384"/>
    <n v="0"/>
    <s v="-"/>
    <n v="0"/>
    <n v="0"/>
    <s v="-"/>
    <n v="0"/>
  </r>
  <r>
    <s v="228"/>
    <x v="19"/>
    <x v="1"/>
    <s v="017"/>
    <s v="Z7C0004030"/>
    <s v="0108"/>
    <s v="FC"/>
    <s v="00003849"/>
    <s v=""/>
    <s v=""/>
    <s v=""/>
    <s v=""/>
    <n v="0"/>
    <s v=""/>
    <s v="CAJA SIN ACTIVIDAD"/>
    <s v=""/>
    <n v="0"/>
    <n v="0"/>
    <n v="0"/>
    <n v="0"/>
    <s v="-"/>
    <n v="0"/>
    <m/>
    <s v="16"/>
    <n v="0"/>
    <n v="0"/>
    <s v="-"/>
    <n v="0"/>
    <n v="0"/>
    <s v="-"/>
    <n v="0"/>
  </r>
  <r>
    <s v="229"/>
    <x v="20"/>
    <x v="0"/>
    <s v="001"/>
    <s v="Z1F0017854"/>
    <s v="0392-0392"/>
    <s v="FC"/>
    <s v="00021875-00021899"/>
    <s v=""/>
    <s v=""/>
    <s v=""/>
    <s v=""/>
    <n v="0"/>
    <s v=""/>
    <s v="VENTAS NO CONTRIBUYENTES"/>
    <s v=""/>
    <n v="555534193.59280002"/>
    <n v="0"/>
    <n v="421738401.49999994"/>
    <n v="0"/>
    <s v="-"/>
    <n v="0"/>
    <n v="115341200.08"/>
    <s v="-"/>
    <n v="18454592.012800001"/>
    <n v="0"/>
    <s v="-"/>
    <n v="0"/>
    <n v="0"/>
    <s v="-"/>
    <n v="0"/>
  </r>
  <r>
    <s v="230"/>
    <x v="20"/>
    <x v="0"/>
    <s v="001"/>
    <s v="Z1F0017854"/>
    <s v="0392"/>
    <s v="FC"/>
    <s v="00021900"/>
    <s v=""/>
    <s v=""/>
    <s v=""/>
    <s v=""/>
    <n v="0"/>
    <s v=""/>
    <s v="SERVICIOS DE LIMPIEZA SANCHEZ"/>
    <s v="J298741783"/>
    <n v="4659225"/>
    <n v="0"/>
    <n v="4659225"/>
    <n v="0"/>
    <s v="-"/>
    <n v="0"/>
    <n v="0"/>
    <s v="-"/>
    <n v="0"/>
    <n v="0"/>
    <s v="-"/>
    <n v="0"/>
    <n v="0"/>
    <s v="-"/>
    <n v="0"/>
  </r>
  <r>
    <s v="231"/>
    <x v="20"/>
    <x v="0"/>
    <s v="001"/>
    <s v="Z1F0017854"/>
    <s v="0392-0392"/>
    <s v="FC"/>
    <s v="00021901-00021923"/>
    <s v=""/>
    <s v=""/>
    <s v=""/>
    <s v=""/>
    <n v="0"/>
    <s v=""/>
    <s v="VENTAS NO CONTRIBUYENTES"/>
    <s v=""/>
    <n v="221226128.93000001"/>
    <n v="0"/>
    <n v="129910974.75"/>
    <n v="0"/>
    <s v="-"/>
    <n v="0"/>
    <n v="78719960.5"/>
    <s v="16"/>
    <n v="12595193.68"/>
    <n v="0"/>
    <s v="-"/>
    <n v="0"/>
    <n v="0"/>
    <s v="-"/>
    <n v="0"/>
  </r>
  <r>
    <s v="232"/>
    <x v="20"/>
    <x v="0"/>
    <s v="001"/>
    <s v="Z1F0017854"/>
    <s v="0392"/>
    <s v="FC"/>
    <s v="00021924"/>
    <s v=""/>
    <s v=""/>
    <s v=""/>
    <s v=""/>
    <n v="0"/>
    <s v=""/>
    <s v="LABORATORIO CLINICO CGPLUS"/>
    <s v="J402243740"/>
    <n v="192066938.56999999"/>
    <n v="0"/>
    <n v="93385982.75"/>
    <n v="85069789.5"/>
    <s v="16"/>
    <n v="13611166.32"/>
    <n v="0"/>
    <s v="-"/>
    <n v="0"/>
    <n v="0"/>
    <s v="-"/>
    <n v="0"/>
    <n v="0"/>
    <s v="-"/>
    <n v="0"/>
  </r>
  <r>
    <s v="233"/>
    <x v="20"/>
    <x v="0"/>
    <s v="001"/>
    <s v="Z1F0017854"/>
    <s v="0392-0392"/>
    <s v="FC"/>
    <s v="00021925-00021960"/>
    <s v=""/>
    <s v=""/>
    <s v=""/>
    <s v=""/>
    <n v="0"/>
    <s v=""/>
    <s v="VENTAS NO CONTRIBUYENTES"/>
    <s v=""/>
    <n v="678206364.55639994"/>
    <n v="0"/>
    <n v="484009533.75"/>
    <n v="0"/>
    <s v="-"/>
    <n v="0"/>
    <n v="167411061.03999999"/>
    <s v="16"/>
    <n v="26785769.766400002"/>
    <n v="0"/>
    <s v="-"/>
    <n v="0"/>
    <n v="0"/>
    <s v="-"/>
    <n v="0"/>
  </r>
  <r>
    <s v="234"/>
    <x v="20"/>
    <x v="1"/>
    <s v="001"/>
    <s v="Z1F0000700"/>
    <s v="1485"/>
    <s v="FC"/>
    <s v="00118365-00118438"/>
    <s v=""/>
    <s v=""/>
    <s v=""/>
    <s v=""/>
    <n v="0"/>
    <s v=""/>
    <s v="VENTAS NO CONTRIBUYENTES"/>
    <s v=""/>
    <n v="1712594968.7979999"/>
    <n v="0"/>
    <n v="1199847315.4999995"/>
    <n v="0"/>
    <s v="-"/>
    <n v="0"/>
    <n v="442023839.05000007"/>
    <s v="16"/>
    <n v="70723814.247999996"/>
    <n v="0"/>
    <s v="-"/>
    <n v="0"/>
    <n v="0"/>
    <s v="-"/>
    <n v="0"/>
  </r>
  <r>
    <s v="235"/>
    <x v="20"/>
    <x v="2"/>
    <s v="002"/>
    <s v="Z1F0008858"/>
    <s v="0843"/>
    <s v="FC"/>
    <s v="00112701-00112806"/>
    <s v=""/>
    <s v=""/>
    <s v=""/>
    <s v=""/>
    <n v="0"/>
    <s v=""/>
    <s v="VENTAS NO CONTRIBUYENTES"/>
    <s v=""/>
    <n v="575321580.4928"/>
    <n v="0"/>
    <n v="498194134.5"/>
    <n v="0"/>
    <s v="-"/>
    <n v="0"/>
    <n v="66489177.579999998"/>
    <s v="-"/>
    <n v="10638268.412799999"/>
    <n v="0"/>
    <s v="-"/>
    <n v="0"/>
    <n v="0"/>
    <s v="-"/>
    <n v="0"/>
  </r>
  <r>
    <s v="236"/>
    <x v="20"/>
    <x v="1"/>
    <s v="002"/>
    <s v="Z1B8050002"/>
    <s v="1819"/>
    <s v="FC"/>
    <s v="00167796-00167800"/>
    <s v=""/>
    <s v=""/>
    <s v=""/>
    <s v=""/>
    <n v="0"/>
    <s v=""/>
    <s v="VENTAS NO CONTRIBUYENTES"/>
    <s v=""/>
    <n v="57168089.5"/>
    <n v="0"/>
    <n v="53429757.5"/>
    <n v="0"/>
    <s v="-"/>
    <n v="0"/>
    <n v="3222700"/>
    <s v="-"/>
    <n v="515632"/>
    <n v="0"/>
    <s v="-"/>
    <n v="0"/>
    <n v="0"/>
    <s v="-"/>
    <n v="0"/>
  </r>
  <r>
    <s v="237"/>
    <x v="20"/>
    <x v="1"/>
    <s v="002"/>
    <s v="Z1B8050002"/>
    <s v="1819"/>
    <s v="FC"/>
    <s v="00167801"/>
    <s v=""/>
    <s v=""/>
    <s v=""/>
    <s v=""/>
    <n v="0"/>
    <s v=""/>
    <s v="OHSISALUD C.A"/>
    <s v="J-41151440-3 "/>
    <n v="8073555.7699999996"/>
    <n v="0"/>
    <n v="5134351.25"/>
    <n v="2533797"/>
    <s v="16"/>
    <n v="405407.52"/>
    <n v="0"/>
    <s v="-"/>
    <n v="0"/>
    <n v="0"/>
    <s v="-"/>
    <n v="0"/>
    <n v="0"/>
    <s v="-"/>
    <n v="0"/>
  </r>
  <r>
    <s v="238"/>
    <x v="20"/>
    <x v="1"/>
    <s v="002"/>
    <s v="Z1B8050002"/>
    <s v="1819"/>
    <s v="FC"/>
    <s v="00167802-00167878"/>
    <s v=""/>
    <s v=""/>
    <s v=""/>
    <s v=""/>
    <n v="0"/>
    <s v=""/>
    <s v="VENTAS NO CONTRIBUYENTES"/>
    <s v=""/>
    <n v="1991857673.6656003"/>
    <n v="0"/>
    <n v="1434341848.4999998"/>
    <n v="0"/>
    <s v="-"/>
    <n v="0"/>
    <n v="480617090.66000003"/>
    <s v="16"/>
    <n v="76898734.505600005"/>
    <n v="0"/>
    <s v="-"/>
    <n v="0"/>
    <n v="0"/>
    <s v="-"/>
    <n v="0"/>
  </r>
  <r>
    <s v="239"/>
    <x v="20"/>
    <x v="1"/>
    <s v="002"/>
    <s v="Z1B8050149"/>
    <s v="1742"/>
    <s v="FC "/>
    <s v="00206143-00206227"/>
    <m/>
    <m/>
    <m/>
    <m/>
    <n v="0"/>
    <m/>
    <s v="VENTAS NO CONTRIBUYENTES"/>
    <m/>
    <n v="652449400.48000002"/>
    <n v="0"/>
    <n v="652449400.48000002"/>
    <n v="0"/>
    <s v="-"/>
    <n v="0"/>
    <n v="0"/>
    <s v="-"/>
    <n v="0"/>
    <n v="0"/>
    <s v="-"/>
    <n v="0"/>
    <n v="0"/>
    <s v="-"/>
    <n v="0"/>
  </r>
  <r>
    <s v="240"/>
    <x v="20"/>
    <x v="1"/>
    <s v="002"/>
    <s v="Z1B8050149"/>
    <s v="1742"/>
    <s v="NC"/>
    <m/>
    <s v="1224"/>
    <m/>
    <m/>
    <m/>
    <n v="0"/>
    <m/>
    <s v="VENTAS NO CONTRIBUYENTES"/>
    <m/>
    <n v="-3877854.24"/>
    <n v="0"/>
    <n v="-3877854.24"/>
    <n v="0"/>
    <s v="-"/>
    <n v="0"/>
    <n v="0"/>
    <s v="-"/>
    <n v="0"/>
    <n v="0"/>
    <s v="-"/>
    <n v="0"/>
    <n v="0"/>
    <s v="-"/>
    <n v="0"/>
  </r>
  <r>
    <s v="241"/>
    <x v="20"/>
    <x v="0"/>
    <s v="002"/>
    <s v="Z1F0017966"/>
    <s v="0388-0388"/>
    <s v="FC"/>
    <s v="00009960-00010009"/>
    <s v=""/>
    <s v=""/>
    <s v=""/>
    <s v=""/>
    <n v="0"/>
    <s v=""/>
    <s v="VENTAS NO CONTRIBUYENTES"/>
    <s v=""/>
    <n v="836341529.16920006"/>
    <n v="0"/>
    <n v="594142683.74999988"/>
    <n v="0"/>
    <s v="-"/>
    <n v="0"/>
    <n v="208792108.11999997"/>
    <s v="16"/>
    <n v="33406737.299200002"/>
    <n v="0"/>
    <s v="-"/>
    <n v="0"/>
    <n v="0"/>
    <s v="-"/>
    <n v="0"/>
  </r>
  <r>
    <s v="242"/>
    <x v="20"/>
    <x v="2"/>
    <s v="003"/>
    <s v="Z1F0008965"/>
    <s v="0835"/>
    <s v="FC"/>
    <s v="00109318-00109411"/>
    <s v=""/>
    <s v=""/>
    <s v=""/>
    <s v=""/>
    <n v="0"/>
    <s v=""/>
    <s v="VENTAS NO CONTRIBUYENTES"/>
    <s v=""/>
    <n v="541517434.4928"/>
    <n v="0"/>
    <n v="522437142.5"/>
    <m/>
    <m/>
    <m/>
    <n v="16448527.58"/>
    <s v="-"/>
    <n v="2631764.4128"/>
    <n v="0"/>
    <s v="-"/>
    <n v="0"/>
    <n v="0"/>
    <s v="-"/>
    <n v="0"/>
  </r>
  <r>
    <s v="243"/>
    <x v="20"/>
    <x v="1"/>
    <s v="003"/>
    <s v="Z1B8051199"/>
    <s v="1905"/>
    <s v="FC"/>
    <s v="00195672-00195739"/>
    <s v=""/>
    <s v=""/>
    <s v=""/>
    <s v=""/>
    <n v="0"/>
    <s v=""/>
    <s v="VENTAS NO CONTRIBUYENTES"/>
    <s v=""/>
    <n v="1730058991.404"/>
    <n v="0"/>
    <n v="1406024805.25"/>
    <n v="0"/>
    <s v="-"/>
    <n v="0"/>
    <n v="279339815.64999998"/>
    <s v="-"/>
    <n v="44694370.503999993"/>
    <n v="0"/>
    <s v="-"/>
    <n v="0"/>
    <n v="0"/>
    <s v="-"/>
    <n v="0"/>
  </r>
  <r>
    <s v="244"/>
    <x v="20"/>
    <x v="0"/>
    <s v="003"/>
    <s v="Z1F0017848"/>
    <s v="0385-0385"/>
    <s v="FC"/>
    <s v="00017961-00018019"/>
    <s v=""/>
    <s v=""/>
    <s v=""/>
    <s v=""/>
    <n v="0"/>
    <s v=""/>
    <s v="VENTAS NO CONTRIBUYENTES"/>
    <s v=""/>
    <n v="953320224.70280004"/>
    <n v="0"/>
    <n v="626713819.24999988"/>
    <n v="0"/>
    <s v="-"/>
    <n v="0"/>
    <n v="281557246.08000004"/>
    <s v="-"/>
    <n v="45049159.3728"/>
    <n v="0"/>
    <s v="-"/>
    <n v="0"/>
    <n v="0"/>
    <s v="-"/>
    <n v="0"/>
  </r>
  <r>
    <s v="245"/>
    <x v="20"/>
    <x v="0"/>
    <s v="003"/>
    <s v="Z1F0017848"/>
    <s v="0385"/>
    <s v="FC"/>
    <s v="00018020"/>
    <s v=""/>
    <s v=""/>
    <s v=""/>
    <s v=""/>
    <n v="0"/>
    <s v=""/>
    <s v="JUAN PEÑA"/>
    <s v="V410459611"/>
    <n v="23552350"/>
    <n v="0"/>
    <n v="0"/>
    <n v="20303750"/>
    <s v="16"/>
    <n v="3248600"/>
    <n v="0"/>
    <s v="-"/>
    <n v="0"/>
    <n v="0"/>
    <s v="-"/>
    <n v="0"/>
    <n v="0"/>
    <s v="-"/>
    <n v="0"/>
  </r>
  <r>
    <s v="246"/>
    <x v="20"/>
    <x v="0"/>
    <s v="003"/>
    <s v="Z1F0017848"/>
    <s v="0385-0385"/>
    <s v="FC"/>
    <s v="00018021-00018024"/>
    <s v=""/>
    <s v=""/>
    <s v=""/>
    <s v=""/>
    <n v="0"/>
    <s v=""/>
    <s v="VENTAS NO CONTRIBUYENTES"/>
    <s v=""/>
    <n v="29125683.5"/>
    <n v="0"/>
    <n v="12846127.5"/>
    <n v="0"/>
    <s v="-"/>
    <n v="0"/>
    <n v="14034100"/>
    <s v="-"/>
    <n v="2245456"/>
    <n v="0"/>
    <s v="-"/>
    <n v="0"/>
    <n v="0"/>
    <s v="-"/>
    <n v="0"/>
  </r>
  <r>
    <s v="247"/>
    <x v="20"/>
    <x v="1"/>
    <s v="004"/>
    <s v="Z1B8050937"/>
    <s v="1748"/>
    <s v="FC"/>
    <s v="00162586-00162600"/>
    <s v=""/>
    <s v=""/>
    <s v=""/>
    <s v=""/>
    <n v="0"/>
    <s v=""/>
    <s v="VENTAS NO CONTRIBUYENTES"/>
    <s v=""/>
    <n v="307648681.69999999"/>
    <n v="0"/>
    <n v="234543153"/>
    <n v="0"/>
    <s v="-"/>
    <n v="0"/>
    <n v="63022007.5"/>
    <s v="16"/>
    <n v="10083521.199999999"/>
    <n v="0"/>
    <s v="-"/>
    <n v="0"/>
    <n v="0"/>
    <s v="-"/>
    <n v="0"/>
  </r>
  <r>
    <s v="248"/>
    <x v="20"/>
    <x v="1"/>
    <s v="004"/>
    <s v="Z1B8050937"/>
    <s v="1748"/>
    <s v="FC"/>
    <s v="00162601"/>
    <s v=""/>
    <s v=""/>
    <s v=""/>
    <s v=""/>
    <n v="0"/>
    <s v=""/>
    <s v="EGAR MIERES"/>
    <s v="V08627447-3"/>
    <n v="94820529"/>
    <n v="0"/>
    <n v="82944565"/>
    <n v="10237900"/>
    <s v="16"/>
    <n v="1638064"/>
    <n v="0"/>
    <s v="-"/>
    <n v="0"/>
    <n v="0"/>
    <s v="-"/>
    <n v="0"/>
    <n v="0"/>
    <s v="-"/>
    <n v="0"/>
  </r>
  <r>
    <s v="249"/>
    <x v="20"/>
    <x v="1"/>
    <s v="004"/>
    <s v="Z1B8050937"/>
    <s v="1748"/>
    <s v="FC"/>
    <s v="00162602-00162650"/>
    <s v=""/>
    <s v=""/>
    <s v=""/>
    <s v=""/>
    <n v="0"/>
    <s v=""/>
    <s v="VENTAS NO CONTRIBUYENTES"/>
    <s v=""/>
    <n v="1273144577.6592"/>
    <n v="0"/>
    <n v="925715409.74999988"/>
    <n v="0"/>
    <s v="-"/>
    <n v="0"/>
    <n v="299507903.37"/>
    <s v="16"/>
    <n v="47921264.539199993"/>
    <n v="0"/>
    <s v="-"/>
    <n v="0"/>
    <n v="0"/>
    <s v="-"/>
    <n v="0"/>
  </r>
  <r>
    <s v="250"/>
    <x v="20"/>
    <x v="1"/>
    <s v="004"/>
    <s v="Z1B8050937"/>
    <s v="1748"/>
    <s v="FC"/>
    <s v="00162651"/>
    <s v=""/>
    <s v=""/>
    <s v=""/>
    <s v=""/>
    <n v="0"/>
    <s v=""/>
    <s v="MULTISERVICIOS SOFPAC"/>
    <s v="J-411007340"/>
    <n v="117464509.39"/>
    <n v="0"/>
    <n v="85157627.5"/>
    <n v="27850760.25"/>
    <s v="16"/>
    <n v="4456121.6399999997"/>
    <n v="0"/>
    <s v="-"/>
    <n v="0"/>
    <n v="0"/>
    <s v="-"/>
    <n v="0"/>
    <n v="0"/>
    <s v="-"/>
    <n v="0"/>
  </r>
  <r>
    <s v="251"/>
    <x v="20"/>
    <x v="1"/>
    <s v="004"/>
    <s v="Z1B8050937"/>
    <s v="1748"/>
    <s v="FC"/>
    <s v="00162652-00162665"/>
    <s v=""/>
    <s v=""/>
    <s v=""/>
    <s v=""/>
    <n v="0"/>
    <s v=""/>
    <s v="VENTAS NO CONTRIBUYENTES"/>
    <s v=""/>
    <n v="305958821.19999999"/>
    <n v="0"/>
    <n v="244569916"/>
    <n v="0"/>
    <s v="-"/>
    <n v="0"/>
    <n v="52921470"/>
    <s v="16"/>
    <n v="8467435.1999999993"/>
    <n v="0"/>
    <s v="-"/>
    <n v="0"/>
    <n v="0"/>
    <s v="-"/>
    <n v="0"/>
  </r>
  <r>
    <s v="252"/>
    <x v="20"/>
    <x v="0"/>
    <s v="004"/>
    <s v="Z1F0017963"/>
    <s v="0388-0388"/>
    <s v="FC"/>
    <s v="00010199-00010217"/>
    <s v=""/>
    <s v=""/>
    <s v=""/>
    <s v=""/>
    <n v="0"/>
    <s v=""/>
    <s v="VENTAS NO CONTRIBUYENTES"/>
    <s v=""/>
    <n v="400872396.14999998"/>
    <n v="0"/>
    <n v="332211340.75"/>
    <n v="0"/>
    <s v="-"/>
    <n v="0"/>
    <n v="59190565"/>
    <s v="-"/>
    <n v="9470490.4000000004"/>
    <n v="0"/>
    <s v="-"/>
    <n v="0"/>
    <n v="0"/>
    <s v="-"/>
    <n v="0"/>
  </r>
  <r>
    <s v="253"/>
    <x v="20"/>
    <x v="1"/>
    <s v="005"/>
    <s v="Z1B8050363"/>
    <s v="1899"/>
    <s v="FC"/>
    <s v="00175747-00175831"/>
    <s v=""/>
    <s v=""/>
    <s v=""/>
    <s v=""/>
    <n v="0"/>
    <s v=""/>
    <s v="VENTAS NO CONTRIBUYENTES"/>
    <s v=""/>
    <n v="2741411071.2111998"/>
    <n v="0"/>
    <n v="2059417745.7499995"/>
    <n v="0"/>
    <s v="-"/>
    <n v="0"/>
    <n v="587925280.57000005"/>
    <s v="-"/>
    <n v="94068044.891199991"/>
    <n v="0"/>
    <s v="-"/>
    <n v="0"/>
    <n v="0"/>
    <s v="-"/>
    <n v="0"/>
  </r>
  <r>
    <s v="254"/>
    <x v="20"/>
    <x v="0"/>
    <s v="005"/>
    <s v="Z1F0017998"/>
    <s v="0382-0382"/>
    <s v="FC"/>
    <s v="00013661-00013687"/>
    <s v=""/>
    <s v=""/>
    <s v=""/>
    <s v=""/>
    <n v="0"/>
    <s v=""/>
    <s v="VENTAS NO CONTRIBUYENTES"/>
    <s v=""/>
    <n v="481613238.94560003"/>
    <n v="0"/>
    <n v="350008014.25"/>
    <n v="0"/>
    <s v="-"/>
    <n v="0"/>
    <n v="113452779.91"/>
    <s v="16"/>
    <n v="18152444.785599999"/>
    <n v="0"/>
    <s v="-"/>
    <n v="0"/>
    <n v="0"/>
    <s v="-"/>
    <n v="0"/>
  </r>
  <r>
    <s v="255"/>
    <x v="20"/>
    <x v="0"/>
    <s v="005"/>
    <s v="Z1F0017998"/>
    <s v="0382"/>
    <s v="FC"/>
    <s v="00013688"/>
    <s v=""/>
    <s v=""/>
    <s v=""/>
    <s v=""/>
    <n v="0"/>
    <s v=""/>
    <s v="MUEBLES ROMANO C.A."/>
    <s v="J307508175"/>
    <n v="45997206"/>
    <n v="0"/>
    <n v="15296530"/>
    <n v="26466100"/>
    <s v="16"/>
    <n v="4234576"/>
    <n v="0"/>
    <s v="-"/>
    <n v="0"/>
    <n v="0"/>
    <s v="-"/>
    <n v="0"/>
    <n v="0"/>
    <s v="-"/>
    <n v="0"/>
  </r>
  <r>
    <s v="256"/>
    <x v="20"/>
    <x v="0"/>
    <s v="005"/>
    <s v="Z1F0017998"/>
    <s v="0382-0382"/>
    <s v="FC"/>
    <s v="00013689-00013729"/>
    <s v=""/>
    <s v=""/>
    <s v=""/>
    <s v=""/>
    <n v="0"/>
    <s v=""/>
    <s v="VENTAS NO CONTRIBUYENTES"/>
    <s v=""/>
    <n v="669501736.86679995"/>
    <n v="0"/>
    <n v="415685119.24999988"/>
    <n v="0"/>
    <s v="-"/>
    <n v="0"/>
    <n v="218807428.97999999"/>
    <s v="16"/>
    <n v="35009188.636799999"/>
    <n v="0"/>
    <s v="-"/>
    <n v="0"/>
    <n v="0"/>
    <s v="-"/>
    <n v="0"/>
  </r>
  <r>
    <s v="257"/>
    <x v="20"/>
    <x v="0"/>
    <s v="005"/>
    <s v="Z1F0017998"/>
    <s v="0382"/>
    <s v="NC"/>
    <s v=""/>
    <s v="00000038"/>
    <s v=""/>
    <s v="00013671"/>
    <s v="21-03-2021"/>
    <n v="125920723.41"/>
    <s v="VEN"/>
    <s v="DANIEL FIGUEILA"/>
    <s v="V14216106"/>
    <n v="-46800000"/>
    <n v="0"/>
    <n v="-46800000"/>
    <n v="0"/>
    <s v="-"/>
    <n v="0"/>
    <n v="0"/>
    <s v="-"/>
    <n v="0"/>
    <n v="0"/>
    <s v="-"/>
    <n v="0"/>
    <n v="0"/>
    <s v="-"/>
    <n v="0"/>
  </r>
  <r>
    <s v="258"/>
    <x v="20"/>
    <x v="1"/>
    <s v="006"/>
    <s v="Z1B8044815"/>
    <s v="1809"/>
    <s v="FC"/>
    <s v="00155412-00155435"/>
    <s v=""/>
    <s v=""/>
    <s v=""/>
    <s v=""/>
    <n v="0"/>
    <s v=""/>
    <s v="VENTAS NO CONTRIBUYENTES"/>
    <s v=""/>
    <n v="427857992.62759995"/>
    <n v="0"/>
    <n v="335131355.25"/>
    <n v="0"/>
    <s v="-"/>
    <n v="0"/>
    <n v="79936756.359999999"/>
    <s v="16"/>
    <n v="12789881.0176"/>
    <n v="0"/>
    <s v="-"/>
    <n v="0"/>
    <n v="0"/>
    <s v="-"/>
    <n v="0"/>
  </r>
  <r>
    <s v="259"/>
    <x v="20"/>
    <x v="1"/>
    <s v="006"/>
    <s v="Z1B8044815"/>
    <s v="1809"/>
    <s v="FC"/>
    <s v="00155436"/>
    <s v=""/>
    <s v=""/>
    <s v=""/>
    <s v=""/>
    <n v="0"/>
    <s v=""/>
    <s v="PABLO ANTONIO DA SILVA PATUDA"/>
    <s v="V6877384"/>
    <n v="30127028"/>
    <n v="0"/>
    <n v="6353640"/>
    <n v="20494300"/>
    <s v="16"/>
    <n v="3279088"/>
    <n v="0"/>
    <s v="-"/>
    <n v="0"/>
    <n v="0"/>
    <s v="-"/>
    <n v="0"/>
    <n v="0"/>
    <s v="-"/>
    <n v="0"/>
  </r>
  <r>
    <s v="260"/>
    <x v="20"/>
    <x v="1"/>
    <s v="006"/>
    <s v="Z1B8044815"/>
    <s v="1809"/>
    <s v="FC"/>
    <s v="00155437-00155502"/>
    <s v=""/>
    <s v=""/>
    <s v=""/>
    <s v=""/>
    <n v="0"/>
    <s v=""/>
    <s v="VENTAS NO CONTRIBUYENTES"/>
    <s v=""/>
    <n v="1270605304.6668"/>
    <n v="0"/>
    <n v="872750538.75"/>
    <n v="0"/>
    <s v="-"/>
    <n v="0"/>
    <n v="342978246.48000002"/>
    <s v="16"/>
    <n v="54876519.436800003"/>
    <n v="0"/>
    <s v="-"/>
    <n v="0"/>
    <n v="0"/>
    <s v="-"/>
    <n v="0"/>
  </r>
  <r>
    <s v="261"/>
    <x v="20"/>
    <x v="1"/>
    <s v="006"/>
    <s v="Z1B8044815"/>
    <s v="1809"/>
    <s v="NC"/>
    <s v=""/>
    <s v="00000206"/>
    <s v=""/>
    <s v="00155446"/>
    <s v="21/3/2021"/>
    <n v="16613895.4"/>
    <s v="VEN"/>
    <s v="ENDYMAR FERNANDEZ"/>
    <s v="V18739370 "/>
    <n v="-1394900"/>
    <n v="0"/>
    <n v="0"/>
    <n v="0"/>
    <s v="-"/>
    <n v="0"/>
    <n v="-1202500"/>
    <s v="16"/>
    <n v="-192400"/>
    <n v="0"/>
    <s v="-"/>
    <n v="0"/>
    <n v="0"/>
    <s v="-"/>
    <n v="0"/>
  </r>
  <r>
    <s v="262"/>
    <x v="20"/>
    <x v="1"/>
    <s v="006"/>
    <s v="Z1B8044815"/>
    <s v="1809"/>
    <s v="NC"/>
    <s v=""/>
    <s v="00000207"/>
    <s v=""/>
    <s v="00155470"/>
    <s v="21/3/2021"/>
    <n v="7116136"/>
    <s v="VEN"/>
    <s v="ANDRES DIAZ"/>
    <s v="V24462070 "/>
    <n v="-7116136"/>
    <n v="0"/>
    <n v="0"/>
    <n v="0"/>
    <s v="-"/>
    <n v="0"/>
    <n v="-6134600"/>
    <s v="16"/>
    <n v="-981536"/>
    <n v="0"/>
    <s v="-"/>
    <n v="0"/>
    <n v="0"/>
    <s v="-"/>
    <n v="0"/>
  </r>
  <r>
    <s v="263"/>
    <x v="20"/>
    <x v="0"/>
    <s v="006"/>
    <s v="Z1F0017787"/>
    <s v="0351-0351"/>
    <s v="FC"/>
    <s v="00004882-00004889"/>
    <s v=""/>
    <s v=""/>
    <s v=""/>
    <s v=""/>
    <n v="0"/>
    <s v=""/>
    <s v="VENTAS NO CONTRIBUYENTES"/>
    <s v=""/>
    <n v="274295433.35000002"/>
    <n v="0"/>
    <n v="224202213.75"/>
    <n v="0"/>
    <s v="-"/>
    <n v="0"/>
    <n v="43183810"/>
    <s v="-"/>
    <n v="6909409.5999999996"/>
    <n v="0"/>
    <s v="-"/>
    <n v="0"/>
    <n v="0"/>
    <s v="-"/>
    <n v="0"/>
  </r>
  <r>
    <s v="264"/>
    <x v="20"/>
    <x v="1"/>
    <s v="007"/>
    <s v="Z1B8050013"/>
    <s v="1847"/>
    <s v="FC"/>
    <s v="00177248-00177313"/>
    <s v=""/>
    <s v=""/>
    <s v=""/>
    <s v=""/>
    <n v="0"/>
    <s v=""/>
    <s v="VENTAS NO CONTRIBUYENTES"/>
    <s v=""/>
    <n v="1814183398.8892002"/>
    <n v="0"/>
    <n v="1265979288.75"/>
    <n v="0"/>
    <s v="-"/>
    <n v="0"/>
    <n v="472589750.12"/>
    <s v="16"/>
    <n v="75614360.019199997"/>
    <n v="0"/>
    <s v="-"/>
    <n v="0"/>
    <n v="0"/>
    <s v="-"/>
    <n v="0"/>
  </r>
  <r>
    <s v="265"/>
    <x v="20"/>
    <x v="1"/>
    <s v="008"/>
    <s v="Z1B8050003"/>
    <s v="1764"/>
    <s v="FC"/>
    <s v="00174075-00174143"/>
    <s v=""/>
    <s v=""/>
    <s v=""/>
    <s v=""/>
    <n v="0"/>
    <s v=""/>
    <s v="VENTAS NO CONTRIBUYENTES"/>
    <s v=""/>
    <n v="1860175056.7903998"/>
    <n v="0"/>
    <n v="1315250959.4999998"/>
    <n v="0"/>
    <s v="-"/>
    <n v="0"/>
    <n v="466403446"/>
    <s v="16"/>
    <n v="74624551.359999999"/>
    <n v="0"/>
    <s v="-"/>
    <n v="0"/>
    <n v="3607500"/>
    <s v="-"/>
    <n v="288600"/>
  </r>
  <r>
    <s v="266"/>
    <x v="20"/>
    <x v="0"/>
    <s v="008"/>
    <s v="Z1F0017970"/>
    <s v="0020-0020"/>
    <s v="FC"/>
    <s v="00000229-00000248"/>
    <s v=""/>
    <s v=""/>
    <s v=""/>
    <s v=""/>
    <n v="0"/>
    <s v=""/>
    <s v="VENTAS NO CONTRIBUYENTES"/>
    <s v=""/>
    <n v="119352602"/>
    <n v="0"/>
    <n v="277500"/>
    <n v="0"/>
    <s v="-"/>
    <n v="0"/>
    <n v="102650950"/>
    <s v="16"/>
    <n v="16424152"/>
    <n v="0"/>
    <s v="-"/>
    <n v="0"/>
    <n v="0"/>
    <s v="-"/>
    <n v="0"/>
  </r>
  <r>
    <s v="267"/>
    <x v="20"/>
    <x v="1"/>
    <s v="009"/>
    <s v="Z1B8014458"/>
    <s v="1817"/>
    <s v="FC"/>
    <s v="00179756-00179821"/>
    <s v=""/>
    <s v=""/>
    <s v=""/>
    <s v=""/>
    <n v="0"/>
    <s v=""/>
    <s v="VENTAS NO CONTRIBUYENTES"/>
    <s v=""/>
    <n v="1263063891.5211999"/>
    <n v="0"/>
    <n v="920811369.25"/>
    <n v="0"/>
    <s v="-"/>
    <n v="0"/>
    <n v="295045277.81999999"/>
    <s v="16"/>
    <n v="47207244.451200001"/>
    <n v="0"/>
    <s v="-"/>
    <n v="0"/>
    <n v="0"/>
    <s v="-"/>
    <n v="0"/>
  </r>
  <r>
    <s v="268"/>
    <x v="20"/>
    <x v="1"/>
    <s v="011"/>
    <s v="Z1F0004616"/>
    <s v="0719"/>
    <s v="FC"/>
    <s v="00097757-00097862"/>
    <s v=""/>
    <s v=""/>
    <s v=""/>
    <s v=""/>
    <n v="0"/>
    <s v=""/>
    <s v="VENTAS NO CONTRIBUYENTES"/>
    <s v=""/>
    <n v="498425756.5"/>
    <n v="0"/>
    <n v="445932450.5"/>
    <n v="0"/>
    <s v="-"/>
    <n v="0"/>
    <n v="45252850"/>
    <s v="-"/>
    <n v="7240456"/>
    <n v="0"/>
    <s v="-"/>
    <n v="0"/>
    <n v="0"/>
    <s v="-"/>
    <n v="0"/>
  </r>
  <r>
    <s v="269"/>
    <x v="20"/>
    <x v="1"/>
    <s v="012"/>
    <s v="Z1B8038506"/>
    <s v="1670"/>
    <s v="FC"/>
    <s v="00073287-00073363"/>
    <s v=""/>
    <s v=""/>
    <s v=""/>
    <s v=""/>
    <n v="0"/>
    <s v=""/>
    <s v="VENTAS NO CONTRIBUYENTES"/>
    <s v=""/>
    <n v="958325730.52640009"/>
    <n v="0"/>
    <n v="652556723.25"/>
    <n v="0"/>
    <s v="-"/>
    <n v="0"/>
    <n v="263593971.78999999"/>
    <s v="16"/>
    <n v="42175035.486400001"/>
    <n v="0"/>
    <s v="-"/>
    <n v="0"/>
    <n v="0"/>
    <s v="-"/>
    <n v="0"/>
  </r>
  <r>
    <s v="270"/>
    <x v="20"/>
    <x v="1"/>
    <s v="013"/>
    <s v="Z1B8050578"/>
    <s v="1625"/>
    <s v="FC"/>
    <s v="00149109-00149142"/>
    <s v=""/>
    <s v=""/>
    <s v=""/>
    <s v=""/>
    <m/>
    <s v=""/>
    <s v="VENTAS NO CONTRIBUYENTES"/>
    <m/>
    <n v="210270039.5"/>
    <n v="0"/>
    <n v="197243819.5"/>
    <n v="0"/>
    <s v="-"/>
    <n v="0"/>
    <n v="11229500"/>
    <s v="-"/>
    <n v="1796720"/>
    <n v="0"/>
    <s v="-"/>
    <n v="0"/>
    <n v="0"/>
    <s v="-"/>
    <n v="0"/>
  </r>
  <r>
    <s v="271"/>
    <x v="20"/>
    <x v="1"/>
    <s v="014"/>
    <s v="Z1F0000338"/>
    <s v="1509"/>
    <s v="FC"/>
    <s v="00058813-00058915"/>
    <s v=""/>
    <s v=""/>
    <s v=""/>
    <s v=""/>
    <n v="0"/>
    <s v=""/>
    <s v="VENTAS NO CONTRIBUYENTES"/>
    <s v=""/>
    <n v="459321922"/>
    <n v="0"/>
    <n v="359625200"/>
    <n v="0"/>
    <s v="-"/>
    <n v="0"/>
    <n v="85945450"/>
    <s v="-"/>
    <n v="13751272"/>
    <n v="0"/>
    <s v="-"/>
    <n v="0"/>
    <n v="0"/>
    <s v="-"/>
    <n v="0"/>
  </r>
  <r>
    <s v="272"/>
    <x v="20"/>
    <x v="1"/>
    <s v="015"/>
    <s v="Z1B8050356"/>
    <s v="1645"/>
    <s v="FC"/>
    <s v="00088645-00088661"/>
    <s v=""/>
    <s v=""/>
    <s v=""/>
    <s v=""/>
    <n v="0"/>
    <s v=""/>
    <s v="VENTAS NO CONTRIBUYENTES"/>
    <s v=""/>
    <n v="680938657.79559994"/>
    <n v="0"/>
    <n v="494329259.25"/>
    <n v="0"/>
    <s v="-"/>
    <n v="0"/>
    <n v="160870171.16"/>
    <s v="16"/>
    <n v="25739227.385600001"/>
    <n v="0"/>
    <s v="-"/>
    <n v="0"/>
    <n v="0"/>
    <s v="-"/>
    <n v="0"/>
  </r>
  <r>
    <s v="273"/>
    <x v="20"/>
    <x v="1"/>
    <s v="017"/>
    <s v="Z7C0004030"/>
    <s v="0109"/>
    <s v="FC"/>
    <s v="00003849"/>
    <s v=""/>
    <s v=""/>
    <s v=""/>
    <s v=""/>
    <n v="0"/>
    <s v=""/>
    <s v="CAJA SIN ACTIVIDAD"/>
    <s v=""/>
    <n v="0"/>
    <n v="0"/>
    <n v="0"/>
    <n v="0"/>
    <s v="-"/>
    <n v="0"/>
    <m/>
    <s v="16"/>
    <n v="0"/>
    <n v="0"/>
    <s v="-"/>
    <n v="0"/>
    <n v="0"/>
    <s v="-"/>
    <n v="0"/>
  </r>
  <r>
    <s v="274"/>
    <x v="21"/>
    <x v="0"/>
    <s v="001"/>
    <s v="Z1F0017854"/>
    <s v="0393-0393"/>
    <s v="FC"/>
    <s v="00021961-00022023"/>
    <s v=""/>
    <s v=""/>
    <s v=""/>
    <s v=""/>
    <n v="0"/>
    <s v=""/>
    <s v="VENTAS NO CONTRIBUYENTES"/>
    <s v=""/>
    <n v="904354778.8499999"/>
    <n v="0"/>
    <n v="703917359.5"/>
    <n v="0"/>
    <s v="-"/>
    <n v="0"/>
    <n v="172790878.75"/>
    <s v="16"/>
    <n v="27646540.600000001"/>
    <n v="0"/>
    <s v="-"/>
    <n v="0"/>
    <n v="0"/>
    <s v="-"/>
    <n v="0"/>
  </r>
  <r>
    <s v="275"/>
    <x v="21"/>
    <x v="0"/>
    <s v="001"/>
    <s v="Z1F0017854"/>
    <s v="0393"/>
    <s v="FC"/>
    <s v="00022024"/>
    <s v=""/>
    <s v=""/>
    <s v=""/>
    <s v=""/>
    <n v="0"/>
    <s v=""/>
    <s v="MUEBLES ROMANO C.A."/>
    <s v="J307508175"/>
    <n v="27843462"/>
    <n v="0"/>
    <n v="13042500"/>
    <n v="12759450"/>
    <s v="16"/>
    <n v="2041512"/>
    <n v="0"/>
    <s v="-"/>
    <n v="0"/>
    <n v="0"/>
    <s v="-"/>
    <n v="0"/>
    <n v="0"/>
    <s v="-"/>
    <n v="0"/>
  </r>
  <r>
    <s v="276"/>
    <x v="21"/>
    <x v="0"/>
    <s v="001"/>
    <s v="Z1F0017854"/>
    <s v="0393-0393"/>
    <s v="FC"/>
    <s v="00022025-00022029"/>
    <s v=""/>
    <s v=""/>
    <s v=""/>
    <s v=""/>
    <n v="0"/>
    <s v=""/>
    <s v="VENTAS NO CONTRIBUYENTES"/>
    <s v=""/>
    <n v="214724473"/>
    <n v="0"/>
    <n v="116507418"/>
    <n v="0"/>
    <s v="-"/>
    <n v="0"/>
    <n v="84669875"/>
    <s v="16"/>
    <n v="13547180"/>
    <n v="0"/>
    <s v="-"/>
    <n v="0"/>
    <n v="0"/>
    <s v="-"/>
    <n v="0"/>
  </r>
  <r>
    <s v="277"/>
    <x v="21"/>
    <x v="0"/>
    <s v="001"/>
    <s v="Z1F0017854"/>
    <s v="0393"/>
    <s v="NC"/>
    <s v=""/>
    <s v="00000065"/>
    <s v=""/>
    <s v="00021994"/>
    <s v="22-03-2021"/>
    <n v="79091866"/>
    <s v="VEN"/>
    <s v="ELIANA PACHECO"/>
    <s v="V16369968"/>
    <n v="-4440000"/>
    <n v="0"/>
    <n v="-4440000"/>
    <n v="0"/>
    <s v="-"/>
    <n v="0"/>
    <n v="0"/>
    <s v="-"/>
    <n v="0"/>
    <n v="0"/>
    <s v="-"/>
    <n v="0"/>
    <n v="0"/>
    <s v="-"/>
    <n v="0"/>
  </r>
  <r>
    <s v="278"/>
    <x v="21"/>
    <x v="0"/>
    <s v="001"/>
    <s v="Z1F0017854"/>
    <s v="0393"/>
    <s v="NC"/>
    <s v=""/>
    <s v="00000066"/>
    <s v=""/>
    <s v="00021996"/>
    <s v="22-03-2021"/>
    <n v="2869350"/>
    <s v="VEN"/>
    <s v="CESAR"/>
    <s v="V6275015"/>
    <n v="-2869350"/>
    <n v="0"/>
    <n v="-2869350"/>
    <n v="0"/>
    <s v="-"/>
    <n v="0"/>
    <n v="0"/>
    <s v="-"/>
    <n v="0"/>
    <n v="0"/>
    <s v="-"/>
    <n v="0"/>
    <n v="0"/>
    <s v="-"/>
    <n v="0"/>
  </r>
  <r>
    <s v="279"/>
    <x v="21"/>
    <x v="1"/>
    <s v="001"/>
    <s v="Z1F0000700"/>
    <s v="1486"/>
    <s v="FC"/>
    <s v="00118439-00118515"/>
    <s v=""/>
    <s v=""/>
    <s v=""/>
    <s v=""/>
    <n v="0"/>
    <s v=""/>
    <s v="VENTAS NO CONTRIBUYENTES"/>
    <s v=""/>
    <n v="1195969638.1199999"/>
    <n v="0"/>
    <n v="1037417052.75"/>
    <n v="0"/>
    <s v="-"/>
    <n v="0"/>
    <n v="136683263.25"/>
    <s v="16"/>
    <n v="21869322.120000001"/>
    <n v="0"/>
    <s v="-"/>
    <n v="0"/>
    <n v="0"/>
    <s v="-"/>
    <n v="0"/>
  </r>
  <r>
    <s v="280"/>
    <x v="21"/>
    <x v="1"/>
    <s v="001"/>
    <s v="Z1F0000700"/>
    <s v="1486"/>
    <s v="NC"/>
    <s v=""/>
    <s v="00000246"/>
    <s v=""/>
    <s v="00117610"/>
    <s v="12/3/2021"/>
    <n v="65678088.5"/>
    <s v="VEN"/>
    <s v="ADRIAN RESTREPO"/>
    <s v="V19274921 "/>
    <n v="-9265350"/>
    <n v="0"/>
    <n v="-9265350"/>
    <n v="0"/>
    <s v="-"/>
    <n v="0"/>
    <n v="0"/>
    <s v="-"/>
    <n v="0"/>
    <n v="0"/>
    <s v="-"/>
    <n v="0"/>
    <n v="0"/>
    <s v="-"/>
    <n v="0"/>
  </r>
  <r>
    <s v="281"/>
    <x v="21"/>
    <x v="2"/>
    <s v="002"/>
    <s v="Z1F0008858"/>
    <s v="0844"/>
    <s v="FC"/>
    <s v="00112807-00112876"/>
    <s v=""/>
    <s v=""/>
    <s v=""/>
    <s v=""/>
    <n v="0"/>
    <s v=""/>
    <s v="VENTAS NO CONTRIBUYENTES"/>
    <s v=""/>
    <n v="309301891.5"/>
    <n v="0"/>
    <n v="283882521.5"/>
    <n v="0"/>
    <s v="-"/>
    <n v="0"/>
    <n v="21913250"/>
    <s v="-"/>
    <n v="3506120"/>
    <n v="0"/>
    <s v="-"/>
    <n v="0"/>
    <n v="0"/>
    <s v="-"/>
    <n v="0"/>
  </r>
  <r>
    <s v="282"/>
    <x v="21"/>
    <x v="1"/>
    <s v="002"/>
    <s v="Z1B8050002"/>
    <s v="1820"/>
    <s v="FC"/>
    <s v="00167879"/>
    <s v=""/>
    <s v=""/>
    <s v=""/>
    <s v=""/>
    <n v="0"/>
    <s v=""/>
    <s v="PANADERIA Y PASTELERIA MAXI-PAN"/>
    <s v="J-31475870-5"/>
    <n v="258349392"/>
    <n v="0"/>
    <n v="255448000"/>
    <n v="2501200"/>
    <s v="16"/>
    <n v="400192"/>
    <n v="0"/>
    <s v="-"/>
    <n v="0"/>
    <n v="0"/>
    <s v="-"/>
    <n v="0"/>
    <n v="0"/>
    <s v="-"/>
    <n v="0"/>
  </r>
  <r>
    <s v="283"/>
    <x v="21"/>
    <x v="1"/>
    <s v="002"/>
    <s v="Z1B8050002"/>
    <s v="1820"/>
    <s v="FC"/>
    <s v="00167880-00167895"/>
    <s v=""/>
    <s v=""/>
    <s v=""/>
    <s v=""/>
    <n v="0"/>
    <s v=""/>
    <s v="VENTAS NO CONTRIBUYENTES"/>
    <s v=""/>
    <n v="342000358"/>
    <n v="0"/>
    <n v="296114586"/>
    <n v="0"/>
    <s v="-"/>
    <n v="0"/>
    <n v="39556700"/>
    <s v="16"/>
    <n v="6329072"/>
    <n v="0"/>
    <s v="-"/>
    <n v="0"/>
    <n v="0"/>
    <s v="-"/>
    <n v="0"/>
  </r>
  <r>
    <s v="284"/>
    <x v="21"/>
    <x v="1"/>
    <s v="002"/>
    <s v="Z1B8050002"/>
    <s v="1820"/>
    <s v="FC"/>
    <s v="00167896"/>
    <s v=""/>
    <s v=""/>
    <s v=""/>
    <s v=""/>
    <n v="0"/>
    <s v=""/>
    <s v="INVERSIONES CAVAL 0713 C.A"/>
    <s v="J-41086275-0"/>
    <n v="19491748"/>
    <n v="0"/>
    <n v="11470000"/>
    <n v="6915300"/>
    <s v="16"/>
    <n v="1106448"/>
    <n v="0"/>
    <s v="-"/>
    <n v="0"/>
    <n v="0"/>
    <s v="-"/>
    <n v="0"/>
    <n v="0"/>
    <s v="-"/>
    <n v="0"/>
  </r>
  <r>
    <s v="285"/>
    <x v="21"/>
    <x v="1"/>
    <s v="002"/>
    <s v="Z1B8050002"/>
    <s v="1820"/>
    <s v="FC"/>
    <s v="00167897-00167905"/>
    <s v=""/>
    <s v=""/>
    <s v=""/>
    <s v=""/>
    <n v="0"/>
    <s v=""/>
    <s v="VENTAS NO CONTRIBUYENTES"/>
    <s v=""/>
    <n v="230947748.48000002"/>
    <n v="0"/>
    <n v="148641395"/>
    <n v="0"/>
    <s v="-"/>
    <n v="0"/>
    <n v="70953753"/>
    <s v="16"/>
    <n v="11352600.479999999"/>
    <n v="0"/>
    <s v="-"/>
    <n v="0"/>
    <n v="0"/>
    <s v="-"/>
    <n v="0"/>
  </r>
  <r>
    <s v="286"/>
    <x v="21"/>
    <x v="1"/>
    <s v="002"/>
    <s v="Z1B8050149"/>
    <s v="1743"/>
    <s v="FC "/>
    <s v="00206228-00206274"/>
    <m/>
    <m/>
    <m/>
    <m/>
    <n v="0"/>
    <m/>
    <s v="VENTAS NO CONTRIBUYENTES"/>
    <m/>
    <n v="167414284"/>
    <n v="0"/>
    <n v="167414284"/>
    <n v="0"/>
    <s v="-"/>
    <n v="0"/>
    <n v="0"/>
    <s v="-"/>
    <n v="0"/>
    <n v="0"/>
    <s v="-"/>
    <n v="0"/>
    <n v="0"/>
    <s v="-"/>
    <n v="0"/>
  </r>
  <r>
    <s v="287"/>
    <x v="21"/>
    <x v="0"/>
    <s v="002"/>
    <s v="Z1F0017966"/>
    <s v="0389-0389"/>
    <s v="FC"/>
    <s v="00010010-00010063"/>
    <s v=""/>
    <s v=""/>
    <s v=""/>
    <s v=""/>
    <n v="0"/>
    <s v=""/>
    <s v="VENTAS NO CONTRIBUYENTES"/>
    <s v=""/>
    <n v="882336142.55119991"/>
    <n v="0"/>
    <n v="593331801.5"/>
    <n v="0"/>
    <s v="-"/>
    <n v="0"/>
    <n v="249141673.31999999"/>
    <s v="16"/>
    <n v="39862667.731200002"/>
    <n v="0"/>
    <s v="-"/>
    <n v="0"/>
    <n v="0"/>
    <s v="-"/>
    <n v="0"/>
  </r>
  <r>
    <s v="288"/>
    <x v="21"/>
    <x v="0"/>
    <s v="002"/>
    <s v="Z1F0017966"/>
    <s v="0389"/>
    <s v="NC"/>
    <s v=""/>
    <s v="00000052"/>
    <s v=""/>
    <s v="00010051"/>
    <s v="22-03-2021"/>
    <n v="18340012"/>
    <s v="VEN"/>
    <s v="MABELI ACOSTA"/>
    <s v="V9472829"/>
    <n v="-18340012"/>
    <n v="0"/>
    <n v="-18340012"/>
    <n v="0"/>
    <s v="-"/>
    <n v="0"/>
    <n v="0"/>
    <s v="-"/>
    <n v="0"/>
    <n v="0"/>
    <s v="-"/>
    <n v="0"/>
    <n v="0"/>
    <s v="-"/>
    <n v="0"/>
  </r>
  <r>
    <s v="289"/>
    <x v="21"/>
    <x v="2"/>
    <s v="003"/>
    <s v="Z1F0008965"/>
    <s v="0836"/>
    <s v="FC"/>
    <s v="00109412-00109518"/>
    <s v=""/>
    <s v=""/>
    <s v=""/>
    <s v=""/>
    <n v="0"/>
    <s v=""/>
    <s v="VENTAS NO CONTRIBUYENTES"/>
    <s v=""/>
    <n v="428940449.5"/>
    <n v="0"/>
    <n v="405484669.5"/>
    <m/>
    <m/>
    <m/>
    <n v="20220500"/>
    <s v="-"/>
    <n v="3235280"/>
    <n v="0"/>
    <s v="-"/>
    <n v="0"/>
    <n v="0"/>
    <s v="-"/>
    <n v="0"/>
  </r>
  <r>
    <s v="290"/>
    <x v="21"/>
    <x v="1"/>
    <s v="003"/>
    <s v="Z1B8051199"/>
    <s v="1906"/>
    <s v="FC"/>
    <s v="00195740-00195795"/>
    <s v=""/>
    <s v=""/>
    <s v=""/>
    <s v=""/>
    <n v="0"/>
    <s v=""/>
    <s v="VENTAS NO CONTRIBUYENTES"/>
    <s v=""/>
    <n v="1421023459.6211998"/>
    <n v="0"/>
    <n v="1082215052.75"/>
    <n v="0"/>
    <s v="-"/>
    <n v="0"/>
    <n v="292076212.81999999"/>
    <s v="-"/>
    <n v="46732194.051199995"/>
    <n v="0"/>
    <s v="-"/>
    <n v="0"/>
    <n v="0"/>
    <s v="-"/>
    <n v="0"/>
  </r>
  <r>
    <s v="291"/>
    <x v="21"/>
    <x v="1"/>
    <s v="003"/>
    <s v="Z1B8051199"/>
    <s v="1906"/>
    <s v="FC"/>
    <s v="00195796"/>
    <s v=""/>
    <s v=""/>
    <s v=""/>
    <s v=""/>
    <n v="0"/>
    <s v=""/>
    <s v="INEVERSIONES VEN 2017 C.A"/>
    <s v="J410776790"/>
    <n v="55256736"/>
    <n v="0"/>
    <n v="52432600"/>
    <n v="2434600"/>
    <s v="16"/>
    <n v="389536"/>
    <n v="0"/>
    <s v="-"/>
    <n v="0"/>
    <n v="0"/>
    <s v="-"/>
    <n v="0"/>
    <n v="0"/>
    <s v="-"/>
    <n v="0"/>
  </r>
  <r>
    <s v="292"/>
    <x v="21"/>
    <x v="1"/>
    <s v="003"/>
    <s v="Z1B8051199"/>
    <s v="1906"/>
    <s v="FC"/>
    <s v="00195797-00195812"/>
    <s v=""/>
    <s v=""/>
    <s v=""/>
    <s v=""/>
    <n v="0"/>
    <s v=""/>
    <s v="VENTAS NO CONTRIBUYENTES"/>
    <s v=""/>
    <n v="168134133.5"/>
    <n v="0"/>
    <n v="111391747.5"/>
    <n v="0"/>
    <s v="-"/>
    <n v="0"/>
    <n v="48915850"/>
    <s v="-"/>
    <n v="7826536"/>
    <n v="0"/>
    <s v="-"/>
    <n v="0"/>
    <n v="0"/>
    <s v="-"/>
    <n v="0"/>
  </r>
  <r>
    <s v="293"/>
    <x v="21"/>
    <x v="0"/>
    <s v="003"/>
    <s v="Z1F0017848"/>
    <s v="0386-0386"/>
    <s v="FC"/>
    <s v="00018025-00018042"/>
    <s v=""/>
    <s v=""/>
    <s v=""/>
    <s v=""/>
    <n v="0"/>
    <s v=""/>
    <s v="VENTAS NO CONTRIBUYENTES"/>
    <s v=""/>
    <n v="281916476.98280001"/>
    <n v="0"/>
    <n v="179705443"/>
    <n v="0"/>
    <s v="-"/>
    <n v="0"/>
    <n v="88112960.329999998"/>
    <s v="16"/>
    <n v="14098073.652799999"/>
    <n v="0"/>
    <s v="-"/>
    <n v="0"/>
    <n v="0"/>
    <s v="-"/>
    <n v="0"/>
  </r>
  <r>
    <s v="294"/>
    <x v="21"/>
    <x v="0"/>
    <s v="003"/>
    <s v="Z1F0017848"/>
    <s v="0386"/>
    <s v="FC"/>
    <s v="00018043"/>
    <s v=""/>
    <s v=""/>
    <s v=""/>
    <s v=""/>
    <n v="0"/>
    <s v=""/>
    <s v="PESQUERA JYP C.A"/>
    <s v="J406773603"/>
    <n v="9181190"/>
    <n v="0"/>
    <n v="4803350"/>
    <n v="3774000"/>
    <s v="16"/>
    <n v="603840"/>
    <n v="0"/>
    <s v="-"/>
    <n v="0"/>
    <n v="0"/>
    <s v="-"/>
    <n v="0"/>
    <n v="0"/>
    <s v="-"/>
    <n v="0"/>
  </r>
  <r>
    <s v="295"/>
    <x v="21"/>
    <x v="0"/>
    <s v="003"/>
    <s v="Z1F0017848"/>
    <s v="0386-0386"/>
    <s v="FC"/>
    <s v="00018044-00018072"/>
    <s v=""/>
    <s v=""/>
    <s v=""/>
    <s v=""/>
    <n v="0"/>
    <s v=""/>
    <s v="VENTAS NO CONTRIBUYENTES"/>
    <s v=""/>
    <n v="343526016.52279997"/>
    <n v="0"/>
    <n v="234515062.25"/>
    <n v="0"/>
    <s v="-"/>
    <n v="0"/>
    <n v="93974960.579999998"/>
    <s v="-"/>
    <n v="15035993.6928"/>
    <n v="0"/>
    <s v="-"/>
    <n v="0"/>
    <n v="0"/>
    <s v="-"/>
    <n v="0"/>
  </r>
  <r>
    <s v="296"/>
    <x v="21"/>
    <x v="1"/>
    <s v="004"/>
    <s v="Z1B8050937"/>
    <s v="1749"/>
    <s v="FC"/>
    <s v="00162666-00162740"/>
    <s v=""/>
    <s v=""/>
    <s v=""/>
    <s v=""/>
    <n v="0"/>
    <s v=""/>
    <s v="VENTAS NO CONTRIBUYENTES"/>
    <s v=""/>
    <n v="1118533643.3027999"/>
    <n v="0"/>
    <n v="925735756.5"/>
    <n v="0"/>
    <s v="-"/>
    <n v="0"/>
    <n v="166205074.82999998"/>
    <s v="16"/>
    <n v="26592811.972799998"/>
    <n v="0"/>
    <s v="-"/>
    <n v="0"/>
    <n v="0"/>
    <s v="-"/>
    <n v="0"/>
  </r>
  <r>
    <s v="297"/>
    <x v="21"/>
    <x v="1"/>
    <s v="004"/>
    <s v="Z1B8050937"/>
    <s v="1749"/>
    <s v="NC"/>
    <s v=""/>
    <s v="00000179"/>
    <s v=""/>
    <s v="00162698"/>
    <s v="22/3/2021"/>
    <n v="11300540"/>
    <s v="VEN"/>
    <s v="MARIA RIVERO"/>
    <s v="V26601786"/>
    <n v="-740000"/>
    <n v="0"/>
    <n v="-740000"/>
    <n v="0"/>
    <s v="-"/>
    <n v="0"/>
    <n v="0"/>
    <s v="-"/>
    <n v="0"/>
    <n v="0"/>
    <s v="-"/>
    <n v="0"/>
    <n v="0"/>
    <s v="-"/>
    <n v="0"/>
  </r>
  <r>
    <s v="298"/>
    <x v="21"/>
    <x v="0"/>
    <s v="004"/>
    <s v="Z1F0017963"/>
    <s v="0389-0389"/>
    <s v="FC"/>
    <s v="00010218-00010264"/>
    <s v=""/>
    <s v=""/>
    <s v=""/>
    <s v=""/>
    <n v="0"/>
    <s v=""/>
    <s v="VENTAS NO CONTRIBUYENTES"/>
    <s v=""/>
    <n v="970230710.10640001"/>
    <n v="0"/>
    <n v="739193781.5"/>
    <n v="0"/>
    <s v="-"/>
    <n v="0"/>
    <n v="199169766.03999999"/>
    <s v="-"/>
    <n v="31867162.566399999"/>
    <n v="0"/>
    <s v="-"/>
    <n v="0"/>
    <n v="0"/>
    <s v="-"/>
    <n v="0"/>
  </r>
  <r>
    <s v="299"/>
    <x v="21"/>
    <x v="1"/>
    <s v="005"/>
    <s v="Z1B8050363"/>
    <s v="1900"/>
    <s v="FC"/>
    <s v="00175832-00175914"/>
    <s v=""/>
    <s v=""/>
    <s v=""/>
    <s v=""/>
    <n v="0"/>
    <s v=""/>
    <s v="VENTAS NO CONTRIBUYENTES"/>
    <s v=""/>
    <n v="1870547670.2451999"/>
    <n v="0"/>
    <n v="1372182682.7499998"/>
    <n v="0"/>
    <s v="-"/>
    <n v="0"/>
    <n v="429624989.21999997"/>
    <s v="-"/>
    <n v="68739998.275199994"/>
    <n v="0"/>
    <s v="-"/>
    <n v="0"/>
    <n v="0"/>
    <s v="-"/>
    <n v="0"/>
  </r>
  <r>
    <s v="300"/>
    <x v="21"/>
    <x v="0"/>
    <s v="005"/>
    <s v="Z1F0017998"/>
    <s v="0383-0383"/>
    <s v="FC"/>
    <s v="00013730-00013740"/>
    <s v=""/>
    <s v=""/>
    <s v=""/>
    <s v=""/>
    <n v="0"/>
    <s v=""/>
    <s v="VENTAS NO CONTRIBUYENTES"/>
    <s v=""/>
    <n v="282324846.25"/>
    <n v="0"/>
    <n v="191812467.75"/>
    <n v="0"/>
    <s v="-"/>
    <n v="0"/>
    <n v="78027912.5"/>
    <s v="16"/>
    <n v="12484466"/>
    <n v="0"/>
    <s v="-"/>
    <n v="0"/>
    <n v="0"/>
    <s v="-"/>
    <n v="0"/>
  </r>
  <r>
    <s v="301"/>
    <x v="21"/>
    <x v="0"/>
    <s v="005"/>
    <s v="Z1F0017998"/>
    <s v="0383"/>
    <s v="FC"/>
    <s v="00013741"/>
    <s v=""/>
    <s v=""/>
    <s v=""/>
    <s v=""/>
    <n v="0"/>
    <s v=""/>
    <s v="SENA C.A"/>
    <s v="J000447349"/>
    <n v="10596948"/>
    <n v="0"/>
    <n v="0"/>
    <n v="9135300"/>
    <s v="16"/>
    <n v="1461648"/>
    <n v="0"/>
    <s v="-"/>
    <n v="0"/>
    <n v="0"/>
    <s v="-"/>
    <n v="0"/>
    <n v="0"/>
    <s v="-"/>
    <n v="0"/>
  </r>
  <r>
    <s v="302"/>
    <x v="21"/>
    <x v="0"/>
    <s v="005"/>
    <s v="Z1F0017998"/>
    <s v="0383-0383"/>
    <s v="FC"/>
    <s v="00013742-00013744"/>
    <s v=""/>
    <s v=""/>
    <s v=""/>
    <s v=""/>
    <n v="0"/>
    <s v=""/>
    <s v="VENTAS NO CONTRIBUYENTES"/>
    <s v=""/>
    <n v="27016639.100000001"/>
    <n v="0"/>
    <n v="14777250"/>
    <n v="0"/>
    <s v="-"/>
    <n v="0"/>
    <n v="10551197.5"/>
    <s v="-"/>
    <n v="1688191.6"/>
    <n v="0"/>
    <s v="-"/>
    <n v="0"/>
    <n v="0"/>
    <s v="-"/>
    <n v="0"/>
  </r>
  <r>
    <s v="303"/>
    <x v="21"/>
    <x v="0"/>
    <s v="005"/>
    <s v="Z1F0017998"/>
    <s v="0383"/>
    <s v="FC"/>
    <s v="00013745"/>
    <s v=""/>
    <s v=""/>
    <s v=""/>
    <s v=""/>
    <n v="0"/>
    <s v=""/>
    <s v="CARMEN SANCHEZ APONTE"/>
    <s v="V040538069"/>
    <n v="55518241"/>
    <n v="0"/>
    <n v="43530685"/>
    <n v="10334100"/>
    <s v="16"/>
    <n v="1653456"/>
    <n v="0"/>
    <s v="-"/>
    <n v="0"/>
    <n v="0"/>
    <s v="-"/>
    <n v="0"/>
    <n v="0"/>
    <s v="-"/>
    <n v="0"/>
  </r>
  <r>
    <s v="304"/>
    <x v="21"/>
    <x v="0"/>
    <s v="005"/>
    <s v="Z1F0017998"/>
    <s v="0383-0383"/>
    <s v="FC"/>
    <s v="00013746-00013749"/>
    <s v=""/>
    <s v=""/>
    <s v=""/>
    <s v=""/>
    <n v="0"/>
    <s v=""/>
    <s v="VENTAS NO CONTRIBUYENTES"/>
    <s v=""/>
    <n v="60738497"/>
    <n v="0"/>
    <n v="46527685"/>
    <n v="0"/>
    <s v="-"/>
    <n v="0"/>
    <n v="12250700"/>
    <s v="16"/>
    <n v="1960112"/>
    <n v="0"/>
    <s v="-"/>
    <n v="0"/>
    <n v="0"/>
    <s v="-"/>
    <n v="0"/>
  </r>
  <r>
    <s v="305"/>
    <x v="21"/>
    <x v="1"/>
    <s v="006"/>
    <s v="Z1B8044815"/>
    <s v="1810"/>
    <s v="FC"/>
    <s v="00155503-00155549"/>
    <s v=""/>
    <s v=""/>
    <s v=""/>
    <s v=""/>
    <n v="0"/>
    <s v=""/>
    <s v="VENTAS NO CONTRIBUYENTES"/>
    <s v=""/>
    <n v="1211592623.6076"/>
    <n v="0"/>
    <n v="1014795255.9999999"/>
    <n v="0"/>
    <s v="-"/>
    <n v="0"/>
    <n v="169652903.11000001"/>
    <s v="16"/>
    <n v="27144464.497600004"/>
    <n v="0"/>
    <s v="-"/>
    <n v="0"/>
    <n v="0"/>
    <s v="-"/>
    <n v="0"/>
  </r>
  <r>
    <s v="306"/>
    <x v="21"/>
    <x v="0"/>
    <s v="006"/>
    <s v="Z1F0017787"/>
    <s v="0352-0352"/>
    <s v="FC"/>
    <s v="00004890-00004916"/>
    <s v=""/>
    <s v=""/>
    <s v=""/>
    <s v=""/>
    <n v="0"/>
    <s v=""/>
    <s v="VENTAS NO CONTRIBUYENTES"/>
    <s v=""/>
    <n v="400103194.81479996"/>
    <n v="0"/>
    <n v="240816879.24999997"/>
    <n v="0"/>
    <s v="-"/>
    <n v="0"/>
    <n v="137315789.28"/>
    <s v="-"/>
    <n v="21970526.2848"/>
    <n v="0"/>
    <s v="-"/>
    <n v="0"/>
    <n v="0"/>
    <s v="-"/>
    <n v="0"/>
  </r>
  <r>
    <s v="307"/>
    <x v="21"/>
    <x v="1"/>
    <s v="007"/>
    <s v="Z1B8050013"/>
    <s v="1848"/>
    <s v="FC"/>
    <s v="0017731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08"/>
    <x v="21"/>
    <x v="1"/>
    <s v="008"/>
    <s v="Z1B8050003"/>
    <s v="1765"/>
    <s v="FC"/>
    <s v="00174144-00174215"/>
    <s v=""/>
    <s v=""/>
    <s v=""/>
    <s v=""/>
    <n v="0"/>
    <s v=""/>
    <s v="VENTAS NO CONTRIBUYENTES"/>
    <s v=""/>
    <n v="1490286762.1663997"/>
    <n v="0"/>
    <n v="1135755881.5"/>
    <n v="0"/>
    <s v="-"/>
    <n v="0"/>
    <n v="305630069.54000002"/>
    <s v="16"/>
    <n v="48900811.126399994"/>
    <n v="0"/>
    <s v="-"/>
    <n v="0"/>
    <n v="0"/>
    <s v="-"/>
    <n v="0"/>
  </r>
  <r>
    <s v="309"/>
    <x v="21"/>
    <x v="0"/>
    <s v="008"/>
    <s v="Z1F0017970"/>
    <s v="0021-0021"/>
    <s v="FC"/>
    <s v="00000249-00000259"/>
    <s v=""/>
    <s v=""/>
    <s v=""/>
    <s v=""/>
    <n v="0"/>
    <s v=""/>
    <s v="VENTAS NO CONTRIBUYENTES"/>
    <s v=""/>
    <n v="65981212"/>
    <n v="0"/>
    <n v="38679800"/>
    <n v="0"/>
    <s v="-"/>
    <n v="0"/>
    <n v="23535700"/>
    <s v="16"/>
    <n v="3765712"/>
    <n v="0"/>
    <s v="-"/>
    <n v="0"/>
    <n v="0"/>
    <s v="-"/>
    <n v="0"/>
  </r>
  <r>
    <s v="310"/>
    <x v="21"/>
    <x v="1"/>
    <s v="009"/>
    <s v="Z1B8014458"/>
    <s v="1818"/>
    <s v="FC"/>
    <s v="00179822-00179840"/>
    <s v=""/>
    <s v=""/>
    <s v=""/>
    <s v=""/>
    <n v="0"/>
    <s v=""/>
    <s v="VENTAS NO CONTRIBUYENTES"/>
    <s v=""/>
    <n v="418447675.52519995"/>
    <n v="0"/>
    <n v="306430016.75"/>
    <n v="0"/>
    <s v="-"/>
    <n v="0"/>
    <n v="96566947.219999999"/>
    <s v="-"/>
    <n v="15450711.555199999"/>
    <n v="0"/>
    <s v="-"/>
    <n v="0"/>
    <n v="0"/>
    <s v="-"/>
    <n v="0"/>
  </r>
  <r>
    <s v="311"/>
    <x v="21"/>
    <x v="1"/>
    <s v="011"/>
    <s v="Z1F0004616"/>
    <s v="0720"/>
    <s v="FC"/>
    <s v="00097863-00097978"/>
    <s v=""/>
    <s v=""/>
    <s v=""/>
    <s v=""/>
    <n v="0"/>
    <s v=""/>
    <s v="VENTAS NO CONTRIBUYENTES"/>
    <s v=""/>
    <n v="517157439.2428"/>
    <n v="0"/>
    <n v="442332651.25"/>
    <n v="0"/>
    <s v="-"/>
    <n v="0"/>
    <n v="64504127.579999998"/>
    <s v="-"/>
    <n v="10320660.412799999"/>
    <n v="0"/>
    <s v="-"/>
    <n v="0"/>
    <n v="0"/>
    <s v="-"/>
    <n v="0"/>
  </r>
  <r>
    <s v="312"/>
    <x v="21"/>
    <x v="1"/>
    <s v="012"/>
    <s v="Z1B8038506"/>
    <s v="1671"/>
    <s v="FC"/>
    <s v="00073364-00073374"/>
    <s v=""/>
    <s v=""/>
    <s v=""/>
    <s v=""/>
    <n v="0"/>
    <s v=""/>
    <s v="VENTAS NO CONTRIBUYENTES"/>
    <s v=""/>
    <n v="332540168.05040002"/>
    <n v="0"/>
    <n v="206565617.25000006"/>
    <n v="0"/>
    <s v="-"/>
    <n v="0"/>
    <n v="108598750.69"/>
    <s v="16"/>
    <n v="17375800.110399999"/>
    <n v="0"/>
    <s v="-"/>
    <n v="0"/>
    <n v="0"/>
    <s v="-"/>
    <n v="0"/>
  </r>
  <r>
    <s v="313"/>
    <x v="21"/>
    <x v="1"/>
    <s v="012"/>
    <s v="Z1B8038506"/>
    <s v="1671"/>
    <s v="FC"/>
    <s v="00073375"/>
    <s v=""/>
    <s v=""/>
    <s v=""/>
    <s v=""/>
    <n v="0"/>
    <s v=""/>
    <s v="PANADERIA CASONA EL PAN"/>
    <s v="J301288017 "/>
    <n v="43455206"/>
    <n v="0"/>
    <n v="43455206"/>
    <n v="0"/>
    <s v="-"/>
    <n v="0"/>
    <n v="0"/>
    <s v="-"/>
    <n v="0"/>
    <n v="0"/>
    <s v="-"/>
    <n v="0"/>
    <n v="0"/>
    <s v="-"/>
    <n v="0"/>
  </r>
  <r>
    <s v="314"/>
    <x v="21"/>
    <x v="1"/>
    <s v="012"/>
    <s v="Z1B8038506"/>
    <s v="1671"/>
    <s v="FC"/>
    <s v="00073376-00073387"/>
    <s v=""/>
    <s v=""/>
    <s v=""/>
    <s v=""/>
    <n v="0"/>
    <s v=""/>
    <s v="VENTAS NO CONTRIBUYENTES"/>
    <s v=""/>
    <n v="138028638.5"/>
    <n v="0"/>
    <n v="107498569.5"/>
    <n v="0"/>
    <s v="-"/>
    <n v="0"/>
    <n v="26319025"/>
    <s v="-"/>
    <n v="4211044"/>
    <n v="0"/>
    <s v="-"/>
    <n v="0"/>
    <n v="0"/>
    <s v="-"/>
    <n v="0"/>
  </r>
  <r>
    <s v="315"/>
    <x v="21"/>
    <x v="1"/>
    <s v="013"/>
    <s v="Z1B8050578"/>
    <s v="1626"/>
    <s v="FC"/>
    <s v="00149143-00149153"/>
    <s v=""/>
    <s v=""/>
    <s v=""/>
    <s v=""/>
    <m/>
    <s v=""/>
    <s v="VENTAS NO CONTRIBUYENTES"/>
    <m/>
    <n v="105045845.5"/>
    <n v="0"/>
    <n v="101500653.5"/>
    <n v="0"/>
    <s v="-"/>
    <n v="0"/>
    <n v="3056200"/>
    <s v="-"/>
    <n v="488992"/>
    <n v="0"/>
    <s v="-"/>
    <n v="0"/>
    <n v="0"/>
    <s v="-"/>
    <n v="0"/>
  </r>
  <r>
    <s v="316"/>
    <x v="21"/>
    <x v="1"/>
    <s v="014"/>
    <s v="Z1F0000338"/>
    <s v="1510"/>
    <s v="FC"/>
    <s v="00058916-00058938"/>
    <s v=""/>
    <s v=""/>
    <s v=""/>
    <s v=""/>
    <n v="0"/>
    <s v=""/>
    <s v="VENTAS NO CONTRIBUYENTES"/>
    <s v=""/>
    <n v="79168604"/>
    <n v="0"/>
    <n v="51219100"/>
    <n v="0"/>
    <s v="-"/>
    <n v="0"/>
    <n v="24094400"/>
    <s v="-"/>
    <n v="3855104"/>
    <n v="0"/>
    <s v="-"/>
    <n v="0"/>
    <n v="0"/>
    <s v="-"/>
    <n v="0"/>
  </r>
  <r>
    <s v="317"/>
    <x v="21"/>
    <x v="1"/>
    <s v="015"/>
    <s v="Z1B8050356"/>
    <s v="1646"/>
    <s v="FC"/>
    <s v="00088662-00088674"/>
    <s v=""/>
    <s v=""/>
    <s v=""/>
    <s v=""/>
    <n v="0"/>
    <s v=""/>
    <s v="VENTAS NO CONTRIBUYENTES"/>
    <s v=""/>
    <n v="451179286.40119994"/>
    <n v="0"/>
    <n v="353518659.25"/>
    <n v="0"/>
    <s v="-"/>
    <n v="0"/>
    <n v="84190195.819999993"/>
    <s v="16"/>
    <n v="13470431.3312"/>
    <n v="0"/>
    <s v="-"/>
    <n v="0"/>
    <n v="0"/>
    <s v="-"/>
    <n v="0"/>
  </r>
  <r>
    <s v="318"/>
    <x v="21"/>
    <x v="1"/>
    <s v="017"/>
    <s v="Z7C0004030"/>
    <s v="0110"/>
    <s v="FC"/>
    <s v="00003850-00003917"/>
    <s v=""/>
    <s v=""/>
    <s v=""/>
    <s v=""/>
    <n v="0"/>
    <s v=""/>
    <s v="VENTAS NO CONTRIBUYENTES"/>
    <s v=""/>
    <n v="534718106.97119999"/>
    <n v="0"/>
    <n v="392969082"/>
    <n v="0"/>
    <s v="-"/>
    <n v="0"/>
    <n v="122197435.31999999"/>
    <s v="16"/>
    <n v="19551589.6512"/>
    <n v="0"/>
    <s v="-"/>
    <n v="0"/>
    <n v="0"/>
    <s v="-"/>
    <n v="0"/>
  </r>
  <r>
    <s v="319"/>
    <x v="22"/>
    <x v="0"/>
    <s v="001"/>
    <s v="Z1F0017854"/>
    <s v="0394-0394"/>
    <s v="FC"/>
    <s v="00022030-00022064"/>
    <s v=""/>
    <s v=""/>
    <s v=""/>
    <s v=""/>
    <n v="0"/>
    <s v=""/>
    <s v="VENTAS NO CONTRIBUYENTES"/>
    <s v=""/>
    <n v="639945189.04999995"/>
    <n v="0"/>
    <n v="497466508.5"/>
    <n v="0"/>
    <s v="-"/>
    <n v="0"/>
    <n v="122826448.75"/>
    <s v="16"/>
    <n v="19652231.800000001"/>
    <n v="0"/>
    <s v="-"/>
    <n v="0"/>
    <n v="0"/>
    <s v="-"/>
    <n v="0"/>
  </r>
  <r>
    <s v="320"/>
    <x v="22"/>
    <x v="1"/>
    <s v="001"/>
    <s v="Z1F0000700"/>
    <s v="1487"/>
    <s v="FC"/>
    <s v="00118516-00118603"/>
    <s v=""/>
    <s v=""/>
    <s v=""/>
    <s v=""/>
    <n v="0"/>
    <s v=""/>
    <s v="VENTAS NO CONTRIBUYENTES"/>
    <s v=""/>
    <n v="2074351359.4600003"/>
    <n v="0"/>
    <n v="1556187262.25"/>
    <n v="0"/>
    <s v="-"/>
    <n v="0"/>
    <n v="446693187.25"/>
    <s v="-"/>
    <n v="71470909.960000008"/>
    <n v="0"/>
    <s v="-"/>
    <n v="0"/>
    <n v="0"/>
    <s v="-"/>
    <n v="0"/>
  </r>
  <r>
    <s v="321"/>
    <x v="22"/>
    <x v="1"/>
    <s v="001"/>
    <s v="Z1F0000700"/>
    <s v="1487"/>
    <s v="NC"/>
    <s v=""/>
    <s v="00000247"/>
    <s v=""/>
    <s v="00118541"/>
    <s v="23/3/2021"/>
    <n v="23508135"/>
    <s v="VEN"/>
    <s v="FREDDY BELLO"/>
    <s v="V13728226 "/>
    <n v="-6517550"/>
    <n v="0"/>
    <n v="-6517550"/>
    <n v="0"/>
    <s v="-"/>
    <n v="0"/>
    <n v="0"/>
    <s v="-"/>
    <n v="0"/>
    <n v="0"/>
    <s v="-"/>
    <n v="0"/>
    <n v="0"/>
    <s v="-"/>
    <n v="0"/>
  </r>
  <r>
    <s v="322"/>
    <x v="22"/>
    <x v="2"/>
    <s v="002"/>
    <s v="Z1F0008858"/>
    <s v="0845"/>
    <s v="FC"/>
    <s v="00112877-00112968"/>
    <s v=""/>
    <s v=""/>
    <s v=""/>
    <s v=""/>
    <n v="0"/>
    <s v=""/>
    <s v="VENTAS NO CONTRIBUYENTES"/>
    <s v=""/>
    <n v="354184934.5"/>
    <n v="0"/>
    <n v="319121440.5"/>
    <n v="0"/>
    <s v="-"/>
    <n v="0"/>
    <n v="30227150"/>
    <s v="-"/>
    <n v="4836344"/>
    <n v="0"/>
    <s v="-"/>
    <n v="0"/>
    <n v="0"/>
    <s v="-"/>
    <n v="0"/>
  </r>
  <r>
    <s v="323"/>
    <x v="22"/>
    <x v="2"/>
    <s v="002"/>
    <s v="Z1F0008858"/>
    <s v="0845"/>
    <s v="NC"/>
    <m/>
    <s v="00000138"/>
    <s v=""/>
    <s v=""/>
    <s v=""/>
    <n v="0"/>
    <s v=""/>
    <s v="VENTAS NO CONTRIBUYENTES"/>
    <s v=""/>
    <n v="-1554000"/>
    <n v="0"/>
    <n v="-1554000"/>
    <n v="0"/>
    <s v="-"/>
    <n v="0"/>
    <m/>
    <s v="-"/>
    <n v="0"/>
    <n v="0"/>
    <s v="-"/>
    <n v="0"/>
    <n v="0"/>
    <s v="-"/>
    <n v="0"/>
  </r>
  <r>
    <s v="324"/>
    <x v="22"/>
    <x v="2"/>
    <s v="002"/>
    <s v="Z1F0008858"/>
    <s v="0846"/>
    <s v="FC"/>
    <s v="00112969-00112999"/>
    <s v=""/>
    <s v=""/>
    <s v=""/>
    <s v=""/>
    <n v="0"/>
    <s v=""/>
    <s v="VENTAS NO CONTRIBUYENTES"/>
    <s v=""/>
    <n v="95665602"/>
    <n v="0"/>
    <n v="93270666"/>
    <n v="0"/>
    <s v="-"/>
    <n v="0"/>
    <n v="2064600"/>
    <s v="-"/>
    <n v="330336"/>
    <n v="0"/>
    <s v="-"/>
    <n v="0"/>
    <n v="0"/>
    <s v="-"/>
    <n v="0"/>
  </r>
  <r>
    <s v="325"/>
    <x v="22"/>
    <x v="1"/>
    <s v="002"/>
    <s v="Z1B8050002"/>
    <s v="1821"/>
    <s v="FC"/>
    <s v="00167906-00168000"/>
    <s v=""/>
    <s v=""/>
    <s v=""/>
    <s v=""/>
    <n v="0"/>
    <s v=""/>
    <s v="VENTAS NO CONTRIBUYENTES"/>
    <s v=""/>
    <n v="2300785298.8600001"/>
    <n v="0"/>
    <n v="1802732836.5"/>
    <n v="0"/>
    <s v="-"/>
    <n v="0"/>
    <n v="429355571"/>
    <s v="-"/>
    <n v="68696891.360000014"/>
    <n v="0"/>
    <s v="-"/>
    <n v="0"/>
    <n v="0"/>
    <s v="-"/>
    <n v="0"/>
  </r>
  <r>
    <s v="326"/>
    <x v="22"/>
    <x v="1"/>
    <s v="002"/>
    <s v="Z1B8050149"/>
    <s v="1744"/>
    <s v="FC "/>
    <s v="00206275-00206312"/>
    <m/>
    <m/>
    <m/>
    <m/>
    <n v="0"/>
    <m/>
    <s v="VENTAS NO CONTRIBUYENTES"/>
    <m/>
    <n v="125755500"/>
    <n v="0"/>
    <n v="125755500"/>
    <n v="0"/>
    <s v="-"/>
    <n v="0"/>
    <n v="0"/>
    <s v="-"/>
    <n v="0"/>
    <n v="0"/>
    <s v="-"/>
    <n v="0"/>
    <n v="0"/>
    <s v="-"/>
    <n v="0"/>
  </r>
  <r>
    <s v="327"/>
    <x v="22"/>
    <x v="0"/>
    <s v="002"/>
    <s v="Z1F0017966"/>
    <s v="0390-0390"/>
    <s v="FC"/>
    <s v="00010064-00010075"/>
    <s v=""/>
    <s v=""/>
    <s v=""/>
    <s v=""/>
    <n v="0"/>
    <s v=""/>
    <s v="VENTAS NO CONTRIBUYENTES"/>
    <s v=""/>
    <n v="80463928.5"/>
    <n v="0"/>
    <n v="70060120.5"/>
    <n v="0"/>
    <s v="-"/>
    <n v="0"/>
    <n v="8968800"/>
    <s v="-"/>
    <n v="1435008"/>
    <n v="0"/>
    <s v="-"/>
    <n v="0"/>
    <n v="0"/>
    <s v="-"/>
    <n v="0"/>
  </r>
  <r>
    <s v="328"/>
    <x v="22"/>
    <x v="2"/>
    <s v="003"/>
    <s v="Z1F0008965"/>
    <s v="0837"/>
    <s v="FC"/>
    <s v="00109519-00109629"/>
    <s v=""/>
    <s v=""/>
    <s v=""/>
    <s v=""/>
    <n v="0"/>
    <s v=""/>
    <s v="VENTAS NO CONTRIBUYENTES"/>
    <s v=""/>
    <n v="559545655.25"/>
    <n v="0"/>
    <n v="491918757.25"/>
    <m/>
    <m/>
    <m/>
    <n v="58299050"/>
    <s v="-"/>
    <n v="9327848"/>
    <n v="0"/>
    <s v="-"/>
    <n v="0"/>
    <n v="0"/>
    <s v="-"/>
    <n v="0"/>
  </r>
  <r>
    <s v="329"/>
    <x v="22"/>
    <x v="1"/>
    <s v="003"/>
    <s v="Z1B8051199"/>
    <s v="1907"/>
    <s v="FC"/>
    <s v="00195813-00195879"/>
    <s v=""/>
    <s v=""/>
    <s v=""/>
    <s v=""/>
    <n v="0"/>
    <s v=""/>
    <s v="VENTAS NO CONTRIBUYENTES"/>
    <s v=""/>
    <n v="1004487837.0976"/>
    <n v="0"/>
    <n v="820584275.20000005"/>
    <n v="0"/>
    <s v="-"/>
    <n v="0"/>
    <n v="158537553.36000001"/>
    <s v="16"/>
    <n v="25366008.537599999"/>
    <n v="0"/>
    <s v="-"/>
    <n v="0"/>
    <n v="0"/>
    <s v="-"/>
    <n v="0"/>
  </r>
  <r>
    <s v="330"/>
    <x v="22"/>
    <x v="0"/>
    <s v="003"/>
    <s v="Z1F0017848"/>
    <s v="0387-0387"/>
    <s v="FC"/>
    <s v="00018073-00018110"/>
    <s v=""/>
    <s v=""/>
    <s v=""/>
    <s v=""/>
    <n v="0"/>
    <s v=""/>
    <s v="VENTAS NO CONTRIBUYENTES"/>
    <s v=""/>
    <n v="967655667.55440009"/>
    <n v="0"/>
    <n v="727764041"/>
    <n v="0"/>
    <s v="-"/>
    <n v="0"/>
    <n v="206803126.34"/>
    <s v="16"/>
    <n v="33088500.214400001"/>
    <n v="0"/>
    <s v="-"/>
    <n v="0"/>
    <n v="0"/>
    <s v="-"/>
    <n v="0"/>
  </r>
  <r>
    <s v="331"/>
    <x v="22"/>
    <x v="0"/>
    <s v="003"/>
    <s v="Z1F0017848"/>
    <s v="0387"/>
    <s v="FC"/>
    <s v="00018111"/>
    <s v=""/>
    <s v=""/>
    <s v=""/>
    <s v=""/>
    <n v="0"/>
    <s v=""/>
    <s v="AUTOSERVICIOS CRISS"/>
    <s v="J294282792"/>
    <n v="14798636"/>
    <n v="0"/>
    <n v="3787510"/>
    <n v="9492350"/>
    <s v="16"/>
    <n v="1518776"/>
    <n v="0"/>
    <s v="-"/>
    <n v="0"/>
    <n v="0"/>
    <s v="-"/>
    <n v="0"/>
    <n v="0"/>
    <s v="-"/>
    <n v="0"/>
  </r>
  <r>
    <s v="332"/>
    <x v="22"/>
    <x v="0"/>
    <s v="003"/>
    <s v="Z1F0017848"/>
    <s v="0387-0387"/>
    <s v="FC"/>
    <s v="00018112-00018144"/>
    <s v=""/>
    <s v=""/>
    <s v=""/>
    <s v=""/>
    <n v="0"/>
    <s v=""/>
    <s v="VENTAS NO CONTRIBUYENTES"/>
    <s v=""/>
    <n v="410250991.5"/>
    <n v="0"/>
    <n v="269962679.5"/>
    <n v="0"/>
    <s v="-"/>
    <n v="0"/>
    <n v="120938200"/>
    <s v="16"/>
    <n v="19350112"/>
    <n v="0"/>
    <s v="-"/>
    <n v="0"/>
    <n v="0"/>
    <s v="-"/>
    <n v="0"/>
  </r>
  <r>
    <s v="333"/>
    <x v="22"/>
    <x v="1"/>
    <s v="004"/>
    <s v="Z1B8050937"/>
    <s v="1750"/>
    <s v="FC"/>
    <s v="00162741-00162750"/>
    <s v=""/>
    <s v=""/>
    <s v=""/>
    <s v=""/>
    <n v="0"/>
    <s v=""/>
    <s v="VENTAS NO CONTRIBUYENTES"/>
    <s v=""/>
    <n v="73318656.5"/>
    <n v="0"/>
    <n v="60414758.5"/>
    <n v="0"/>
    <s v="-"/>
    <n v="0"/>
    <n v="11124050"/>
    <s v="16"/>
    <n v="1779848"/>
    <n v="0"/>
    <s v="-"/>
    <n v="0"/>
    <n v="0"/>
    <s v="-"/>
    <n v="0"/>
  </r>
  <r>
    <s v="334"/>
    <x v="22"/>
    <x v="1"/>
    <s v="004"/>
    <s v="Z1B8050937"/>
    <s v="1750"/>
    <s v="FC"/>
    <s v="00162751"/>
    <s v=""/>
    <s v=""/>
    <s v=""/>
    <s v=""/>
    <n v="0"/>
    <s v=""/>
    <s v="GRUPO BRES3 C.A"/>
    <s v="J406154180"/>
    <n v="18489640"/>
    <n v="0"/>
    <n v="10141700"/>
    <n v="7196500"/>
    <s v="16"/>
    <n v="1151440"/>
    <n v="0"/>
    <s v="-"/>
    <n v="0"/>
    <n v="0"/>
    <s v="-"/>
    <n v="0"/>
    <n v="0"/>
    <s v="-"/>
    <n v="0"/>
  </r>
  <r>
    <s v="335"/>
    <x v="22"/>
    <x v="1"/>
    <s v="004"/>
    <s v="Z1B8050937"/>
    <s v="1750"/>
    <s v="FC"/>
    <s v="00162752-00162780"/>
    <s v=""/>
    <s v=""/>
    <s v=""/>
    <s v=""/>
    <n v="0"/>
    <s v=""/>
    <s v="VENTAS NO CONTRIBUYENTES"/>
    <s v=""/>
    <n v="683156449.99000001"/>
    <n v="0"/>
    <n v="536370447"/>
    <n v="0"/>
    <s v="-"/>
    <n v="0"/>
    <n v="126539657.75"/>
    <s v="-"/>
    <n v="20246345.240000002"/>
    <n v="0"/>
    <s v="-"/>
    <n v="0"/>
    <n v="0"/>
    <s v="-"/>
    <n v="0"/>
  </r>
  <r>
    <s v="336"/>
    <x v="22"/>
    <x v="0"/>
    <s v="004"/>
    <s v="Z1F0017963"/>
    <s v="0390-0390"/>
    <s v="FC"/>
    <s v="00010265-00010316"/>
    <s v=""/>
    <s v=""/>
    <s v=""/>
    <s v=""/>
    <n v="0"/>
    <s v=""/>
    <s v="VENTAS NO CONTRIBUYENTES"/>
    <s v=""/>
    <n v="873306182.85399997"/>
    <n v="0"/>
    <n v="615234887.75"/>
    <n v="0"/>
    <s v="-"/>
    <n v="0"/>
    <n v="222475254.40000001"/>
    <s v="16"/>
    <n v="35596040.703999996"/>
    <n v="0"/>
    <s v="-"/>
    <n v="0"/>
    <n v="0"/>
    <s v="-"/>
    <n v="0"/>
  </r>
  <r>
    <s v="337"/>
    <x v="22"/>
    <x v="1"/>
    <s v="005"/>
    <s v="Z1B8050363"/>
    <s v="1901"/>
    <s v="FC"/>
    <s v="00175915-00175996"/>
    <s v=""/>
    <s v=""/>
    <s v=""/>
    <s v=""/>
    <n v="0"/>
    <s v=""/>
    <s v="VENTAS NO CONTRIBUYENTES"/>
    <s v=""/>
    <n v="1718417031.7288001"/>
    <n v="0"/>
    <n v="1324796598.4999998"/>
    <n v="0"/>
    <s v="-"/>
    <n v="0"/>
    <n v="339327959.68000001"/>
    <s v="16"/>
    <n v="54292473.548799992"/>
    <n v="0"/>
    <s v="-"/>
    <n v="0"/>
    <n v="0"/>
    <s v="-"/>
    <n v="0"/>
  </r>
  <r>
    <s v="338"/>
    <x v="22"/>
    <x v="0"/>
    <s v="005"/>
    <s v="Z1F0017998"/>
    <s v="0384-0384"/>
    <s v="FC"/>
    <s v="00013750-00013795"/>
    <s v=""/>
    <s v=""/>
    <s v=""/>
    <s v=""/>
    <n v="0"/>
    <s v=""/>
    <s v="VENTAS NO CONTRIBUYENTES"/>
    <s v=""/>
    <n v="581306213.60000002"/>
    <n v="0"/>
    <n v="356138290.25"/>
    <n v="0"/>
    <s v="-"/>
    <n v="0"/>
    <n v="194110278.75"/>
    <s v="16"/>
    <n v="31057644.599999998"/>
    <n v="0"/>
    <s v="-"/>
    <n v="0"/>
    <n v="0"/>
    <s v="-"/>
    <n v="0"/>
  </r>
  <r>
    <s v="339"/>
    <x v="22"/>
    <x v="1"/>
    <s v="006"/>
    <s v="Z1B8044815"/>
    <s v="1811"/>
    <s v="FC"/>
    <s v="00155550-00155638"/>
    <s v=""/>
    <s v=""/>
    <s v=""/>
    <s v=""/>
    <n v="0"/>
    <s v=""/>
    <s v="VENTAS NO CONTRIBUYENTES"/>
    <s v=""/>
    <n v="1599280968.1924"/>
    <n v="0"/>
    <n v="1218363478.5"/>
    <n v="0"/>
    <s v="-"/>
    <n v="0"/>
    <n v="325018439.35000002"/>
    <s v="16"/>
    <n v="52002950.299999997"/>
    <n v="0"/>
    <s v="-"/>
    <n v="0"/>
    <n v="3607500"/>
    <s v="-"/>
    <n v="288600"/>
  </r>
  <r>
    <s v="340"/>
    <x v="22"/>
    <x v="0"/>
    <s v="006"/>
    <s v="Z1F0017787"/>
    <s v="0353-0353"/>
    <s v="FC"/>
    <s v="00004917-00004984"/>
    <s v=""/>
    <s v=""/>
    <s v=""/>
    <s v=""/>
    <n v="0"/>
    <s v=""/>
    <s v="VENTAS NO CONTRIBUYENTES"/>
    <s v=""/>
    <n v="1027987061.8864"/>
    <n v="0"/>
    <n v="742285225.5"/>
    <n v="0"/>
    <s v="-"/>
    <n v="0"/>
    <n v="246294686.53999999"/>
    <s v="16"/>
    <n v="39407149.8464"/>
    <n v="0"/>
    <s v="-"/>
    <n v="0"/>
    <n v="0"/>
    <s v="-"/>
    <n v="0"/>
  </r>
  <r>
    <s v="341"/>
    <x v="22"/>
    <x v="1"/>
    <s v="007"/>
    <s v="Z1B8050013"/>
    <s v="1849"/>
    <s v="FC"/>
    <s v="00177314-00177376"/>
    <s v=""/>
    <s v=""/>
    <s v=""/>
    <s v=""/>
    <n v="0"/>
    <s v=""/>
    <s v="VENTAS NO CONTRIBUYENTES"/>
    <s v=""/>
    <n v="1531743931.0835998"/>
    <n v="0"/>
    <n v="1121843344.9999998"/>
    <n v="0"/>
    <s v="-"/>
    <n v="0"/>
    <n v="353362574.20999998"/>
    <s v="16"/>
    <n v="56538011.873599999"/>
    <n v="0"/>
    <s v="-"/>
    <n v="0"/>
    <n v="0"/>
    <s v="-"/>
    <n v="0"/>
  </r>
  <r>
    <s v="342"/>
    <x v="22"/>
    <x v="1"/>
    <s v="008"/>
    <s v="Z1B8050003"/>
    <s v="1766"/>
    <s v="FC"/>
    <s v="00174216-00174252"/>
    <s v=""/>
    <s v=""/>
    <s v=""/>
    <s v=""/>
    <n v="0"/>
    <s v=""/>
    <s v="VENTAS NO CONTRIBUYENTES"/>
    <s v=""/>
    <n v="803951991.61000001"/>
    <n v="0"/>
    <n v="652672865.5"/>
    <n v="0"/>
    <s v="-"/>
    <n v="0"/>
    <n v="130413039.75"/>
    <s v="-"/>
    <n v="20866086.360000003"/>
    <n v="0"/>
    <s v="-"/>
    <n v="0"/>
    <n v="0"/>
    <s v="-"/>
    <n v="0"/>
  </r>
  <r>
    <s v="343"/>
    <x v="22"/>
    <x v="0"/>
    <s v="008"/>
    <s v="Z1F0017970"/>
    <s v="0022-0022"/>
    <s v="FC"/>
    <s v="00000260-00000266"/>
    <s v=""/>
    <s v=""/>
    <s v=""/>
    <s v=""/>
    <n v="0"/>
    <s v=""/>
    <s v="VENTAS NO CONTRIBUYENTES"/>
    <s v=""/>
    <n v="30770902"/>
    <n v="0"/>
    <n v="5368700"/>
    <n v="0"/>
    <s v="-"/>
    <n v="0"/>
    <n v="21898450"/>
    <s v="16"/>
    <n v="3503752"/>
    <n v="0"/>
    <s v="-"/>
    <n v="0"/>
    <n v="0"/>
    <s v="-"/>
    <n v="0"/>
  </r>
  <r>
    <s v="344"/>
    <x v="22"/>
    <x v="1"/>
    <s v="009"/>
    <s v="Z1B8014458"/>
    <s v="1819"/>
    <s v="FC"/>
    <s v="00179841-00179848"/>
    <s v=""/>
    <s v=""/>
    <s v=""/>
    <s v=""/>
    <n v="0"/>
    <s v=""/>
    <s v="VENTAS NO CONTRIBUYENTES"/>
    <s v=""/>
    <n v="106667722.75"/>
    <n v="0"/>
    <n v="97238198.75"/>
    <n v="0"/>
    <s v="-"/>
    <n v="0"/>
    <n v="8128900"/>
    <s v="-"/>
    <n v="1300624"/>
    <n v="0"/>
    <s v="-"/>
    <n v="0"/>
    <n v="0"/>
    <s v="-"/>
    <n v="0"/>
  </r>
  <r>
    <s v="345"/>
    <x v="22"/>
    <x v="1"/>
    <s v="009"/>
    <s v="Z1B8014458"/>
    <s v="1819"/>
    <s v="FC"/>
    <s v="00179849"/>
    <s v=""/>
    <s v=""/>
    <s v=""/>
    <s v=""/>
    <n v="0"/>
    <s v=""/>
    <s v="MANTENIMIENTOS ARFERCA"/>
    <s v="J-41073527-9"/>
    <n v="92525178.5"/>
    <n v="0"/>
    <n v="69603752.5"/>
    <n v="19759850"/>
    <s v="16"/>
    <n v="3161576"/>
    <n v="0"/>
    <s v="-"/>
    <n v="0"/>
    <n v="0"/>
    <s v="-"/>
    <n v="0"/>
    <n v="0"/>
    <s v="-"/>
    <n v="0"/>
  </r>
  <r>
    <s v="346"/>
    <x v="22"/>
    <x v="1"/>
    <s v="009"/>
    <s v="Z1B8014458"/>
    <s v="1819"/>
    <s v="FC"/>
    <s v="00179850-00179861"/>
    <s v=""/>
    <s v=""/>
    <s v=""/>
    <s v=""/>
    <n v="0"/>
    <s v=""/>
    <s v="VENTAS NO CONTRIBUYENTES"/>
    <s v=""/>
    <n v="205976335.63120002"/>
    <n v="0"/>
    <n v="160381681.5"/>
    <n v="0"/>
    <s v="-"/>
    <n v="0"/>
    <n v="39305736.32"/>
    <s v="-"/>
    <n v="6288917.8111999994"/>
    <n v="0"/>
    <s v="-"/>
    <n v="0"/>
    <n v="0"/>
    <s v="-"/>
    <n v="0"/>
  </r>
  <r>
    <s v="347"/>
    <x v="22"/>
    <x v="1"/>
    <s v="009"/>
    <s v="Z1B8014458"/>
    <s v="1819"/>
    <s v="FC"/>
    <s v="00179862"/>
    <s v=""/>
    <s v=""/>
    <s v=""/>
    <s v=""/>
    <n v="0"/>
    <s v=""/>
    <s v="GRUPO CORPORATIVO MANUBER C.A"/>
    <s v="J-40982131-5"/>
    <n v="17380322.649999999"/>
    <n v="0"/>
    <n v="13617258"/>
    <n v="3244021.25"/>
    <s v="16"/>
    <n v="519043.4"/>
    <n v="0"/>
    <s v="-"/>
    <n v="0"/>
    <n v="0"/>
    <s v="-"/>
    <n v="0"/>
    <n v="0"/>
    <s v="-"/>
    <n v="0"/>
  </r>
  <r>
    <s v="348"/>
    <x v="22"/>
    <x v="1"/>
    <s v="009"/>
    <s v="Z1B8014458"/>
    <s v="1819"/>
    <s v="FC"/>
    <s v="00179863-00179879"/>
    <s v=""/>
    <s v=""/>
    <s v=""/>
    <s v=""/>
    <n v="0"/>
    <s v=""/>
    <s v="VENTAS NO CONTRIBUYENTES"/>
    <s v=""/>
    <n v="207111896.53"/>
    <n v="0"/>
    <n v="151608975.75"/>
    <n v="0"/>
    <s v="-"/>
    <n v="0"/>
    <n v="47847345.5"/>
    <s v="16"/>
    <n v="7655575.2799999993"/>
    <n v="0"/>
    <s v="-"/>
    <n v="0"/>
    <n v="0"/>
    <s v="-"/>
    <n v="0"/>
  </r>
  <r>
    <s v="349"/>
    <x v="22"/>
    <x v="1"/>
    <s v="011"/>
    <s v="Z1F0004616"/>
    <s v="0721"/>
    <s v="FC"/>
    <s v="00097979-00098119"/>
    <s v=""/>
    <s v=""/>
    <s v=""/>
    <s v=""/>
    <n v="0"/>
    <s v=""/>
    <s v="VENTAS NO CONTRIBUYENTES"/>
    <s v=""/>
    <n v="601239248"/>
    <n v="0"/>
    <n v="567765940"/>
    <n v="0"/>
    <s v="-"/>
    <n v="0"/>
    <n v="28856300"/>
    <s v="-"/>
    <n v="4617008"/>
    <n v="0"/>
    <s v="-"/>
    <n v="0"/>
    <n v="0"/>
    <s v="-"/>
    <n v="0"/>
  </r>
  <r>
    <s v="350"/>
    <x v="22"/>
    <x v="1"/>
    <s v="012"/>
    <s v="Z1B8038506"/>
    <s v="1672"/>
    <s v="FC"/>
    <s v="00073388-00073425"/>
    <s v=""/>
    <s v=""/>
    <s v=""/>
    <s v=""/>
    <n v="0"/>
    <s v=""/>
    <s v="VENTAS NO CONTRIBUYENTES"/>
    <s v=""/>
    <n v="289853190.19999999"/>
    <n v="0"/>
    <n v="164953951.5"/>
    <n v="0"/>
    <s v="-"/>
    <n v="0"/>
    <n v="107671757.5"/>
    <s v="16"/>
    <n v="17227481.199999999"/>
    <n v="0"/>
    <s v="-"/>
    <n v="0"/>
    <n v="0"/>
    <s v="-"/>
    <n v="0"/>
  </r>
  <r>
    <s v="351"/>
    <x v="22"/>
    <x v="1"/>
    <s v="013"/>
    <s v="Z1B8050578"/>
    <s v="1627"/>
    <s v="FC"/>
    <s v="00149154-00149199"/>
    <s v=""/>
    <s v=""/>
    <s v=""/>
    <s v=""/>
    <m/>
    <s v=""/>
    <s v="VENTAS NO CONTRIBUYENTES"/>
    <m/>
    <n v="176627049.5"/>
    <n v="0"/>
    <n v="160727335.5"/>
    <n v="0"/>
    <s v="-"/>
    <n v="0"/>
    <n v="13706650"/>
    <s v="-"/>
    <n v="2193064"/>
    <n v="0"/>
    <s v="-"/>
    <n v="0"/>
    <n v="0"/>
    <s v="-"/>
    <n v="0"/>
  </r>
  <r>
    <s v="352"/>
    <x v="22"/>
    <x v="1"/>
    <s v="014"/>
    <s v="Z1F0000338"/>
    <s v="1511"/>
    <s v="FC"/>
    <s v="00058939-00058985"/>
    <s v=""/>
    <s v=""/>
    <s v=""/>
    <s v=""/>
    <n v="0"/>
    <s v=""/>
    <s v="VENTAS NO CONTRIBUYENTES"/>
    <s v=""/>
    <n v="162005166"/>
    <n v="0"/>
    <n v="116679500"/>
    <n v="0"/>
    <s v="-"/>
    <n v="0"/>
    <n v="39073850"/>
    <s v="16"/>
    <n v="6251816"/>
    <n v="0"/>
    <s v="-"/>
    <n v="0"/>
    <n v="0"/>
    <s v="-"/>
    <n v="0"/>
  </r>
  <r>
    <s v="353"/>
    <x v="22"/>
    <x v="1"/>
    <s v="015"/>
    <s v="Z1B8050356"/>
    <s v="1647"/>
    <s v="FC"/>
    <s v="00088675-00088690"/>
    <s v=""/>
    <s v=""/>
    <s v=""/>
    <s v=""/>
    <n v="0"/>
    <s v=""/>
    <s v="VENTAS NO CONTRIBUYENTES"/>
    <s v=""/>
    <n v="347325759.25"/>
    <n v="0"/>
    <n v="278773935.25"/>
    <n v="0"/>
    <s v="-"/>
    <n v="0"/>
    <n v="59096400"/>
    <s v="16"/>
    <n v="9455424"/>
    <n v="0"/>
    <s v="-"/>
    <n v="0"/>
    <n v="0"/>
    <s v="-"/>
    <n v="0"/>
  </r>
  <r>
    <s v="354"/>
    <x v="22"/>
    <x v="1"/>
    <s v="017"/>
    <s v="Z7C0004030"/>
    <s v="0111"/>
    <s v="FC"/>
    <s v="00003917"/>
    <s v=""/>
    <s v=""/>
    <s v=""/>
    <s v=""/>
    <n v="0"/>
    <s v=""/>
    <s v="CAJA SIN ACTIVIDAD"/>
    <s v=""/>
    <n v="0"/>
    <n v="0"/>
    <n v="0"/>
    <n v="0"/>
    <s v="-"/>
    <n v="0"/>
    <m/>
    <s v="16"/>
    <n v="0"/>
    <n v="0"/>
    <s v="-"/>
    <n v="0"/>
    <n v="0"/>
    <s v="-"/>
    <n v="0"/>
  </r>
  <r>
    <s v="355"/>
    <x v="23"/>
    <x v="0"/>
    <s v="001"/>
    <s v="Z1F0017854"/>
    <s v="0395"/>
    <s v="FC"/>
    <s v="00022065"/>
    <s v=""/>
    <s v=""/>
    <s v=""/>
    <s v=""/>
    <n v="0"/>
    <s v=""/>
    <s v="URSUMIS PEÑA"/>
    <s v="V15369622"/>
    <n v="3871500"/>
    <n v="0"/>
    <n v="3871500"/>
    <n v="0"/>
    <s v="-"/>
    <n v="0"/>
    <n v="0"/>
    <s v="-"/>
    <n v="0"/>
    <n v="0"/>
    <s v="-"/>
    <n v="0"/>
    <n v="0"/>
    <s v="-"/>
    <n v="0"/>
  </r>
  <r>
    <s v="356"/>
    <x v="23"/>
    <x v="0"/>
    <s v="001"/>
    <s v="Z1F0017854"/>
    <s v="0395"/>
    <s v="FC"/>
    <s v="00022066"/>
    <s v=""/>
    <s v=""/>
    <s v=""/>
    <s v=""/>
    <n v="0"/>
    <s v=""/>
    <s v="JESUS NAVA"/>
    <s v="V401726011"/>
    <n v="16703502"/>
    <n v="0"/>
    <n v="3318900"/>
    <n v="11538450"/>
    <s v="16"/>
    <n v="1846152"/>
    <n v="0"/>
    <s v="-"/>
    <n v="0"/>
    <n v="0"/>
    <s v="-"/>
    <n v="0"/>
    <n v="0"/>
    <s v="-"/>
    <n v="0"/>
  </r>
  <r>
    <s v="357"/>
    <x v="23"/>
    <x v="0"/>
    <s v="001"/>
    <s v="Z1F0017854"/>
    <s v="0395-0395"/>
    <s v="FC"/>
    <s v="00022067-00022151"/>
    <s v=""/>
    <s v=""/>
    <s v=""/>
    <s v=""/>
    <n v="0"/>
    <s v=""/>
    <s v="VENTAS NO CONTRIBUYENTES"/>
    <s v=""/>
    <n v="1394879394.8076"/>
    <n v="0"/>
    <n v="1039009427.75"/>
    <n v="0"/>
    <s v="-"/>
    <n v="0"/>
    <n v="306784454.36000001"/>
    <s v="-"/>
    <n v="49085512.6976"/>
    <n v="0"/>
    <s v="-"/>
    <n v="0"/>
    <n v="0"/>
    <s v="-"/>
    <n v="0"/>
  </r>
  <r>
    <s v="358"/>
    <x v="23"/>
    <x v="1"/>
    <s v="001"/>
    <s v="Z1F0000700"/>
    <s v="1488"/>
    <s v="FC"/>
    <s v="00118604-00118625"/>
    <s v=""/>
    <s v=""/>
    <s v=""/>
    <s v=""/>
    <n v="0"/>
    <s v=""/>
    <s v="VENTAS NO CONTRIBUYENTES"/>
    <s v=""/>
    <n v="547353364.5"/>
    <n v="0"/>
    <n v="412927924.5"/>
    <n v="0"/>
    <s v="-"/>
    <n v="0"/>
    <n v="115884000"/>
    <s v="-"/>
    <n v="18541440"/>
    <n v="0"/>
    <s v="-"/>
    <n v="0"/>
    <n v="0"/>
    <s v="-"/>
    <n v="0"/>
  </r>
  <r>
    <s v="359"/>
    <x v="23"/>
    <x v="1"/>
    <s v="001"/>
    <s v="Z1F0000700"/>
    <s v="1488"/>
    <s v="FC"/>
    <s v="00118626"/>
    <s v=""/>
    <s v=""/>
    <s v=""/>
    <s v=""/>
    <n v="0"/>
    <s v=""/>
    <s v="A&amp;T SUPPLY 2017CA"/>
    <s v="J40939652-5"/>
    <n v="14176550"/>
    <n v="0"/>
    <n v="14176550"/>
    <n v="0"/>
    <s v="-"/>
    <n v="0"/>
    <n v="0"/>
    <s v="-"/>
    <n v="0"/>
    <n v="0"/>
    <s v="-"/>
    <n v="0"/>
    <n v="0"/>
    <s v="-"/>
    <n v="0"/>
  </r>
  <r>
    <s v="360"/>
    <x v="23"/>
    <x v="1"/>
    <s v="001"/>
    <s v="Z1F0000700"/>
    <s v="1488"/>
    <s v="FC"/>
    <s v="00118627-00118705"/>
    <s v=""/>
    <s v=""/>
    <s v=""/>
    <s v=""/>
    <n v="0"/>
    <s v=""/>
    <s v="VENTAS NO CONTRIBUYENTES"/>
    <s v=""/>
    <n v="1300317234.3700001"/>
    <n v="0"/>
    <n v="1121605014"/>
    <n v="0"/>
    <s v="-"/>
    <n v="0"/>
    <n v="143986138.25"/>
    <s v="-"/>
    <n v="23037782.120000001"/>
    <n v="0"/>
    <s v="-"/>
    <n v="0"/>
    <n v="10822500"/>
    <s v="-"/>
    <n v="865800"/>
  </r>
  <r>
    <s v="361"/>
    <x v="23"/>
    <x v="2"/>
    <s v="002"/>
    <s v="Z1F0008858"/>
    <s v="0847"/>
    <s v="FC"/>
    <s v="00113000-00113105"/>
    <s v=""/>
    <s v=""/>
    <s v=""/>
    <s v=""/>
    <n v="0"/>
    <s v=""/>
    <s v="VENTAS NO CONTRIBUYENTES"/>
    <s v=""/>
    <n v="429013204.25"/>
    <n v="0"/>
    <n v="388380840.25"/>
    <n v="0"/>
    <s v="-"/>
    <n v="0"/>
    <n v="35027900"/>
    <s v="-"/>
    <n v="5604464"/>
    <n v="0"/>
    <s v="-"/>
    <n v="0"/>
    <n v="0"/>
    <s v="-"/>
    <n v="0"/>
  </r>
  <r>
    <s v="362"/>
    <x v="23"/>
    <x v="1"/>
    <s v="002"/>
    <s v="Z1B8050002"/>
    <s v="1822"/>
    <s v="FC"/>
    <s v="00168001-00168088"/>
    <s v=""/>
    <s v=""/>
    <s v=""/>
    <s v=""/>
    <n v="0"/>
    <s v=""/>
    <s v="VENTAS NO CONTRIBUYENTES"/>
    <s v=""/>
    <n v="1929149030.4759998"/>
    <n v="0"/>
    <n v="1334523820.25"/>
    <n v="0"/>
    <s v="-"/>
    <n v="0"/>
    <n v="512607939.85000002"/>
    <s v="16"/>
    <n v="82017270.376000002"/>
    <n v="0"/>
    <s v="-"/>
    <n v="0"/>
    <n v="0"/>
    <s v="-"/>
    <n v="0"/>
  </r>
  <r>
    <s v="363"/>
    <x v="23"/>
    <x v="1"/>
    <s v="002"/>
    <s v="Z1B8050149"/>
    <s v="1745"/>
    <s v="FC "/>
    <s v="00206313-00206361"/>
    <m/>
    <m/>
    <m/>
    <m/>
    <n v="0"/>
    <m/>
    <s v="VENTAS NO CONTRIBUYENTES"/>
    <m/>
    <n v="173751500"/>
    <n v="0"/>
    <n v="173751500"/>
    <n v="0"/>
    <s v="-"/>
    <n v="0"/>
    <n v="0"/>
    <s v="-"/>
    <n v="0"/>
    <n v="0"/>
    <s v="-"/>
    <n v="0"/>
    <n v="0"/>
    <s v="-"/>
    <n v="0"/>
  </r>
  <r>
    <s v="364"/>
    <x v="23"/>
    <x v="0"/>
    <s v="002"/>
    <s v="Z1F0017966"/>
    <s v="0391-0391"/>
    <s v="FC"/>
    <s v="00010076-00010117"/>
    <s v=""/>
    <s v=""/>
    <s v=""/>
    <s v=""/>
    <n v="0"/>
    <s v=""/>
    <s v="VENTAS NO CONTRIBUYENTES"/>
    <s v=""/>
    <n v="919118786.69720006"/>
    <n v="0"/>
    <n v="591095472.75"/>
    <n v="0"/>
    <s v="-"/>
    <n v="0"/>
    <n v="282778718.92000002"/>
    <s v="16"/>
    <n v="45244595.027199998"/>
    <n v="0"/>
    <s v="-"/>
    <n v="0"/>
    <n v="0"/>
    <s v="-"/>
    <n v="0"/>
  </r>
  <r>
    <s v="365"/>
    <x v="23"/>
    <x v="0"/>
    <s v="002"/>
    <s v="Z1F0017966"/>
    <s v="0391"/>
    <s v="FC"/>
    <s v="00010118"/>
    <s v=""/>
    <s v=""/>
    <s v=""/>
    <s v=""/>
    <n v="0"/>
    <s v=""/>
    <s v="AUTOSERVICIOS CRISS"/>
    <s v="J294282792"/>
    <n v="1813000"/>
    <n v="0"/>
    <n v="1813000"/>
    <n v="0"/>
    <s v="-"/>
    <n v="0"/>
    <n v="0"/>
    <s v="-"/>
    <n v="0"/>
    <n v="0"/>
    <s v="-"/>
    <n v="0"/>
    <n v="0"/>
    <s v="-"/>
    <n v="0"/>
  </r>
  <r>
    <s v="366"/>
    <x v="23"/>
    <x v="0"/>
    <s v="002"/>
    <s v="Z1F0017966"/>
    <s v="0391"/>
    <s v="FC"/>
    <s v="00010119"/>
    <s v=""/>
    <s v=""/>
    <s v=""/>
    <s v=""/>
    <n v="0"/>
    <s v=""/>
    <s v="AUTOSERVICIOS CRISS"/>
    <s v="J294282792"/>
    <n v="1831500"/>
    <n v="0"/>
    <n v="1831500"/>
    <n v="0"/>
    <s v="-"/>
    <n v="0"/>
    <n v="0"/>
    <s v="-"/>
    <n v="0"/>
    <n v="0"/>
    <s v="-"/>
    <n v="0"/>
    <n v="0"/>
    <s v="-"/>
    <n v="0"/>
  </r>
  <r>
    <s v="367"/>
    <x v="23"/>
    <x v="0"/>
    <s v="002"/>
    <s v="Z1F0017966"/>
    <s v="0391-0391"/>
    <s v="FC"/>
    <s v="00010120-00010144"/>
    <s v=""/>
    <s v=""/>
    <s v=""/>
    <s v=""/>
    <n v="0"/>
    <s v=""/>
    <s v="VENTAS NO CONTRIBUYENTES"/>
    <s v=""/>
    <n v="527303674.72000003"/>
    <n v="0"/>
    <n v="318924778.5"/>
    <n v="0"/>
    <s v="-"/>
    <n v="0"/>
    <n v="179636979.5"/>
    <s v="16"/>
    <n v="28741916.719999999"/>
    <n v="0"/>
    <s v="-"/>
    <n v="0"/>
    <n v="0"/>
    <s v="-"/>
    <n v="0"/>
  </r>
  <r>
    <s v="368"/>
    <x v="23"/>
    <x v="0"/>
    <s v="002"/>
    <s v="Z1F0017966"/>
    <s v="0391"/>
    <s v="NC"/>
    <s v=""/>
    <s v="00000053"/>
    <s v=""/>
    <s v="00010118"/>
    <s v="24-03-2021"/>
    <n v="1813000"/>
    <s v="VEN"/>
    <s v="AUTOSERVICIOS CRISS"/>
    <s v="J294282792"/>
    <n v="-1813000"/>
    <n v="0"/>
    <n v="-1813000"/>
    <n v="0"/>
    <s v="-"/>
    <n v="0"/>
    <n v="0"/>
    <s v="-"/>
    <n v="0"/>
    <n v="0"/>
    <s v="-"/>
    <n v="0"/>
    <n v="0"/>
    <s v="-"/>
    <n v="0"/>
  </r>
  <r>
    <s v="369"/>
    <x v="23"/>
    <x v="2"/>
    <s v="003"/>
    <s v="Z1F0008965"/>
    <s v="0838"/>
    <s v="FC"/>
    <s v="00109630-00109722"/>
    <s v=""/>
    <s v=""/>
    <s v=""/>
    <s v=""/>
    <n v="0"/>
    <s v=""/>
    <s v="VENTAS NO CONTRIBUYENTES"/>
    <s v=""/>
    <n v="409140040.64999998"/>
    <n v="0"/>
    <n v="395551568.64999998"/>
    <m/>
    <m/>
    <m/>
    <n v="11714200"/>
    <s v="-"/>
    <n v="1874272"/>
    <n v="0"/>
    <s v="-"/>
    <n v="0"/>
    <n v="0"/>
    <s v="-"/>
    <n v="0"/>
  </r>
  <r>
    <s v="370"/>
    <x v="23"/>
    <x v="1"/>
    <s v="003"/>
    <s v="Z1B8051199"/>
    <s v="1908"/>
    <s v="FC"/>
    <s v="00195880"/>
    <s v=""/>
    <s v=""/>
    <s v=""/>
    <s v=""/>
    <n v="0"/>
    <s v=""/>
    <s v="GRUPO CORPORATIVO MANUBER C.A"/>
    <s v="J-40982131-5"/>
    <n v="13887330.25"/>
    <n v="0"/>
    <n v="7010473.25"/>
    <n v="5928325"/>
    <s v="16"/>
    <n v="948532"/>
    <n v="0"/>
    <s v="-"/>
    <n v="0"/>
    <n v="0"/>
    <s v="-"/>
    <n v="0"/>
    <n v="0"/>
    <s v="-"/>
    <n v="0"/>
  </r>
  <r>
    <s v="371"/>
    <x v="23"/>
    <x v="1"/>
    <s v="003"/>
    <s v="Z1B8051199"/>
    <s v="1908"/>
    <s v="FC"/>
    <s v="00195881-00195947"/>
    <s v=""/>
    <s v=""/>
    <s v=""/>
    <s v=""/>
    <n v="0"/>
    <s v=""/>
    <s v="VENTAS NO CONTRIBUYENTES"/>
    <s v=""/>
    <n v="1171035685.6399999"/>
    <n v="0"/>
    <n v="981971283"/>
    <n v="0"/>
    <s v="-"/>
    <n v="0"/>
    <n v="162986554"/>
    <s v="16"/>
    <n v="26077848.640000001"/>
    <n v="0"/>
    <s v="-"/>
    <n v="0"/>
    <n v="0"/>
    <s v="-"/>
    <n v="0"/>
  </r>
  <r>
    <s v="372"/>
    <x v="23"/>
    <x v="1"/>
    <s v="003"/>
    <s v="Z1B8051199"/>
    <s v="1908"/>
    <s v="FC"/>
    <s v="00195948"/>
    <s v=""/>
    <s v=""/>
    <s v=""/>
    <s v=""/>
    <n v="0"/>
    <s v=""/>
    <s v="INVERSIONES SUVINCLA 17 C.A."/>
    <s v="J-40751912-3"/>
    <n v="27741670.75"/>
    <n v="0"/>
    <n v="27612910.75"/>
    <n v="111000"/>
    <s v="16"/>
    <n v="17760"/>
    <n v="0"/>
    <s v="-"/>
    <n v="0"/>
    <n v="0"/>
    <s v="-"/>
    <n v="0"/>
    <n v="0"/>
    <s v="-"/>
    <n v="0"/>
  </r>
  <r>
    <s v="373"/>
    <x v="23"/>
    <x v="1"/>
    <s v="003"/>
    <s v="Z1B8051199"/>
    <s v="1908"/>
    <s v="FC"/>
    <s v="00195949-00195969"/>
    <s v=""/>
    <s v=""/>
    <s v=""/>
    <s v=""/>
    <n v="0"/>
    <s v=""/>
    <s v="VENTAS NO CONTRIBUYENTES"/>
    <s v=""/>
    <n v="437285219.66000003"/>
    <n v="0"/>
    <n v="326088706"/>
    <n v="0"/>
    <s v="-"/>
    <n v="0"/>
    <n v="95859063.5"/>
    <s v="-"/>
    <n v="15337450.16"/>
    <n v="0"/>
    <s v="-"/>
    <n v="0"/>
    <n v="0"/>
    <s v="-"/>
    <n v="0"/>
  </r>
  <r>
    <s v="374"/>
    <x v="23"/>
    <x v="1"/>
    <s v="003"/>
    <s v="Z1B8051199"/>
    <s v="1908"/>
    <s v="NC"/>
    <s v=""/>
    <s v="00000183"/>
    <s v=""/>
    <s v="00195938"/>
    <s v="24/3/2021"/>
    <n v="44862971.009999998"/>
    <s v="VEN"/>
    <s v="OTONIEL GONCALVES"/>
    <s v="V13727998"/>
    <n v="-44862971.009999998"/>
    <n v="0"/>
    <n v="-35603120.5"/>
    <n v="0"/>
    <s v="-"/>
    <n v="0"/>
    <n v="-7982629.75"/>
    <s v="16"/>
    <n v="-1277220.76"/>
    <n v="0"/>
    <s v="-"/>
    <n v="0"/>
    <n v="0"/>
    <s v="-"/>
    <n v="0"/>
  </r>
  <r>
    <s v="375"/>
    <x v="23"/>
    <x v="0"/>
    <s v="003"/>
    <s v="Z1F0017848"/>
    <s v="0388-0388"/>
    <s v="FC"/>
    <s v="00018145-00018153"/>
    <s v=""/>
    <s v=""/>
    <s v=""/>
    <s v=""/>
    <n v="0"/>
    <s v=""/>
    <s v="VENTAS NO CONTRIBUYENTES"/>
    <s v=""/>
    <n v="18609520"/>
    <n v="0"/>
    <n v="17332650"/>
    <n v="0"/>
    <s v="-"/>
    <n v="0"/>
    <n v="1100750"/>
    <s v="-"/>
    <n v="176120"/>
    <n v="0"/>
    <s v="-"/>
    <n v="0"/>
    <n v="0"/>
    <s v="-"/>
    <n v="0"/>
  </r>
  <r>
    <s v="376"/>
    <x v="23"/>
    <x v="0"/>
    <s v="003"/>
    <s v="Z1F0017848"/>
    <s v="0388"/>
    <s v="FC"/>
    <s v="00018154"/>
    <s v=""/>
    <s v=""/>
    <s v=""/>
    <s v=""/>
    <n v="0"/>
    <s v=""/>
    <s v="COMERCIALIZADORA SUPPLY PARTS"/>
    <s v="J408738490"/>
    <n v="9210558"/>
    <n v="0"/>
    <n v="4708250"/>
    <n v="3881300"/>
    <s v="16"/>
    <n v="621008"/>
    <n v="0"/>
    <s v="-"/>
    <n v="0"/>
    <n v="0"/>
    <s v="-"/>
    <n v="0"/>
    <n v="0"/>
    <s v="-"/>
    <n v="0"/>
  </r>
  <r>
    <s v="377"/>
    <x v="23"/>
    <x v="0"/>
    <s v="003"/>
    <s v="Z1F0017848"/>
    <s v="0388-0388"/>
    <s v="FC"/>
    <s v="00018155-00018207"/>
    <s v=""/>
    <s v=""/>
    <s v=""/>
    <s v=""/>
    <n v="0"/>
    <s v=""/>
    <s v="VENTAS NO CONTRIBUYENTES"/>
    <s v=""/>
    <n v="948940604.38999999"/>
    <n v="0"/>
    <n v="648240208.75"/>
    <n v="0"/>
    <s v="-"/>
    <n v="0"/>
    <n v="259224479"/>
    <s v="-"/>
    <n v="41475916.640000001"/>
    <n v="0"/>
    <s v="-"/>
    <n v="0"/>
    <n v="0"/>
    <s v="-"/>
    <n v="0"/>
  </r>
  <r>
    <s v="378"/>
    <x v="23"/>
    <x v="1"/>
    <s v="004"/>
    <s v="Z1B8050937"/>
    <s v="1751"/>
    <s v="FC"/>
    <s v="00162781-00162850"/>
    <s v=""/>
    <s v=""/>
    <s v=""/>
    <s v=""/>
    <n v="0"/>
    <s v=""/>
    <s v="VENTAS NO CONTRIBUYENTES"/>
    <s v=""/>
    <n v="1646119662.2223997"/>
    <n v="0"/>
    <n v="1294346112.75"/>
    <n v="0"/>
    <s v="-"/>
    <n v="0"/>
    <n v="303253059.88999999"/>
    <s v="16"/>
    <n v="48520489.582399994"/>
    <n v="0"/>
    <s v="-"/>
    <n v="0"/>
    <n v="0"/>
    <s v="-"/>
    <n v="0"/>
  </r>
  <r>
    <s v="379"/>
    <x v="23"/>
    <x v="1"/>
    <s v="004"/>
    <s v="Z1B8050937"/>
    <s v="1751"/>
    <s v="NC"/>
    <s v=""/>
    <s v="00000180"/>
    <s v=""/>
    <s v="00179869"/>
    <s v="23/3/2021"/>
    <n v="9753570"/>
    <s v="VEN"/>
    <s v="JOSE GODINHO"/>
    <s v="V24523419"/>
    <n v="-4892880"/>
    <n v="0"/>
    <n v="0"/>
    <n v="0"/>
    <s v="-"/>
    <n v="0"/>
    <n v="-4218000"/>
    <s v="16"/>
    <n v="-674880"/>
    <n v="0"/>
    <s v="-"/>
    <n v="0"/>
    <n v="0"/>
    <s v="-"/>
    <n v="0"/>
  </r>
  <r>
    <s v="380"/>
    <x v="23"/>
    <x v="0"/>
    <s v="004"/>
    <s v="Z1F0017963"/>
    <s v="0391-0391"/>
    <s v="FC"/>
    <s v="00010317-00010331"/>
    <s v=""/>
    <s v=""/>
    <s v=""/>
    <s v=""/>
    <n v="0"/>
    <s v=""/>
    <s v="VENTAS NO CONTRIBUYENTES"/>
    <s v=""/>
    <n v="426302431.57999998"/>
    <n v="0"/>
    <n v="336286626.75"/>
    <n v="0"/>
    <s v="-"/>
    <n v="0"/>
    <n v="77599831.75"/>
    <s v="16"/>
    <n v="12415973.08"/>
    <n v="0"/>
    <s v="-"/>
    <n v="0"/>
    <n v="0"/>
    <s v="-"/>
    <n v="0"/>
  </r>
  <r>
    <s v="381"/>
    <x v="23"/>
    <x v="0"/>
    <s v="004"/>
    <s v="Z1F0017963"/>
    <s v="0391"/>
    <s v="FC"/>
    <s v="00010332"/>
    <s v=""/>
    <s v=""/>
    <s v=""/>
    <s v=""/>
    <n v="0"/>
    <s v=""/>
    <s v="FUNDAVIGEA"/>
    <s v="J298180811"/>
    <n v="3494400"/>
    <n v="0"/>
    <n v="3494400"/>
    <n v="0"/>
    <s v="-"/>
    <n v="0"/>
    <n v="0"/>
    <s v="-"/>
    <n v="0"/>
    <n v="0"/>
    <s v="-"/>
    <n v="0"/>
    <n v="0"/>
    <s v="-"/>
    <n v="0"/>
  </r>
  <r>
    <s v="382"/>
    <x v="23"/>
    <x v="0"/>
    <s v="004"/>
    <s v="Z1F0017963"/>
    <s v="0391-0391"/>
    <s v="FC"/>
    <s v="00010333-00010338"/>
    <s v=""/>
    <s v=""/>
    <s v=""/>
    <s v=""/>
    <n v="0"/>
    <s v=""/>
    <s v="VENTAS NO CONTRIBUYENTES"/>
    <s v=""/>
    <n v="186134909.84999999"/>
    <n v="0"/>
    <n v="112961460.25"/>
    <n v="0"/>
    <s v="-"/>
    <n v="0"/>
    <n v="63080560"/>
    <s v="-"/>
    <n v="10092889.6"/>
    <n v="0"/>
    <s v="-"/>
    <n v="0"/>
    <n v="0"/>
    <s v="-"/>
    <n v="0"/>
  </r>
  <r>
    <s v="383"/>
    <x v="23"/>
    <x v="1"/>
    <s v="005"/>
    <s v="Z1B8050363"/>
    <s v="1902"/>
    <s v="FC"/>
    <s v="00175997-00176050"/>
    <s v=""/>
    <s v=""/>
    <s v=""/>
    <s v=""/>
    <n v="0"/>
    <s v=""/>
    <s v="VENTAS NO CONTRIBUYENTES"/>
    <s v=""/>
    <n v="1008850128.8376"/>
    <n v="0"/>
    <n v="720968542.75"/>
    <n v="0"/>
    <s v="-"/>
    <n v="0"/>
    <n v="248173781.11000001"/>
    <s v="-"/>
    <n v="39707804.977599993"/>
    <n v="0"/>
    <s v="-"/>
    <n v="0"/>
    <n v="0"/>
    <s v="-"/>
    <n v="0"/>
  </r>
  <r>
    <s v="384"/>
    <x v="23"/>
    <x v="1"/>
    <s v="005"/>
    <s v="Z1B8050363"/>
    <s v="1902"/>
    <s v="NC"/>
    <s v=""/>
    <s v="00000196"/>
    <s v=""/>
    <s v="00176038"/>
    <s v="24/3/2021"/>
    <n v="8086350"/>
    <s v="VEN"/>
    <s v="DAYANA GRATERON"/>
    <s v="V12730214"/>
    <n v="-8086350"/>
    <n v="0"/>
    <n v="-8086350"/>
    <n v="0"/>
    <s v="-"/>
    <n v="0"/>
    <n v="0"/>
    <s v="-"/>
    <n v="0"/>
    <n v="0"/>
    <s v="-"/>
    <n v="0"/>
    <n v="0"/>
    <s v="-"/>
    <n v="0"/>
  </r>
  <r>
    <s v="385"/>
    <x v="23"/>
    <x v="1"/>
    <s v="006"/>
    <s v="Z1B8044815"/>
    <s v="1812"/>
    <s v="FC"/>
    <s v="00155639-00155701"/>
    <s v=""/>
    <s v=""/>
    <s v=""/>
    <s v=""/>
    <n v="0"/>
    <s v=""/>
    <s v="VENTAS NO CONTRIBUYENTES"/>
    <s v=""/>
    <n v="1031318477.77"/>
    <n v="0"/>
    <n v="890825770"/>
    <n v="0"/>
    <s v="-"/>
    <n v="0"/>
    <n v="121114403.25"/>
    <s v="16"/>
    <n v="19378304.52"/>
    <n v="0"/>
    <s v="-"/>
    <n v="0"/>
    <n v="0"/>
    <s v="-"/>
    <n v="0"/>
  </r>
  <r>
    <s v="386"/>
    <x v="23"/>
    <x v="1"/>
    <s v="006"/>
    <s v="Z1B8044815"/>
    <s v="1812"/>
    <s v="FC"/>
    <s v="00155702"/>
    <s v=""/>
    <s v=""/>
    <s v=""/>
    <s v=""/>
    <n v="0"/>
    <s v=""/>
    <s v="FUNDACION METANOIA"/>
    <s v="J315792265"/>
    <n v="57347188"/>
    <n v="0"/>
    <n v="54390000"/>
    <n v="2549300"/>
    <s v="16"/>
    <n v="407888"/>
    <n v="0"/>
    <s v="-"/>
    <n v="0"/>
    <n v="0"/>
    <s v="-"/>
    <n v="0"/>
    <n v="0"/>
    <s v="-"/>
    <n v="0"/>
  </r>
  <r>
    <s v="387"/>
    <x v="23"/>
    <x v="1"/>
    <s v="006"/>
    <s v="Z1B8044815"/>
    <s v="1812"/>
    <s v="FC"/>
    <s v="00155703"/>
    <s v=""/>
    <s v=""/>
    <s v=""/>
    <s v=""/>
    <n v="0"/>
    <s v=""/>
    <s v="DELIANNY ARAY"/>
    <s v="V28461946"/>
    <n v="4561545"/>
    <n v="0"/>
    <n v="4561545"/>
    <n v="0"/>
    <s v="-"/>
    <n v="0"/>
    <n v="0"/>
    <s v="-"/>
    <n v="0"/>
    <n v="0"/>
    <s v="-"/>
    <n v="0"/>
    <n v="0"/>
    <s v="-"/>
    <n v="0"/>
  </r>
  <r>
    <s v="388"/>
    <x v="23"/>
    <x v="1"/>
    <s v="006"/>
    <s v="Z1B8044815"/>
    <s v="1812"/>
    <s v="FC"/>
    <s v="00155704"/>
    <s v=""/>
    <s v=""/>
    <s v=""/>
    <s v=""/>
    <n v="0"/>
    <s v=""/>
    <s v="ALIMENTOS COMARCA,C.A."/>
    <s v="J407069675"/>
    <n v="50598832"/>
    <n v="0"/>
    <n v="39886000"/>
    <n v="9235200"/>
    <s v="16"/>
    <n v="1477632"/>
    <n v="0"/>
    <s v="-"/>
    <n v="0"/>
    <n v="0"/>
    <s v="-"/>
    <n v="0"/>
    <n v="0"/>
    <s v="-"/>
    <n v="0"/>
  </r>
  <r>
    <s v="389"/>
    <x v="23"/>
    <x v="1"/>
    <s v="006"/>
    <s v="Z1B8044815"/>
    <s v="1812"/>
    <s v="FC"/>
    <s v="00155705-00155748"/>
    <s v=""/>
    <s v=""/>
    <s v=""/>
    <s v=""/>
    <n v="0"/>
    <s v=""/>
    <s v="VENTAS NO CONTRIBUYENTES"/>
    <s v=""/>
    <n v="651093072.98119998"/>
    <n v="0"/>
    <n v="509939506.74999994"/>
    <n v="0"/>
    <s v="-"/>
    <n v="0"/>
    <n v="121684108.81999999"/>
    <s v="16"/>
    <n v="19469457.411200002"/>
    <n v="0"/>
    <s v="-"/>
    <n v="0"/>
    <n v="0"/>
    <s v="-"/>
    <n v="0"/>
  </r>
  <r>
    <s v="390"/>
    <x v="23"/>
    <x v="0"/>
    <s v="006"/>
    <s v="Z1F0017787"/>
    <s v="0354-0354"/>
    <s v="FC"/>
    <s v="00004985-00005005"/>
    <s v=""/>
    <s v=""/>
    <s v=""/>
    <s v=""/>
    <n v="0"/>
    <s v=""/>
    <s v="VENTAS NO CONTRIBUYENTES"/>
    <s v=""/>
    <n v="366887604.21759999"/>
    <n v="0"/>
    <n v="246171574.5"/>
    <n v="0"/>
    <s v="-"/>
    <n v="0"/>
    <n v="104065542.86"/>
    <s v="16"/>
    <n v="16650486.8576"/>
    <n v="0"/>
    <s v="-"/>
    <n v="0"/>
    <n v="0"/>
    <s v="-"/>
    <n v="0"/>
  </r>
  <r>
    <s v="391"/>
    <x v="23"/>
    <x v="0"/>
    <s v="006"/>
    <s v="Z1F0017787"/>
    <s v="0354"/>
    <s v="FC"/>
    <s v="00005006"/>
    <s v=""/>
    <s v=""/>
    <s v=""/>
    <s v=""/>
    <n v="0"/>
    <s v=""/>
    <s v="CACHIONO GOURMET EXPRESS 2430 C.A"/>
    <s v="J408175541"/>
    <n v="9095895"/>
    <n v="0"/>
    <n v="9095895"/>
    <n v="0"/>
    <s v="-"/>
    <n v="0"/>
    <n v="0"/>
    <s v="-"/>
    <n v="0"/>
    <n v="0"/>
    <s v="-"/>
    <n v="0"/>
    <n v="0"/>
    <s v="-"/>
    <n v="0"/>
  </r>
  <r>
    <s v="392"/>
    <x v="23"/>
    <x v="0"/>
    <s v="006"/>
    <s v="Z1F0017787"/>
    <s v="0354-0354"/>
    <s v="FC"/>
    <s v="00005007-00005061"/>
    <s v=""/>
    <s v=""/>
    <s v=""/>
    <s v=""/>
    <n v="0"/>
    <s v=""/>
    <s v="VENTAS NO CONTRIBUYENTES"/>
    <s v=""/>
    <n v="795731334.18120015"/>
    <n v="0"/>
    <n v="514743710.50000006"/>
    <n v="0"/>
    <s v="-"/>
    <n v="0"/>
    <n v="242230710.06999999"/>
    <s v="16"/>
    <n v="38756913.611199997"/>
    <n v="0"/>
    <s v="-"/>
    <n v="0"/>
    <n v="0"/>
    <s v="-"/>
    <n v="0"/>
  </r>
  <r>
    <s v="393"/>
    <x v="23"/>
    <x v="1"/>
    <s v="007"/>
    <s v="Z1B8050013"/>
    <s v="1850"/>
    <s v="FC"/>
    <s v="00177377-00177426"/>
    <s v=""/>
    <s v=""/>
    <s v=""/>
    <s v=""/>
    <n v="0"/>
    <s v=""/>
    <s v="VENTAS NO CONTRIBUYENTES"/>
    <s v=""/>
    <n v="1097332551.1312001"/>
    <n v="0"/>
    <n v="853022589"/>
    <n v="0"/>
    <s v="-"/>
    <n v="0"/>
    <n v="210612036.31999999"/>
    <s v="16"/>
    <n v="33697925.8112"/>
    <n v="0"/>
    <s v="-"/>
    <n v="0"/>
    <n v="0"/>
    <s v="-"/>
    <n v="0"/>
  </r>
  <r>
    <s v="394"/>
    <x v="23"/>
    <x v="1"/>
    <s v="008"/>
    <s v="Z1B8050003"/>
    <s v="1767"/>
    <s v="FC"/>
    <s v="00174253-00174292"/>
    <s v=""/>
    <s v=""/>
    <s v=""/>
    <s v=""/>
    <n v="0"/>
    <s v=""/>
    <s v="VENTAS NO CONTRIBUYENTES"/>
    <s v=""/>
    <n v="1060155389.27"/>
    <n v="0"/>
    <n v="850645175.5"/>
    <n v="0"/>
    <s v="-"/>
    <n v="0"/>
    <n v="180612253.25"/>
    <s v="16"/>
    <n v="28897960.52"/>
    <n v="0"/>
    <s v="-"/>
    <n v="0"/>
    <n v="0"/>
    <s v="-"/>
    <n v="0"/>
  </r>
  <r>
    <s v="395"/>
    <x v="23"/>
    <x v="1"/>
    <s v="008"/>
    <s v="Z1B8050003"/>
    <s v="1767"/>
    <s v="FC"/>
    <s v="00174293"/>
    <s v=""/>
    <s v=""/>
    <s v=""/>
    <s v=""/>
    <n v="0"/>
    <s v=""/>
    <s v="INVERSIONES MD 2121 C.A."/>
    <s v="J40768829-4"/>
    <n v="24023915"/>
    <n v="0"/>
    <n v="24023915"/>
    <n v="0"/>
    <s v="-"/>
    <n v="0"/>
    <n v="0"/>
    <s v="-"/>
    <n v="0"/>
    <n v="0"/>
    <s v="-"/>
    <n v="0"/>
    <n v="0"/>
    <s v="-"/>
    <n v="0"/>
  </r>
  <r>
    <s v="396"/>
    <x v="23"/>
    <x v="1"/>
    <s v="008"/>
    <s v="Z1B8050003"/>
    <s v="1767"/>
    <s v="FC"/>
    <s v="00174294-00174308"/>
    <s v=""/>
    <s v=""/>
    <s v=""/>
    <s v=""/>
    <n v="0"/>
    <s v=""/>
    <s v="VENTAS NO CONTRIBUYENTES"/>
    <s v=""/>
    <n v="200658934.5"/>
    <n v="0"/>
    <n v="142738394.5"/>
    <n v="0"/>
    <s v="-"/>
    <n v="0"/>
    <n v="49931500"/>
    <s v="-"/>
    <n v="7989040"/>
    <n v="0"/>
    <s v="-"/>
    <n v="0"/>
    <n v="0"/>
    <s v="-"/>
    <n v="0"/>
  </r>
  <r>
    <s v="397"/>
    <x v="23"/>
    <x v="0"/>
    <s v="008"/>
    <s v="Z1F0017970"/>
    <s v="0023-0023"/>
    <s v="FC"/>
    <s v="00000267-00000273"/>
    <s v=""/>
    <s v=""/>
    <s v=""/>
    <s v=""/>
    <n v="0"/>
    <s v=""/>
    <s v="VENTAS NO CONTRIBUYENTES"/>
    <s v=""/>
    <n v="26199700"/>
    <n v="0"/>
    <n v="1413400"/>
    <n v="0"/>
    <s v="-"/>
    <n v="0"/>
    <n v="21367500"/>
    <s v="16"/>
    <n v="3418800"/>
    <n v="0"/>
    <s v="-"/>
    <n v="0"/>
    <n v="0"/>
    <s v="-"/>
    <n v="0"/>
  </r>
  <r>
    <s v="398"/>
    <x v="23"/>
    <x v="1"/>
    <s v="009"/>
    <s v="Z1B8014458"/>
    <s v="1820"/>
    <s v="FC"/>
    <s v="0017987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99"/>
    <x v="23"/>
    <x v="1"/>
    <s v="009"/>
    <s v="Z1B8014458"/>
    <s v="1821"/>
    <s v="FC"/>
    <s v="0017987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00"/>
    <x v="23"/>
    <x v="1"/>
    <s v="011"/>
    <s v="Z1F0004616"/>
    <s v="0722"/>
    <s v="FC"/>
    <s v="00098120-00098254"/>
    <s v=""/>
    <s v=""/>
    <s v=""/>
    <s v=""/>
    <n v="0"/>
    <s v=""/>
    <s v="VENTAS NO CONTRIBUYENTES"/>
    <s v=""/>
    <n v="628172264.75"/>
    <n v="0"/>
    <n v="588769558.75"/>
    <n v="0"/>
    <s v="-"/>
    <n v="0"/>
    <n v="33967850"/>
    <s v="-"/>
    <n v="5434856"/>
    <n v="0"/>
    <s v="-"/>
    <n v="0"/>
    <n v="0"/>
    <s v="-"/>
    <n v="0"/>
  </r>
  <r>
    <s v="401"/>
    <x v="23"/>
    <x v="1"/>
    <s v="012"/>
    <s v="Z1B8038506"/>
    <s v="1672"/>
    <s v="FC"/>
    <s v="00073426-00073448"/>
    <s v=""/>
    <s v=""/>
    <s v=""/>
    <s v=""/>
    <n v="0"/>
    <s v=""/>
    <s v="VENTAS NO CONTRIBUYENTES"/>
    <s v=""/>
    <n v="208821757.75"/>
    <n v="0"/>
    <n v="132910226.75"/>
    <n v="0"/>
    <s v="-"/>
    <n v="0"/>
    <n v="65440975"/>
    <s v="-"/>
    <n v="10470556"/>
    <n v="0"/>
    <s v="-"/>
    <n v="0"/>
    <n v="0"/>
    <s v="-"/>
    <n v="0"/>
  </r>
  <r>
    <s v="402"/>
    <x v="23"/>
    <x v="1"/>
    <s v="013"/>
    <s v="Z1B8050578"/>
    <s v="1628"/>
    <s v="FC"/>
    <s v="00149200-00149248"/>
    <s v=""/>
    <s v=""/>
    <s v=""/>
    <s v=""/>
    <m/>
    <s v=""/>
    <s v="VENTAS NO CONTRIBUYENTES"/>
    <m/>
    <n v="272822591.19999999"/>
    <n v="0"/>
    <n v="242014615.19999999"/>
    <n v="0"/>
    <s v="-"/>
    <n v="0"/>
    <n v="26558600"/>
    <s v="-"/>
    <n v="4249376"/>
    <n v="0"/>
    <s v="-"/>
    <n v="0"/>
    <n v="0"/>
    <s v="-"/>
    <n v="0"/>
  </r>
  <r>
    <s v="403"/>
    <x v="23"/>
    <x v="1"/>
    <s v="014"/>
    <s v="Z1F0000338"/>
    <s v="1512"/>
    <s v="FC"/>
    <s v="00058986-00059018"/>
    <s v=""/>
    <s v=""/>
    <s v=""/>
    <s v=""/>
    <n v="0"/>
    <s v=""/>
    <s v="VENTAS NO CONTRIBUYENTES"/>
    <s v=""/>
    <n v="120541116"/>
    <n v="0"/>
    <n v="87286700"/>
    <n v="0"/>
    <s v="-"/>
    <n v="0"/>
    <n v="28667600"/>
    <s v="-"/>
    <n v="4586816"/>
    <n v="0"/>
    <s v="-"/>
    <n v="0"/>
    <n v="0"/>
    <s v="-"/>
    <n v="0"/>
  </r>
  <r>
    <s v="404"/>
    <x v="23"/>
    <x v="1"/>
    <s v="015"/>
    <s v="Z1B8050356"/>
    <s v="1648"/>
    <s v="FC"/>
    <s v="00088691-00088693"/>
    <s v=""/>
    <s v=""/>
    <s v=""/>
    <s v=""/>
    <n v="0"/>
    <s v=""/>
    <s v="VENTAS NO CONTRIBUYENTES"/>
    <s v=""/>
    <n v="82758899.189999998"/>
    <n v="0"/>
    <n v="70056156.5"/>
    <n v="0"/>
    <s v="-"/>
    <n v="0"/>
    <n v="10950640.25"/>
    <s v="16"/>
    <n v="1752102.44"/>
    <n v="0"/>
    <s v="-"/>
    <n v="0"/>
    <n v="0"/>
    <s v="-"/>
    <n v="0"/>
  </r>
  <r>
    <s v="405"/>
    <x v="23"/>
    <x v="1"/>
    <s v="015"/>
    <s v="Z1B8050356"/>
    <s v="1648"/>
    <s v="FC"/>
    <s v="00088694"/>
    <s v=""/>
    <s v=""/>
    <s v=""/>
    <s v=""/>
    <n v="0"/>
    <s v=""/>
    <s v="ALIMENTOS COMARCA"/>
    <s v="J40706967-5"/>
    <n v="329297069.17119998"/>
    <n v="0"/>
    <n v="278266082"/>
    <n v="43992230.32"/>
    <s v="16"/>
    <n v="7038756.8512000004"/>
    <n v="0"/>
    <s v="-"/>
    <n v="0"/>
    <n v="0"/>
    <s v="-"/>
    <n v="0"/>
    <n v="0"/>
    <s v="-"/>
    <n v="0"/>
  </r>
  <r>
    <s v="406"/>
    <x v="23"/>
    <x v="1"/>
    <s v="015"/>
    <s v="Z1B8050356"/>
    <s v="1648"/>
    <s v="FC"/>
    <s v="00088695"/>
    <s v=""/>
    <s v=""/>
    <s v=""/>
    <s v=""/>
    <n v="0"/>
    <s v=""/>
    <s v="ALIMENTOS COMARCA"/>
    <s v="J40706967-5"/>
    <n v="116342800"/>
    <n v="0"/>
    <n v="8399000"/>
    <n v="93055000"/>
    <s v="16"/>
    <n v="14888800"/>
    <n v="0"/>
    <s v="-"/>
    <n v="0"/>
    <n v="0"/>
    <s v="-"/>
    <n v="0"/>
    <n v="0"/>
    <s v="-"/>
    <n v="0"/>
  </r>
  <r>
    <s v="407"/>
    <x v="23"/>
    <x v="1"/>
    <s v="015"/>
    <s v="Z1B8050356"/>
    <s v="1648"/>
    <s v="FC"/>
    <s v="00088696-00088705"/>
    <s v=""/>
    <s v=""/>
    <s v=""/>
    <s v=""/>
    <n v="0"/>
    <s v=""/>
    <s v="VENTAS NO CONTRIBUYENTES"/>
    <s v=""/>
    <n v="424489313"/>
    <n v="0"/>
    <n v="360703755"/>
    <n v="0"/>
    <s v="-"/>
    <n v="0"/>
    <n v="54987550"/>
    <s v="16"/>
    <n v="8798008"/>
    <n v="0"/>
    <s v="-"/>
    <n v="0"/>
    <n v="0"/>
    <s v="-"/>
    <n v="0"/>
  </r>
  <r>
    <s v="408"/>
    <x v="24"/>
    <x v="0"/>
    <s v="001"/>
    <s v="Z1F0017854"/>
    <s v="0396-0396"/>
    <s v="FC"/>
    <s v="00022152-00022206"/>
    <s v=""/>
    <s v=""/>
    <s v=""/>
    <s v=""/>
    <n v="0"/>
    <s v=""/>
    <s v="VENTAS NO CONTRIBUYENTES"/>
    <s v=""/>
    <n v="1300664150.6212001"/>
    <n v="0"/>
    <n v="1027691101.5000002"/>
    <n v="0"/>
    <s v="-"/>
    <n v="0"/>
    <n v="235321594.06999999"/>
    <s v="-"/>
    <n v="37651455.051200002"/>
    <n v="0"/>
    <s v="-"/>
    <n v="0"/>
    <n v="0"/>
    <s v="-"/>
    <n v="0"/>
  </r>
  <r>
    <s v="409"/>
    <x v="24"/>
    <x v="0"/>
    <s v="001"/>
    <s v="Z1F0017854"/>
    <s v="0396"/>
    <s v="FC"/>
    <s v="00022207"/>
    <s v=""/>
    <s v=""/>
    <s v=""/>
    <s v=""/>
    <n v="0"/>
    <s v=""/>
    <s v="CAFE RESTAURANT GOTA DULCE"/>
    <s v="J306533176"/>
    <n v="10989000"/>
    <n v="0"/>
    <n v="10989000"/>
    <n v="0"/>
    <s v="-"/>
    <n v="0"/>
    <n v="0"/>
    <s v="-"/>
    <n v="0"/>
    <n v="0"/>
    <s v="-"/>
    <n v="0"/>
    <n v="0"/>
    <s v="-"/>
    <n v="0"/>
  </r>
  <r>
    <s v="410"/>
    <x v="24"/>
    <x v="0"/>
    <s v="001"/>
    <s v="Z1F0017854"/>
    <s v="0396-0396"/>
    <s v="FC"/>
    <s v="00022208-00022258"/>
    <s v=""/>
    <s v=""/>
    <s v=""/>
    <s v=""/>
    <n v="0"/>
    <s v=""/>
    <s v="VENTAS NO CONTRIBUYENTES"/>
    <s v=""/>
    <n v="996706169.05999994"/>
    <n v="0"/>
    <n v="697587281.75"/>
    <n v="0"/>
    <s v="-"/>
    <n v="0"/>
    <n v="257861109.75"/>
    <s v="16"/>
    <n v="41257777.560000002"/>
    <n v="0"/>
    <s v="-"/>
    <n v="0"/>
    <n v="0"/>
    <s v="-"/>
    <n v="0"/>
  </r>
  <r>
    <s v="411"/>
    <x v="24"/>
    <x v="0"/>
    <s v="001"/>
    <s v="Z1F0017854"/>
    <s v="0396"/>
    <s v="FC"/>
    <s v="00022259"/>
    <s v=""/>
    <s v=""/>
    <s v=""/>
    <s v=""/>
    <n v="0"/>
    <s v=""/>
    <s v="MUEBLES ROMANO C.A."/>
    <s v="J307508175"/>
    <n v="39333762.719999999"/>
    <n v="0"/>
    <n v="12994145"/>
    <n v="22706567"/>
    <s v="16"/>
    <n v="3633050.72"/>
    <n v="0"/>
    <s v="-"/>
    <n v="0"/>
    <n v="0"/>
    <s v="-"/>
    <n v="0"/>
    <n v="0"/>
    <s v="-"/>
    <n v="0"/>
  </r>
  <r>
    <s v="412"/>
    <x v="24"/>
    <x v="0"/>
    <s v="001"/>
    <s v="Z1F0017854"/>
    <s v="0396-0396"/>
    <s v="FC"/>
    <s v="00022260-00022261"/>
    <s v=""/>
    <s v=""/>
    <s v=""/>
    <s v=""/>
    <n v="0"/>
    <s v=""/>
    <s v="VENTAS NO CONTRIBUYENTES"/>
    <s v=""/>
    <n v="22804857.5"/>
    <n v="0"/>
    <n v="22804857.5"/>
    <n v="0"/>
    <s v="-"/>
    <n v="0"/>
    <n v="0"/>
    <s v="-"/>
    <n v="0"/>
    <n v="0"/>
    <s v="-"/>
    <n v="0"/>
    <n v="0"/>
    <s v="-"/>
    <n v="0"/>
  </r>
  <r>
    <s v="413"/>
    <x v="24"/>
    <x v="1"/>
    <s v="001"/>
    <s v="Z1F0000700"/>
    <s v="1489"/>
    <s v="FC"/>
    <s v="00118706-00118708"/>
    <s v=""/>
    <s v=""/>
    <s v=""/>
    <s v=""/>
    <n v="0"/>
    <s v=""/>
    <s v="VENTAS NO CONTRIBUYENTES"/>
    <s v=""/>
    <n v="45359391.5"/>
    <n v="0"/>
    <n v="42565299.5"/>
    <n v="0"/>
    <s v="-"/>
    <n v="0"/>
    <n v="2408700"/>
    <s v="-"/>
    <n v="385392"/>
    <n v="0"/>
    <s v="-"/>
    <n v="0"/>
    <n v="0"/>
    <s v="-"/>
    <n v="0"/>
  </r>
  <r>
    <s v="414"/>
    <x v="24"/>
    <x v="1"/>
    <s v="001"/>
    <s v="Z1F0000700"/>
    <s v="1489"/>
    <s v="FC"/>
    <s v="00118709"/>
    <s v=""/>
    <s v=""/>
    <s v=""/>
    <s v=""/>
    <n v="0"/>
    <s v=""/>
    <s v="ABASTOS FALINA, C.A"/>
    <s v="J-30789565-9 "/>
    <n v="146520000"/>
    <n v="0"/>
    <n v="146520000"/>
    <n v="0"/>
    <s v="-"/>
    <n v="0"/>
    <n v="0"/>
    <s v="-"/>
    <n v="0"/>
    <n v="0"/>
    <s v="-"/>
    <n v="0"/>
    <n v="0"/>
    <s v="-"/>
    <n v="0"/>
  </r>
  <r>
    <s v="415"/>
    <x v="24"/>
    <x v="1"/>
    <s v="001"/>
    <s v="Z1F0000700"/>
    <s v="1489"/>
    <s v="FC"/>
    <s v="00118710-00118712"/>
    <s v=""/>
    <s v=""/>
    <s v=""/>
    <s v=""/>
    <n v="0"/>
    <s v=""/>
    <s v="VENTAS NO CONTRIBUYENTES"/>
    <s v=""/>
    <n v="25010525"/>
    <n v="0"/>
    <n v="25010525"/>
    <n v="0"/>
    <s v="-"/>
    <n v="0"/>
    <n v="0"/>
    <s v="-"/>
    <n v="0"/>
    <n v="0"/>
    <s v="-"/>
    <n v="0"/>
    <n v="0"/>
    <s v="-"/>
    <n v="0"/>
  </r>
  <r>
    <s v="416"/>
    <x v="24"/>
    <x v="1"/>
    <s v="001"/>
    <s v="Z1F0000700"/>
    <s v="1489"/>
    <s v="FC"/>
    <s v="00118713"/>
    <s v=""/>
    <s v=""/>
    <s v=""/>
    <s v=""/>
    <n v="0"/>
    <s v=""/>
    <s v="GIAT C.A"/>
    <s v="J-31313795-2 "/>
    <n v="29021209"/>
    <n v="0"/>
    <n v="19248325"/>
    <n v="8424900"/>
    <s v="16"/>
    <n v="1347984"/>
    <n v="0"/>
    <s v="-"/>
    <n v="0"/>
    <n v="0"/>
    <s v="-"/>
    <n v="0"/>
    <n v="0"/>
    <s v="-"/>
    <n v="0"/>
  </r>
  <r>
    <s v="417"/>
    <x v="24"/>
    <x v="1"/>
    <s v="001"/>
    <s v="Z1F0000700"/>
    <s v="1489"/>
    <s v="FC"/>
    <s v="00118714-00118721"/>
    <s v=""/>
    <s v=""/>
    <s v=""/>
    <s v=""/>
    <n v="0"/>
    <s v=""/>
    <s v="VENTAS NO CONTRIBUYENTES"/>
    <s v=""/>
    <n v="277239426.18760002"/>
    <n v="0"/>
    <n v="185963952"/>
    <n v="0"/>
    <s v="-"/>
    <n v="0"/>
    <n v="78685753.609999999"/>
    <s v="16"/>
    <n v="12589720.5776"/>
    <n v="0"/>
    <s v="-"/>
    <n v="0"/>
    <n v="0"/>
    <s v="-"/>
    <n v="0"/>
  </r>
  <r>
    <s v="418"/>
    <x v="24"/>
    <x v="1"/>
    <s v="001"/>
    <s v="Z1F0000700"/>
    <s v="1489"/>
    <s v="FC"/>
    <s v="00118722"/>
    <s v=""/>
    <s v=""/>
    <s v=""/>
    <s v=""/>
    <n v="0"/>
    <s v=""/>
    <s v="PANADERIA Y PASTELERIA MAXI-PAN"/>
    <s v="J-31475870-5 "/>
    <n v="269760784"/>
    <n v="0"/>
    <n v="263958000"/>
    <n v="5002400"/>
    <s v="16"/>
    <n v="800384"/>
    <n v="0"/>
    <s v="-"/>
    <n v="0"/>
    <n v="0"/>
    <s v="-"/>
    <n v="0"/>
    <n v="0"/>
    <s v="-"/>
    <n v="0"/>
  </r>
  <r>
    <s v="419"/>
    <x v="24"/>
    <x v="1"/>
    <s v="001"/>
    <s v="Z1F0000700"/>
    <s v="1489"/>
    <s v="FC"/>
    <s v="00118723-00118791"/>
    <s v=""/>
    <s v=""/>
    <s v=""/>
    <s v=""/>
    <n v="0"/>
    <s v=""/>
    <s v="VENTAS NO CONTRIBUYENTES"/>
    <s v=""/>
    <n v="1125740370.3"/>
    <n v="0"/>
    <n v="871346985"/>
    <n v="0"/>
    <s v="-"/>
    <n v="0"/>
    <n v="219304642.5"/>
    <s v="16"/>
    <n v="35088742.799999997"/>
    <n v="0"/>
    <s v="-"/>
    <n v="0"/>
    <n v="0"/>
    <s v="-"/>
    <n v="0"/>
  </r>
  <r>
    <s v="420"/>
    <x v="24"/>
    <x v="2"/>
    <s v="002"/>
    <s v="Z1F0008858"/>
    <s v="0848"/>
    <s v="FC"/>
    <s v="00113106-00113194"/>
    <s v=""/>
    <s v=""/>
    <s v=""/>
    <s v=""/>
    <n v="0"/>
    <s v=""/>
    <s v="VENTAS NO CONTRIBUYENTES"/>
    <s v=""/>
    <n v="547632687.70000005"/>
    <n v="0"/>
    <n v="526855115.69999999"/>
    <n v="0"/>
    <s v="-"/>
    <n v="0"/>
    <n v="17911700"/>
    <s v="-"/>
    <n v="2865872"/>
    <n v="0"/>
    <s v="-"/>
    <n v="0"/>
    <n v="0"/>
    <s v="-"/>
    <n v="0"/>
  </r>
  <r>
    <s v="421"/>
    <x v="24"/>
    <x v="1"/>
    <s v="002"/>
    <s v="Z1B8050002"/>
    <s v="1823"/>
    <s v="FC"/>
    <s v="00168089-00168091"/>
    <s v=""/>
    <s v=""/>
    <s v=""/>
    <s v=""/>
    <n v="0"/>
    <s v=""/>
    <s v="VENTAS NO CONTRIBUYENTES"/>
    <s v=""/>
    <n v="78328438.900000006"/>
    <n v="0"/>
    <n v="63865686.5"/>
    <n v="0"/>
    <s v="-"/>
    <n v="0"/>
    <n v="12467890"/>
    <s v="16"/>
    <n v="1994862.4"/>
    <n v="0"/>
    <s v="-"/>
    <n v="0"/>
    <n v="0"/>
    <s v="-"/>
    <n v="0"/>
  </r>
  <r>
    <s v="422"/>
    <x v="24"/>
    <x v="1"/>
    <s v="002"/>
    <s v="Z1B8050002"/>
    <s v="1823"/>
    <s v="FC"/>
    <s v="00168092"/>
    <s v=""/>
    <s v=""/>
    <s v=""/>
    <s v=""/>
    <n v="0"/>
    <s v=""/>
    <s v="DELICATESES CAMINO REAL"/>
    <s v="J-30398403-7"/>
    <n v="9105283.75"/>
    <n v="0"/>
    <n v="9105283.75"/>
    <n v="0"/>
    <s v="-"/>
    <n v="0"/>
    <n v="0"/>
    <s v="-"/>
    <n v="0"/>
    <n v="0"/>
    <s v="-"/>
    <n v="0"/>
    <n v="0"/>
    <s v="-"/>
    <n v="0"/>
  </r>
  <r>
    <s v="423"/>
    <x v="24"/>
    <x v="1"/>
    <s v="002"/>
    <s v="Z1B8050002"/>
    <s v="1823"/>
    <s v="FC"/>
    <s v="00168093"/>
    <s v=""/>
    <s v=""/>
    <s v=""/>
    <s v=""/>
    <n v="0"/>
    <s v=""/>
    <s v="FUNERARIA LA QUINTA"/>
    <s v="J-29413307-0"/>
    <n v="15029400"/>
    <n v="0"/>
    <n v="15029400"/>
    <n v="0"/>
    <s v="-"/>
    <n v="0"/>
    <n v="0"/>
    <s v="-"/>
    <n v="0"/>
    <n v="0"/>
    <s v="-"/>
    <n v="0"/>
    <n v="0"/>
    <s v="-"/>
    <n v="0"/>
  </r>
  <r>
    <s v="424"/>
    <x v="24"/>
    <x v="1"/>
    <s v="002"/>
    <s v="Z1B8050002"/>
    <s v="1823"/>
    <s v="FC"/>
    <s v="00168094-00168142"/>
    <s v=""/>
    <s v=""/>
    <s v=""/>
    <s v=""/>
    <n v="0"/>
    <s v=""/>
    <s v="VENTAS NO CONTRIBUYENTES"/>
    <s v=""/>
    <n v="829833572.07000005"/>
    <n v="0"/>
    <n v="616459378"/>
    <n v="0"/>
    <s v="-"/>
    <n v="0"/>
    <n v="183943270.75"/>
    <s v="-"/>
    <n v="29430923.319999997"/>
    <n v="0"/>
    <s v="-"/>
    <n v="0"/>
    <n v="0"/>
    <s v="-"/>
    <n v="0"/>
  </r>
  <r>
    <s v="425"/>
    <x v="24"/>
    <x v="1"/>
    <s v="002"/>
    <s v="Z1B8050002"/>
    <s v="1823"/>
    <s v="FC"/>
    <s v="00168143"/>
    <s v=""/>
    <s v=""/>
    <s v=""/>
    <s v=""/>
    <n v="0"/>
    <s v=""/>
    <s v="FUNERARIA LA QUINTA"/>
    <s v="J-29413307-0"/>
    <n v="5365000"/>
    <n v="0"/>
    <n v="0"/>
    <n v="4625000"/>
    <s v="16"/>
    <n v="740000"/>
    <n v="0"/>
    <s v="-"/>
    <n v="0"/>
    <n v="0"/>
    <s v="-"/>
    <n v="0"/>
    <n v="0"/>
    <s v="-"/>
    <n v="0"/>
  </r>
  <r>
    <s v="426"/>
    <x v="24"/>
    <x v="1"/>
    <s v="002"/>
    <s v="Z1B8050002"/>
    <s v="1823"/>
    <s v="FC"/>
    <s v="00168144-00168181"/>
    <s v=""/>
    <s v=""/>
    <s v=""/>
    <s v=""/>
    <n v="0"/>
    <s v=""/>
    <s v="VENTAS NO CONTRIBUYENTES"/>
    <s v=""/>
    <n v="757326112.78999996"/>
    <n v="0"/>
    <n v="539665401.75"/>
    <n v="0"/>
    <s v="-"/>
    <n v="0"/>
    <n v="187638544"/>
    <s v="16"/>
    <n v="30022167.039999999"/>
    <n v="0"/>
    <s v="-"/>
    <n v="0"/>
    <n v="0"/>
    <s v="-"/>
    <n v="0"/>
  </r>
  <r>
    <s v="427"/>
    <x v="24"/>
    <x v="1"/>
    <s v="002"/>
    <s v="Z1B8050149"/>
    <s v="1746"/>
    <s v="FC "/>
    <s v="00206362-00206408"/>
    <m/>
    <m/>
    <m/>
    <m/>
    <n v="0"/>
    <m/>
    <s v="VENTAS NO CONTRIBUYENTES"/>
    <m/>
    <n v="178219284"/>
    <n v="0"/>
    <n v="178219284"/>
    <n v="0"/>
    <s v="-"/>
    <n v="0"/>
    <n v="0"/>
    <s v="-"/>
    <n v="0"/>
    <n v="0"/>
    <s v="-"/>
    <n v="0"/>
    <n v="0"/>
    <s v="-"/>
    <n v="0"/>
  </r>
  <r>
    <s v="428"/>
    <x v="24"/>
    <x v="0"/>
    <s v="002"/>
    <s v="Z1F0017966"/>
    <s v="0392-0392"/>
    <s v="FC"/>
    <s v="00010145-00010158"/>
    <s v=""/>
    <s v=""/>
    <s v=""/>
    <s v=""/>
    <n v="0"/>
    <s v=""/>
    <s v="VENTAS NO CONTRIBUYENTES"/>
    <s v=""/>
    <n v="257220957.88"/>
    <n v="0"/>
    <n v="140352147.75"/>
    <n v="0"/>
    <s v="-"/>
    <n v="0"/>
    <n v="100748974.25"/>
    <s v="16"/>
    <n v="16119835.879999999"/>
    <n v="0"/>
    <s v="-"/>
    <n v="0"/>
    <n v="0"/>
    <s v="-"/>
    <n v="0"/>
  </r>
  <r>
    <s v="429"/>
    <x v="24"/>
    <x v="0"/>
    <s v="002"/>
    <s v="Z1F0017966"/>
    <s v="0392"/>
    <s v="FC"/>
    <s v="00010159"/>
    <s v=""/>
    <s v=""/>
    <s v=""/>
    <s v=""/>
    <n v="0"/>
    <s v=""/>
    <s v="INVERSIONES JUAN IGNACIO G0NCALVESPEREIRA"/>
    <s v="V076621710"/>
    <n v="12871634"/>
    <n v="0"/>
    <n v="11736400"/>
    <n v="978650"/>
    <s v="16"/>
    <n v="156584"/>
    <n v="0"/>
    <s v="-"/>
    <n v="0"/>
    <n v="0"/>
    <s v="-"/>
    <n v="0"/>
    <n v="0"/>
    <s v="-"/>
    <n v="0"/>
  </r>
  <r>
    <s v="430"/>
    <x v="24"/>
    <x v="0"/>
    <s v="002"/>
    <s v="Z1F0017966"/>
    <s v="0392-0392"/>
    <s v="FC"/>
    <s v="00010160-00010177"/>
    <s v=""/>
    <s v=""/>
    <s v=""/>
    <s v=""/>
    <n v="0"/>
    <s v=""/>
    <s v="VENTAS NO CONTRIBUYENTES"/>
    <s v=""/>
    <n v="388340864.84119999"/>
    <n v="0"/>
    <n v="294000872.25"/>
    <n v="0"/>
    <s v="-"/>
    <n v="0"/>
    <n v="81327579.819999993"/>
    <s v="16"/>
    <n v="13012412.771200001"/>
    <n v="0"/>
    <s v="-"/>
    <n v="0"/>
    <n v="0"/>
    <s v="-"/>
    <n v="0"/>
  </r>
  <r>
    <s v="431"/>
    <x v="24"/>
    <x v="2"/>
    <s v="003"/>
    <s v="Z1F0008965"/>
    <s v="0839"/>
    <s v="FC"/>
    <s v="00109723-00109819"/>
    <s v=""/>
    <s v=""/>
    <s v=""/>
    <s v=""/>
    <n v="0"/>
    <s v=""/>
    <s v="VENTAS NO CONTRIBUYENTES"/>
    <s v=""/>
    <n v="442004725.5"/>
    <n v="0"/>
    <n v="420051145.5"/>
    <m/>
    <m/>
    <m/>
    <n v="18925500"/>
    <s v="-"/>
    <n v="3028080"/>
    <n v="0"/>
    <s v="-"/>
    <n v="0"/>
    <n v="0"/>
    <s v="-"/>
    <n v="0"/>
  </r>
  <r>
    <s v="432"/>
    <x v="24"/>
    <x v="1"/>
    <s v="003"/>
    <s v="Z1B8051199"/>
    <s v="1909"/>
    <s v="FC"/>
    <s v="00195970-00196033"/>
    <s v=""/>
    <s v=""/>
    <s v=""/>
    <s v=""/>
    <n v="0"/>
    <s v=""/>
    <s v="VENTAS NO CONTRIBUYENTES"/>
    <s v=""/>
    <n v="1952443010.1999998"/>
    <n v="0"/>
    <n v="1422429939"/>
    <n v="0"/>
    <s v="-"/>
    <n v="0"/>
    <n v="456907820"/>
    <s v="16"/>
    <n v="73105251.200000003"/>
    <n v="0"/>
    <s v="-"/>
    <n v="0"/>
    <n v="0"/>
    <s v="-"/>
    <n v="0"/>
  </r>
  <r>
    <s v="433"/>
    <x v="24"/>
    <x v="1"/>
    <s v="003"/>
    <s v="Z1B8051199"/>
    <s v="1909"/>
    <s v="FC"/>
    <s v="00196034"/>
    <s v=""/>
    <s v=""/>
    <s v=""/>
    <s v=""/>
    <n v="0"/>
    <s v=""/>
    <s v="DROGUERIA METROFARMA C.A"/>
    <s v="J413269317"/>
    <n v="11116280"/>
    <n v="0"/>
    <n v="0"/>
    <n v="9583000"/>
    <s v="16"/>
    <n v="1533280"/>
    <n v="0"/>
    <s v="-"/>
    <n v="0"/>
    <n v="0"/>
    <s v="-"/>
    <n v="0"/>
    <n v="0"/>
    <s v="-"/>
    <n v="0"/>
  </r>
  <r>
    <s v="434"/>
    <x v="24"/>
    <x v="1"/>
    <s v="003"/>
    <s v="Z1B8051199"/>
    <s v="1909"/>
    <s v="FC"/>
    <s v="00196035-00196043"/>
    <s v=""/>
    <s v=""/>
    <s v=""/>
    <s v=""/>
    <n v="0"/>
    <s v=""/>
    <s v="VENTAS NO CONTRIBUYENTES"/>
    <s v=""/>
    <n v="372005823.65999997"/>
    <n v="0"/>
    <n v="287905779"/>
    <n v="0"/>
    <s v="-"/>
    <n v="0"/>
    <n v="72500038.5"/>
    <s v="-"/>
    <n v="11600006.16"/>
    <n v="0"/>
    <s v="-"/>
    <n v="0"/>
    <n v="0"/>
    <s v="-"/>
    <n v="0"/>
  </r>
  <r>
    <s v="435"/>
    <x v="24"/>
    <x v="0"/>
    <s v="003"/>
    <s v="Z1F0017848"/>
    <s v="0389-0389"/>
    <s v="FC"/>
    <s v="00018208-00018297"/>
    <s v=""/>
    <s v=""/>
    <s v=""/>
    <s v=""/>
    <n v="0"/>
    <s v=""/>
    <s v="VENTAS NO CONTRIBUYENTES"/>
    <s v=""/>
    <n v="1644481688.0411999"/>
    <n v="0"/>
    <n v="1084004582.5"/>
    <n v="0"/>
    <s v="-"/>
    <n v="0"/>
    <n v="483169918.56999999"/>
    <s v="16"/>
    <n v="77307186.971200004"/>
    <n v="0"/>
    <s v="-"/>
    <n v="0"/>
    <n v="0"/>
    <s v="-"/>
    <n v="0"/>
  </r>
  <r>
    <s v="436"/>
    <x v="24"/>
    <x v="0"/>
    <s v="003"/>
    <s v="Z1F0017848"/>
    <s v="0389"/>
    <s v="NC"/>
    <s v=""/>
    <s v="00000055"/>
    <s v=""/>
    <s v="00018229"/>
    <s v="25-03-2021"/>
    <n v="55570522"/>
    <s v="VEN"/>
    <s v="ADRIANA HERNAND3Z"/>
    <s v="V17743653"/>
    <n v="-24975000"/>
    <n v="0"/>
    <n v="-24975000"/>
    <n v="0"/>
    <s v="-"/>
    <n v="0"/>
    <n v="0"/>
    <s v="-"/>
    <n v="0"/>
    <n v="0"/>
    <s v="-"/>
    <n v="0"/>
    <n v="0"/>
    <s v="-"/>
    <n v="0"/>
  </r>
  <r>
    <s v="437"/>
    <x v="24"/>
    <x v="1"/>
    <s v="004"/>
    <s v="Z1B8050937"/>
    <s v="1752"/>
    <s v="FC"/>
    <s v="00162851-00162946"/>
    <s v=""/>
    <s v=""/>
    <s v=""/>
    <s v=""/>
    <n v="0"/>
    <s v=""/>
    <s v="VENTAS NO CONTRIBUYENTES"/>
    <s v=""/>
    <n v="2996606834.2175999"/>
    <n v="0"/>
    <n v="2264290084.5"/>
    <n v="0"/>
    <s v="-"/>
    <n v="0"/>
    <n v="631307542.86000001"/>
    <s v="16"/>
    <n v="101009206.85760002"/>
    <n v="0"/>
    <s v="-"/>
    <n v="0"/>
    <n v="0"/>
    <s v="-"/>
    <n v="0"/>
  </r>
  <r>
    <s v="438"/>
    <x v="24"/>
    <x v="1"/>
    <s v="004"/>
    <s v="Z1B8050937"/>
    <s v="1752"/>
    <s v="NC"/>
    <s v=""/>
    <s v="00000181"/>
    <s v=""/>
    <s v="00162909"/>
    <s v="25/3/2021"/>
    <n v="3335000"/>
    <s v="VEN"/>
    <s v="YEISON PEÑA"/>
    <s v="V24997093"/>
    <n v="-2035000"/>
    <n v="0"/>
    <n v="-2035000"/>
    <n v="0"/>
    <s v="-"/>
    <n v="0"/>
    <n v="0"/>
    <s v="-"/>
    <n v="0"/>
    <n v="0"/>
    <s v="-"/>
    <n v="0"/>
    <n v="0"/>
    <s v="-"/>
    <n v="0"/>
  </r>
  <r>
    <s v="439"/>
    <x v="24"/>
    <x v="0"/>
    <s v="004"/>
    <s v="Z1F0017963"/>
    <s v="0392-0392"/>
    <s v="FC"/>
    <s v="00010339-00010374"/>
    <s v=""/>
    <s v=""/>
    <s v=""/>
    <s v=""/>
    <n v="0"/>
    <s v=""/>
    <s v="VENTAS NO CONTRIBUYENTES"/>
    <s v=""/>
    <n v="611798435.60000002"/>
    <n v="0"/>
    <n v="405642049.5"/>
    <n v="0"/>
    <s v="-"/>
    <n v="0"/>
    <n v="177721022.5"/>
    <s v="-"/>
    <n v="28435363.600000001"/>
    <n v="0"/>
    <s v="-"/>
    <n v="0"/>
    <n v="0"/>
    <s v="-"/>
    <n v="0"/>
  </r>
  <r>
    <s v="440"/>
    <x v="24"/>
    <x v="0"/>
    <s v="004"/>
    <s v="Z1F0017963"/>
    <s v="0392"/>
    <s v="NC"/>
    <s v=""/>
    <s v="00000031"/>
    <s v=""/>
    <s v="00004992"/>
    <s v="24-03-2021"/>
    <n v="73139160.219999999"/>
    <s v="VEN"/>
    <s v="RUT VELA"/>
    <s v="V3881190"/>
    <n v="-2287636"/>
    <n v="0"/>
    <n v="0"/>
    <n v="0"/>
    <s v="-"/>
    <n v="0"/>
    <n v="-1972100"/>
    <s v="16"/>
    <n v="-315536"/>
    <n v="0"/>
    <s v="-"/>
    <n v="0"/>
    <n v="0"/>
    <s v="-"/>
    <n v="0"/>
  </r>
  <r>
    <s v="441"/>
    <x v="24"/>
    <x v="0"/>
    <s v="004"/>
    <s v="Z1F0017963"/>
    <s v="0392"/>
    <s v="NC"/>
    <s v=""/>
    <s v="00000032"/>
    <s v=""/>
    <s v="00004992"/>
    <s v="24-03-2021"/>
    <n v="73139160.219999999"/>
    <s v="VEN"/>
    <s v="RUT VELA"/>
    <s v="V3881190"/>
    <n v="-1143818"/>
    <n v="0"/>
    <n v="0"/>
    <n v="0"/>
    <s v="-"/>
    <n v="0"/>
    <n v="-986050"/>
    <s v="16"/>
    <n v="-157768"/>
    <n v="0"/>
    <s v="-"/>
    <n v="0"/>
    <n v="0"/>
    <s v="-"/>
    <n v="0"/>
  </r>
  <r>
    <s v="442"/>
    <x v="24"/>
    <x v="1"/>
    <s v="005"/>
    <s v="Z1B8050363"/>
    <s v="1903"/>
    <s v="FC"/>
    <s v="00176051-00176144"/>
    <s v=""/>
    <s v=""/>
    <s v=""/>
    <s v=""/>
    <n v="0"/>
    <s v=""/>
    <s v="VENTAS NO CONTRIBUYENTES"/>
    <s v=""/>
    <n v="1968219676.4700003"/>
    <n v="0"/>
    <n v="1643455957.5"/>
    <n v="0"/>
    <s v="-"/>
    <n v="0"/>
    <n v="279968723.25"/>
    <s v="-"/>
    <n v="44794995.719999999"/>
    <n v="0"/>
    <s v="-"/>
    <n v="0"/>
    <n v="0"/>
    <s v="-"/>
    <n v="0"/>
  </r>
  <r>
    <s v="443"/>
    <x v="24"/>
    <x v="1"/>
    <s v="005"/>
    <s v="Z1B8050363"/>
    <s v="1903"/>
    <s v="NC"/>
    <s v=""/>
    <s v="00000197"/>
    <s v=""/>
    <s v="00176070"/>
    <s v="25/3/2021"/>
    <n v="20660051.5"/>
    <s v="VEN"/>
    <s v="WILMEIDA OCHOTECO"/>
    <s v="V12880030 "/>
    <n v="-20660051.5"/>
    <n v="0"/>
    <n v="-16445307.5"/>
    <n v="0"/>
    <s v="-"/>
    <n v="0"/>
    <n v="-3633400"/>
    <s v="16"/>
    <n v="-581344"/>
    <n v="0"/>
    <s v="-"/>
    <n v="0"/>
    <n v="0"/>
    <s v="-"/>
    <n v="0"/>
  </r>
  <r>
    <s v="444"/>
    <x v="24"/>
    <x v="0"/>
    <s v="005"/>
    <s v="Z1F0017998"/>
    <s v="0385-0385"/>
    <s v="FC"/>
    <s v="00013796-00013882"/>
    <s v=""/>
    <s v=""/>
    <s v=""/>
    <s v=""/>
    <n v="0"/>
    <s v=""/>
    <s v="VENTAS NO CONTRIBUYENTES"/>
    <s v=""/>
    <n v="1452078375.6287999"/>
    <n v="0"/>
    <n v="901914163.25"/>
    <n v="0"/>
    <s v="-"/>
    <n v="0"/>
    <n v="474279493.43000001"/>
    <s v="16"/>
    <n v="75884718.948799998"/>
    <n v="0"/>
    <s v="-"/>
    <n v="0"/>
    <n v="0"/>
    <s v="-"/>
    <n v="0"/>
  </r>
  <r>
    <s v="445"/>
    <x v="24"/>
    <x v="0"/>
    <s v="005"/>
    <s v="Z1F0017998"/>
    <s v="0385"/>
    <s v="FC"/>
    <s v="00013883"/>
    <s v=""/>
    <s v=""/>
    <s v=""/>
    <s v=""/>
    <n v="0"/>
    <s v=""/>
    <s v="IMPRESOS KATALEX 2952 C.A"/>
    <s v="J409233626"/>
    <n v="180748708.93439999"/>
    <n v="0"/>
    <n v="71426270"/>
    <n v="94243481.840000004"/>
    <s v="16"/>
    <n v="15078957.0944"/>
    <n v="0"/>
    <s v="-"/>
    <n v="0"/>
    <n v="0"/>
    <s v="-"/>
    <n v="0"/>
    <n v="0"/>
    <s v="-"/>
    <n v="0"/>
  </r>
  <r>
    <s v="446"/>
    <x v="24"/>
    <x v="0"/>
    <s v="005"/>
    <s v="Z1F0017998"/>
    <s v="0385-0385"/>
    <s v="FC"/>
    <s v="00013884-00013886"/>
    <s v=""/>
    <s v=""/>
    <s v=""/>
    <s v=""/>
    <n v="0"/>
    <s v=""/>
    <s v="VENTAS NO CONTRIBUYENTES"/>
    <s v=""/>
    <n v="47290968.350000001"/>
    <n v="0"/>
    <n v="33835870.25"/>
    <n v="0"/>
    <s v="-"/>
    <n v="0"/>
    <n v="11599222.5"/>
    <s v="16"/>
    <n v="1855875.6"/>
    <n v="0"/>
    <s v="-"/>
    <n v="0"/>
    <n v="0"/>
    <s v="-"/>
    <n v="0"/>
  </r>
  <r>
    <s v="447"/>
    <x v="24"/>
    <x v="1"/>
    <s v="006"/>
    <s v="Z1B8044815"/>
    <s v="1813"/>
    <s v="FC"/>
    <s v="00155749-00155828"/>
    <s v=""/>
    <s v=""/>
    <s v=""/>
    <s v=""/>
    <n v="0"/>
    <s v=""/>
    <s v="VENTAS NO CONTRIBUYENTES"/>
    <s v=""/>
    <n v="1799286056.1899998"/>
    <n v="0"/>
    <n v="1433770414.75"/>
    <n v="0"/>
    <s v="-"/>
    <n v="0"/>
    <n v="311740984"/>
    <s v="-"/>
    <n v="49878557.439999998"/>
    <n v="0"/>
    <s v="-"/>
    <n v="0"/>
    <n v="3607500"/>
    <s v="-"/>
    <n v="288600"/>
  </r>
  <r>
    <s v="448"/>
    <x v="24"/>
    <x v="0"/>
    <s v="006"/>
    <s v="Z1F0017787"/>
    <s v="0355"/>
    <s v="FC"/>
    <s v="0000506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49"/>
    <x v="24"/>
    <x v="1"/>
    <s v="007"/>
    <s v="Z1B8050013"/>
    <s v="1851"/>
    <s v="FC"/>
    <s v="00177427-00177444"/>
    <s v=""/>
    <s v=""/>
    <s v=""/>
    <s v=""/>
    <n v="0"/>
    <s v=""/>
    <s v="VENTAS NO CONTRIBUYENTES"/>
    <s v=""/>
    <n v="512540724.65000004"/>
    <n v="0"/>
    <n v="426540525.75"/>
    <n v="0"/>
    <s v="-"/>
    <n v="0"/>
    <n v="74138102.5"/>
    <s v="16"/>
    <n v="11862096.4"/>
    <n v="0"/>
    <s v="-"/>
    <n v="0"/>
    <n v="0"/>
    <s v="-"/>
    <n v="0"/>
  </r>
  <r>
    <s v="450"/>
    <x v="24"/>
    <x v="1"/>
    <s v="008"/>
    <s v="Z1B8050003"/>
    <s v="1768"/>
    <s v="FC"/>
    <s v="00174309-00174377"/>
    <s v=""/>
    <s v=""/>
    <s v=""/>
    <s v=""/>
    <n v="0"/>
    <s v=""/>
    <s v="VENTAS NO CONTRIBUYENTES"/>
    <s v=""/>
    <n v="1312032065.0888"/>
    <n v="0"/>
    <n v="896777172.5"/>
    <n v="0"/>
    <s v="-"/>
    <n v="0"/>
    <n v="357978355.68000001"/>
    <s v="-"/>
    <n v="57276536.908800006"/>
    <n v="0"/>
    <s v="-"/>
    <n v="0"/>
    <n v="0"/>
    <s v="-"/>
    <n v="0"/>
  </r>
  <r>
    <s v="451"/>
    <x v="24"/>
    <x v="0"/>
    <s v="008"/>
    <s v="Z1F0017970"/>
    <s v="0024-0024"/>
    <s v="FC"/>
    <s v="00000274-00000280"/>
    <s v=""/>
    <s v=""/>
    <s v=""/>
    <s v=""/>
    <n v="0"/>
    <s v=""/>
    <s v="VENTAS NO CONTRIBUYENTES"/>
    <s v=""/>
    <n v="32261484"/>
    <n v="0"/>
    <n v="5696150"/>
    <n v="0"/>
    <s v="-"/>
    <n v="0"/>
    <n v="22901150"/>
    <s v="16"/>
    <n v="3664184"/>
    <n v="0"/>
    <s v="-"/>
    <n v="0"/>
    <n v="0"/>
    <s v="-"/>
    <n v="0"/>
  </r>
  <r>
    <s v="452"/>
    <x v="24"/>
    <x v="0"/>
    <s v="008"/>
    <s v="Z1F0017970"/>
    <s v="0024"/>
    <s v="FC"/>
    <s v="00000281"/>
    <s v=""/>
    <s v=""/>
    <s v=""/>
    <s v=""/>
    <n v="0"/>
    <s v=""/>
    <s v="EMPRESA KATALEX"/>
    <s v=" J409233626"/>
    <n v="1839122"/>
    <n v="0"/>
    <n v="0"/>
    <n v="1585450"/>
    <s v="16"/>
    <n v="253672"/>
    <n v="0"/>
    <s v="-"/>
    <n v="0"/>
    <n v="0"/>
    <s v="-"/>
    <n v="0"/>
    <n v="0"/>
    <s v="-"/>
    <n v="0"/>
  </r>
  <r>
    <s v="453"/>
    <x v="24"/>
    <x v="1"/>
    <s v="009"/>
    <s v="Z1B8014458"/>
    <s v="1822"/>
    <s v="FC"/>
    <s v="00179880-00179897"/>
    <s v=""/>
    <s v=""/>
    <s v=""/>
    <s v=""/>
    <n v="0"/>
    <s v=""/>
    <s v="VENTAS NO CONTRIBUYENTES"/>
    <s v=""/>
    <n v="384942365.10000002"/>
    <n v="0"/>
    <n v="292996244"/>
    <n v="0"/>
    <s v="-"/>
    <n v="0"/>
    <n v="79263897.5"/>
    <s v="16"/>
    <n v="12682223.6"/>
    <n v="0"/>
    <s v="-"/>
    <n v="0"/>
    <n v="0"/>
    <s v="-"/>
    <n v="0"/>
  </r>
  <r>
    <s v="454"/>
    <x v="24"/>
    <x v="1"/>
    <s v="011"/>
    <s v="Z1F0004616"/>
    <s v="0723"/>
    <s v="FC"/>
    <s v="00098255-00098420"/>
    <s v=""/>
    <s v=""/>
    <s v=""/>
    <s v=""/>
    <n v="0"/>
    <s v=""/>
    <s v="VENTAS NO CONTRIBUYENTES"/>
    <s v=""/>
    <n v="916541304.89999998"/>
    <n v="0"/>
    <n v="845257622.89999998"/>
    <n v="0"/>
    <s v="-"/>
    <n v="0"/>
    <n v="61451450"/>
    <s v="-"/>
    <n v="9832232"/>
    <n v="0"/>
    <s v="-"/>
    <n v="0"/>
    <n v="0"/>
    <s v="-"/>
    <n v="0"/>
  </r>
  <r>
    <s v="455"/>
    <x v="24"/>
    <x v="1"/>
    <s v="012"/>
    <s v="Z1B8038506"/>
    <s v="1673"/>
    <s v="FC"/>
    <s v="00073449-00073464"/>
    <s v=""/>
    <s v=""/>
    <s v=""/>
    <s v=""/>
    <n v="0"/>
    <s v=""/>
    <s v="VENTAS NO CONTRIBUYENTES"/>
    <s v=""/>
    <n v="134696798"/>
    <n v="0"/>
    <n v="83742174"/>
    <n v="0"/>
    <s v="-"/>
    <n v="0"/>
    <n v="43926400"/>
    <s v="16"/>
    <n v="7028224"/>
    <n v="0"/>
    <s v="-"/>
    <n v="0"/>
    <n v="0"/>
    <s v="-"/>
    <n v="0"/>
  </r>
  <r>
    <s v="456"/>
    <x v="24"/>
    <x v="1"/>
    <s v="013"/>
    <s v="Z1B8050578"/>
    <s v="1629"/>
    <s v="FC"/>
    <s v="00149249-00149276"/>
    <s v=""/>
    <s v=""/>
    <s v=""/>
    <s v=""/>
    <m/>
    <s v=""/>
    <s v="VENTAS NO CONTRIBUYENTES"/>
    <m/>
    <n v="129383959.5"/>
    <n v="0"/>
    <n v="126482567.5"/>
    <n v="0"/>
    <s v="-"/>
    <n v="0"/>
    <n v="2501200"/>
    <s v="-"/>
    <n v="400192"/>
    <n v="0"/>
    <s v="-"/>
    <n v="0"/>
    <n v="0"/>
    <s v="-"/>
    <n v="0"/>
  </r>
  <r>
    <s v="457"/>
    <x v="24"/>
    <x v="1"/>
    <s v="014"/>
    <s v="Z1F0000338"/>
    <s v="1513"/>
    <s v="FC"/>
    <s v="00059019-00059057"/>
    <s v=""/>
    <s v=""/>
    <s v=""/>
    <s v=""/>
    <n v="0"/>
    <s v=""/>
    <s v="VENTAS NO CONTRIBUYENTES"/>
    <s v=""/>
    <n v="199487350"/>
    <n v="0"/>
    <n v="174271850"/>
    <n v="0"/>
    <s v="-"/>
    <n v="0"/>
    <n v="21737500"/>
    <s v="16"/>
    <n v="3478000"/>
    <n v="0"/>
    <s v="-"/>
    <n v="0"/>
    <n v="0"/>
    <s v="-"/>
    <n v="0"/>
  </r>
  <r>
    <s v="458"/>
    <x v="24"/>
    <x v="1"/>
    <s v="015"/>
    <s v="Z1B8050356"/>
    <s v="1649"/>
    <s v="FC"/>
    <s v="00088706-00088717"/>
    <s v=""/>
    <s v=""/>
    <s v=""/>
    <s v=""/>
    <n v="0"/>
    <s v=""/>
    <s v="VENTAS NO CONTRIBUYENTES"/>
    <s v=""/>
    <n v="404821210.26999998"/>
    <n v="0"/>
    <n v="322569100.25"/>
    <n v="0"/>
    <s v="-"/>
    <n v="0"/>
    <n v="67548284.5"/>
    <s v="16"/>
    <n v="10807725.52"/>
    <n v="0"/>
    <s v="-"/>
    <n v="0"/>
    <n v="3607500"/>
    <s v="-"/>
    <n v="288600"/>
  </r>
  <r>
    <s v="459"/>
    <x v="24"/>
    <x v="1"/>
    <s v="017"/>
    <s v="Z7C0004030"/>
    <s v="0112"/>
    <s v="FC"/>
    <s v="00003918-00003943"/>
    <s v=""/>
    <s v=""/>
    <s v=""/>
    <s v=""/>
    <n v="0"/>
    <s v=""/>
    <s v="VENTAS NO CONTRIBUYENTES"/>
    <s v=""/>
    <n v="281979556"/>
    <n v="0"/>
    <n v="232260100"/>
    <n v="0"/>
    <s v="-"/>
    <n v="0"/>
    <n v="42861600"/>
    <s v="16"/>
    <n v="6857856"/>
    <n v="0"/>
    <s v="-"/>
    <n v="0"/>
    <n v="0"/>
    <s v="-"/>
    <n v="0"/>
  </r>
  <r>
    <s v="460"/>
    <x v="25"/>
    <x v="0"/>
    <s v="001"/>
    <s v="Z1F0017854"/>
    <s v="0397-0397"/>
    <s v="FC"/>
    <s v="00022262-00022301"/>
    <s v=""/>
    <s v=""/>
    <s v=""/>
    <s v=""/>
    <n v="0"/>
    <s v=""/>
    <s v="VENTAS NO CONTRIBUYENTES"/>
    <s v=""/>
    <n v="775818284.94079995"/>
    <n v="0"/>
    <n v="565350639.5"/>
    <n v="0"/>
    <s v="-"/>
    <n v="0"/>
    <n v="181437625.38"/>
    <s v="16"/>
    <n v="29030020.060799997"/>
    <n v="0"/>
    <s v="-"/>
    <n v="0"/>
    <n v="0"/>
    <s v="-"/>
    <n v="0"/>
  </r>
  <r>
    <s v="461"/>
    <x v="25"/>
    <x v="0"/>
    <s v="001"/>
    <s v="Z1F0017854"/>
    <s v="0397-0397"/>
    <s v="FC"/>
    <s v="00022303-00022326"/>
    <s v=""/>
    <s v=""/>
    <s v=""/>
    <s v=""/>
    <n v="0"/>
    <s v=""/>
    <s v="VENTAS NO CONTRIBUYENTES"/>
    <s v=""/>
    <n v="619111042.78920007"/>
    <n v="0"/>
    <n v="407252040"/>
    <n v="0"/>
    <s v="-"/>
    <n v="0"/>
    <n v="182637071.37"/>
    <s v="16"/>
    <n v="29221931.419200003"/>
    <n v="0"/>
    <s v="-"/>
    <n v="0"/>
    <n v="0"/>
    <s v="-"/>
    <n v="0"/>
  </r>
  <r>
    <s v="462"/>
    <x v="25"/>
    <x v="1"/>
    <s v="001"/>
    <s v="Z1F0000700"/>
    <s v="1490"/>
    <s v="FC"/>
    <s v="00118792-00118864"/>
    <s v=""/>
    <s v=""/>
    <s v=""/>
    <s v=""/>
    <n v="0"/>
    <s v=""/>
    <s v="VENTAS NO CONTRIBUYENTES"/>
    <s v=""/>
    <n v="1566135238.5604"/>
    <n v="0"/>
    <n v="1260614613.5"/>
    <n v="0"/>
    <s v="-"/>
    <n v="0"/>
    <n v="263379849.19"/>
    <s v="16"/>
    <n v="42140775.870400004"/>
    <n v="0"/>
    <s v="-"/>
    <n v="0"/>
    <n v="0"/>
    <s v="-"/>
    <n v="0"/>
  </r>
  <r>
    <s v="463"/>
    <x v="25"/>
    <x v="1"/>
    <s v="001"/>
    <s v="Z1F0000700"/>
    <s v="1490"/>
    <s v="FC"/>
    <s v="00118865"/>
    <s v=""/>
    <s v=""/>
    <s v=""/>
    <s v=""/>
    <n v="0"/>
    <s v=""/>
    <s v="KOKO FRAPPE"/>
    <s v="J31730449-7"/>
    <n v="12684875"/>
    <n v="0"/>
    <n v="12684875"/>
    <n v="0"/>
    <s v="-"/>
    <n v="0"/>
    <n v="0"/>
    <s v="-"/>
    <n v="0"/>
    <n v="0"/>
    <s v="-"/>
    <n v="0"/>
    <n v="0"/>
    <s v="-"/>
    <n v="0"/>
  </r>
  <r>
    <s v="464"/>
    <x v="25"/>
    <x v="1"/>
    <s v="001"/>
    <s v="Z1F0000700"/>
    <s v="1490"/>
    <s v="FC"/>
    <s v="00118866-00118904"/>
    <s v=""/>
    <s v=""/>
    <s v=""/>
    <s v=""/>
    <n v="0"/>
    <s v=""/>
    <s v="VENTAS NO CONTRIBUYENTES"/>
    <s v=""/>
    <n v="611757479.98199999"/>
    <n v="0"/>
    <n v="463295535.99999994"/>
    <n v="0"/>
    <s v="-"/>
    <n v="0"/>
    <n v="121085468.95"/>
    <s v="-"/>
    <n v="19373675.032000002"/>
    <n v="0"/>
    <s v="-"/>
    <n v="0"/>
    <n v="7410000"/>
    <s v="-"/>
    <n v="592800"/>
  </r>
  <r>
    <s v="465"/>
    <x v="25"/>
    <x v="2"/>
    <s v="002"/>
    <s v="Z1F0008858"/>
    <s v="0849"/>
    <s v="FC"/>
    <s v="00113195-00113305"/>
    <s v=""/>
    <s v=""/>
    <s v=""/>
    <s v=""/>
    <n v="0"/>
    <s v=""/>
    <s v="VENTAS NO CONTRIBUYENTES"/>
    <s v=""/>
    <n v="609345325.89999998"/>
    <n v="0"/>
    <n v="558189325.89999998"/>
    <n v="0"/>
    <s v="-"/>
    <n v="0"/>
    <n v="44100000"/>
    <s v="-"/>
    <n v="7056000"/>
    <n v="0"/>
    <s v="-"/>
    <n v="0"/>
    <n v="0"/>
    <s v="-"/>
    <n v="0"/>
  </r>
  <r>
    <s v="466"/>
    <x v="25"/>
    <x v="2"/>
    <s v="002"/>
    <s v="Z1F0008858"/>
    <s v="0849"/>
    <s v="NC"/>
    <m/>
    <s v="00000139"/>
    <s v=""/>
    <s v=""/>
    <s v=""/>
    <n v="0"/>
    <s v=""/>
    <s v="VENTAS NO CONTRIBUYENTES"/>
    <s v=""/>
    <n v="-7314403.2000000002"/>
    <n v="0"/>
    <m/>
    <n v="0"/>
    <s v="-"/>
    <n v="0"/>
    <n v="-6305520"/>
    <s v="-"/>
    <n v="-1008883.2000000001"/>
    <n v="0"/>
    <s v="-"/>
    <n v="0"/>
    <n v="0"/>
    <s v="-"/>
    <n v="0"/>
  </r>
  <r>
    <s v="467"/>
    <x v="25"/>
    <x v="1"/>
    <s v="002"/>
    <s v="Z1B8050002"/>
    <s v="1824"/>
    <s v="FC"/>
    <s v="00168182-00168183"/>
    <s v=""/>
    <s v=""/>
    <s v=""/>
    <s v=""/>
    <n v="0"/>
    <s v=""/>
    <s v="VENTAS NO CONTRIBUYENTES"/>
    <s v=""/>
    <n v="27412693.600000001"/>
    <n v="0"/>
    <n v="27412693.600000001"/>
    <n v="0"/>
    <s v="-"/>
    <n v="0"/>
    <n v="0"/>
    <s v="-"/>
    <n v="0"/>
    <n v="0"/>
    <s v="-"/>
    <n v="0"/>
    <n v="0"/>
    <s v="-"/>
    <n v="0"/>
  </r>
  <r>
    <s v="468"/>
    <x v="25"/>
    <x v="1"/>
    <s v="002"/>
    <s v="Z1B8050002"/>
    <s v="1824"/>
    <s v="FC"/>
    <s v="00168184"/>
    <s v=""/>
    <s v=""/>
    <s v=""/>
    <s v=""/>
    <n v="0"/>
    <s v=""/>
    <s v="DELICATESES CAMINO REAL"/>
    <s v="J-30398403-7"/>
    <n v="253704721.59999999"/>
    <n v="0"/>
    <n v="252882560"/>
    <n v="708760"/>
    <s v="16"/>
    <n v="113401.60000000001"/>
    <n v="0"/>
    <s v="-"/>
    <n v="0"/>
    <n v="0"/>
    <s v="-"/>
    <n v="0"/>
    <n v="0"/>
    <s v="-"/>
    <n v="0"/>
  </r>
  <r>
    <s v="469"/>
    <x v="25"/>
    <x v="1"/>
    <s v="002"/>
    <s v="Z1B8050002"/>
    <s v="1824"/>
    <s v="FC"/>
    <s v="00168185-00168205"/>
    <s v=""/>
    <s v=""/>
    <s v=""/>
    <s v=""/>
    <n v="0"/>
    <s v=""/>
    <s v="VENTAS NO CONTRIBUYENTES"/>
    <s v=""/>
    <n v="398934104.11199999"/>
    <n v="0"/>
    <n v="314277596.19999999"/>
    <n v="0"/>
    <s v="-"/>
    <n v="0"/>
    <n v="72979748.200000003"/>
    <s v="-"/>
    <n v="11676759.711999999"/>
    <n v="0"/>
    <s v="-"/>
    <n v="0"/>
    <n v="0"/>
    <s v="-"/>
    <n v="0"/>
  </r>
  <r>
    <s v="470"/>
    <x v="25"/>
    <x v="1"/>
    <s v="002"/>
    <s v="Z1B8050002"/>
    <s v="1824"/>
    <s v="FC"/>
    <s v="00168206"/>
    <s v=""/>
    <s v=""/>
    <s v=""/>
    <s v=""/>
    <n v="0"/>
    <s v=""/>
    <s v="ALIMENTOS COMARCA,C.A."/>
    <s v="J407069675"/>
    <n v="3572000"/>
    <n v="0"/>
    <n v="3572000"/>
    <n v="0"/>
    <s v="-"/>
    <n v="0"/>
    <n v="0"/>
    <s v="-"/>
    <n v="0"/>
    <n v="0"/>
    <s v="-"/>
    <n v="0"/>
    <n v="0"/>
    <s v="-"/>
    <n v="0"/>
  </r>
  <r>
    <s v="471"/>
    <x v="25"/>
    <x v="1"/>
    <s v="002"/>
    <s v="Z1B8050002"/>
    <s v="1824"/>
    <s v="FC"/>
    <s v="00168207-00168305"/>
    <s v=""/>
    <s v=""/>
    <s v=""/>
    <s v=""/>
    <n v="0"/>
    <s v=""/>
    <s v="VENTAS NO CONTRIBUYENTES"/>
    <s v=""/>
    <n v="1756684999.7508001"/>
    <n v="0"/>
    <n v="1436745756.2999997"/>
    <n v="0"/>
    <s v="-"/>
    <n v="0"/>
    <n v="275809692.63"/>
    <s v="16"/>
    <n v="44129550.820800006"/>
    <n v="0"/>
    <s v="-"/>
    <n v="0"/>
    <n v="0"/>
    <s v="-"/>
    <n v="0"/>
  </r>
  <r>
    <s v="472"/>
    <x v="25"/>
    <x v="1"/>
    <s v="002"/>
    <s v="Z1B8050149"/>
    <s v="1747"/>
    <s v="FC "/>
    <s v="00206409-00206471"/>
    <m/>
    <m/>
    <m/>
    <m/>
    <n v="0"/>
    <m/>
    <s v="VENTAS NO CONTRIBUYENTES"/>
    <m/>
    <n v="274532576"/>
    <n v="0"/>
    <n v="274532576"/>
    <n v="0"/>
    <s v="-"/>
    <n v="0"/>
    <n v="0"/>
    <s v="-"/>
    <n v="0"/>
    <n v="0"/>
    <s v="-"/>
    <n v="0"/>
    <n v="0"/>
    <s v="-"/>
    <n v="0"/>
  </r>
  <r>
    <s v="473"/>
    <x v="25"/>
    <x v="0"/>
    <s v="002"/>
    <s v="Z1F0017966"/>
    <s v="0393-0393"/>
    <s v="FC"/>
    <s v="00010178-00010191"/>
    <s v=""/>
    <s v=""/>
    <s v=""/>
    <s v=""/>
    <n v="0"/>
    <s v=""/>
    <s v="VENTAS NO CONTRIBUYENTES"/>
    <s v=""/>
    <n v="98240264"/>
    <n v="0"/>
    <n v="81600760"/>
    <n v="0"/>
    <s v="-"/>
    <n v="0"/>
    <n v="14344400"/>
    <s v="-"/>
    <n v="2295104"/>
    <n v="0"/>
    <s v="-"/>
    <n v="0"/>
    <n v="0"/>
    <s v="-"/>
    <n v="0"/>
  </r>
  <r>
    <s v="474"/>
    <x v="25"/>
    <x v="0"/>
    <s v="002"/>
    <s v="Z1F0017966"/>
    <s v="0393"/>
    <s v="FC"/>
    <s v="00010192"/>
    <s v=""/>
    <s v=""/>
    <s v=""/>
    <s v=""/>
    <n v="0"/>
    <s v=""/>
    <s v="GAGOCAR C.A"/>
    <s v="J003645168"/>
    <n v="13800704"/>
    <n v="0"/>
    <n v="13735280"/>
    <n v="56400"/>
    <s v="16"/>
    <n v="9024"/>
    <n v="0"/>
    <s v="-"/>
    <n v="0"/>
    <n v="0"/>
    <s v="-"/>
    <n v="0"/>
    <n v="0"/>
    <s v="-"/>
    <n v="0"/>
  </r>
  <r>
    <s v="475"/>
    <x v="25"/>
    <x v="0"/>
    <s v="002"/>
    <s v="Z1F0017966"/>
    <s v="0393-0393"/>
    <s v="FC"/>
    <s v="00010193-00010244"/>
    <s v=""/>
    <s v=""/>
    <s v=""/>
    <s v=""/>
    <n v="0"/>
    <s v=""/>
    <s v="VENTAS NO CONTRIBUYENTES"/>
    <s v=""/>
    <n v="1055729009.4492"/>
    <n v="0"/>
    <n v="784276310.5"/>
    <n v="0"/>
    <s v="-"/>
    <n v="0"/>
    <n v="234010947.36999997"/>
    <s v="-"/>
    <n v="37441751.5792"/>
    <n v="0"/>
    <s v="-"/>
    <n v="0"/>
    <n v="0"/>
    <s v="-"/>
    <n v="0"/>
  </r>
  <r>
    <s v="476"/>
    <x v="25"/>
    <x v="0"/>
    <s v="002"/>
    <s v="Z1F0017966"/>
    <s v="0393"/>
    <s v="NC"/>
    <s v=""/>
    <s v="00000054"/>
    <s v=""/>
    <s v="00022187"/>
    <s v="25-03-2021"/>
    <n v="94378962.489999995"/>
    <s v="VEN"/>
    <s v="DIRCE"/>
    <s v="V5886710"/>
    <n v="-5587000"/>
    <n v="0"/>
    <n v="-5587000"/>
    <n v="0"/>
    <s v="-"/>
    <n v="0"/>
    <n v="0"/>
    <s v="-"/>
    <n v="0"/>
    <n v="0"/>
    <s v="-"/>
    <n v="0"/>
    <n v="0"/>
    <s v="-"/>
    <n v="0"/>
  </r>
  <r>
    <s v="477"/>
    <x v="25"/>
    <x v="0"/>
    <s v="002"/>
    <s v="Z1F0017966"/>
    <s v="0393"/>
    <s v="NC"/>
    <s v=""/>
    <s v="00000055"/>
    <s v=""/>
    <s v="00018307"/>
    <s v="26-03-2021"/>
    <n v="8661492"/>
    <s v="VEN"/>
    <s v="KEILA BRICEÑO"/>
    <s v="V11412052"/>
    <n v="-1596000"/>
    <n v="0"/>
    <n v="-1596000"/>
    <n v="0"/>
    <s v="-"/>
    <n v="0"/>
    <n v="0"/>
    <s v="-"/>
    <n v="0"/>
    <n v="0"/>
    <s v="-"/>
    <n v="0"/>
    <n v="0"/>
    <s v="-"/>
    <n v="0"/>
  </r>
  <r>
    <s v="478"/>
    <x v="25"/>
    <x v="2"/>
    <s v="003"/>
    <s v="Z1F0008965"/>
    <s v="0840"/>
    <s v="FC"/>
    <s v="00109820-00109913"/>
    <s v=""/>
    <s v=""/>
    <s v=""/>
    <s v=""/>
    <n v="0"/>
    <s v=""/>
    <s v="VENTAS NO CONTRIBUYENTES"/>
    <s v=""/>
    <n v="443493787.1164"/>
    <n v="0"/>
    <n v="415485594.31999999"/>
    <m/>
    <m/>
    <m/>
    <n v="24144993.789999999"/>
    <s v="-"/>
    <n v="3863199.0063999998"/>
    <n v="0"/>
    <s v="-"/>
    <n v="0"/>
    <n v="0"/>
    <s v="-"/>
    <n v="0"/>
  </r>
  <r>
    <s v="479"/>
    <x v="25"/>
    <x v="1"/>
    <s v="003"/>
    <s v="Z1B8051199"/>
    <s v="1910"/>
    <s v="FC"/>
    <s v="00196044-00196150"/>
    <s v=""/>
    <s v=""/>
    <s v=""/>
    <s v=""/>
    <n v="0"/>
    <s v=""/>
    <s v="VENTAS NO CONTRIBUYENTES"/>
    <s v=""/>
    <n v="2312932209.9488001"/>
    <n v="0"/>
    <n v="1850581629.3999999"/>
    <n v="0"/>
    <s v="-"/>
    <n v="0"/>
    <n v="398578086.68000001"/>
    <s v="16"/>
    <n v="63772493.868799999"/>
    <n v="0"/>
    <s v="-"/>
    <n v="0"/>
    <n v="0"/>
    <s v="-"/>
    <n v="0"/>
  </r>
  <r>
    <s v="480"/>
    <x v="25"/>
    <x v="0"/>
    <s v="003"/>
    <s v="Z1F0017848"/>
    <s v="0390-0390"/>
    <s v="FC"/>
    <s v="00018298-00018324"/>
    <s v=""/>
    <s v=""/>
    <s v=""/>
    <s v=""/>
    <n v="0"/>
    <s v=""/>
    <s v="VENTAS NO CONTRIBUYENTES"/>
    <s v=""/>
    <n v="879780484.73640001"/>
    <n v="0"/>
    <n v="647927157.70000005"/>
    <n v="0"/>
    <s v="-"/>
    <n v="0"/>
    <n v="199873557.78999999"/>
    <s v="16"/>
    <n v="31979769.246399999"/>
    <n v="0"/>
    <s v="-"/>
    <n v="0"/>
    <n v="0"/>
    <s v="-"/>
    <n v="0"/>
  </r>
  <r>
    <s v="481"/>
    <x v="25"/>
    <x v="0"/>
    <s v="003"/>
    <s v="Z1F0017848"/>
    <s v="0390"/>
    <s v="FC"/>
    <s v="00018325"/>
    <s v=""/>
    <s v=""/>
    <s v=""/>
    <s v=""/>
    <n v="0"/>
    <s v=""/>
    <s v="OPTICA LA ANTIGUA II SRL"/>
    <s v="J002894075"/>
    <n v="148035258.98319998"/>
    <n v="0"/>
    <n v="60925399.999999985"/>
    <n v="75094706.019999996"/>
    <s v="16"/>
    <n v="12015152.963199999"/>
    <n v="0"/>
    <s v="-"/>
    <n v="0"/>
    <n v="0"/>
    <s v="-"/>
    <n v="0"/>
    <n v="0"/>
    <s v="-"/>
    <n v="0"/>
  </r>
  <r>
    <s v="482"/>
    <x v="25"/>
    <x v="0"/>
    <s v="003"/>
    <s v="Z1F0017848"/>
    <s v="0390-0390"/>
    <s v="FC"/>
    <s v="00018326-00018351"/>
    <s v=""/>
    <s v=""/>
    <s v=""/>
    <s v=""/>
    <n v="0"/>
    <s v=""/>
    <s v="VENTAS NO CONTRIBUYENTES"/>
    <s v=""/>
    <n v="358306987.25279999"/>
    <n v="0"/>
    <n v="225696699.50000006"/>
    <n v="0"/>
    <s v="-"/>
    <n v="0"/>
    <n v="114319213.58"/>
    <s v="16"/>
    <n v="18291074.172800001"/>
    <n v="0"/>
    <s v="-"/>
    <n v="0"/>
    <n v="0"/>
    <s v="-"/>
    <n v="0"/>
  </r>
  <r>
    <s v="483"/>
    <x v="25"/>
    <x v="0"/>
    <s v="003"/>
    <s v="Z1F0017848"/>
    <s v="0390-0390"/>
    <s v="FC"/>
    <s v="00018353-00018356"/>
    <s v=""/>
    <s v=""/>
    <s v=""/>
    <s v=""/>
    <n v="0"/>
    <s v=""/>
    <s v="VENTAS NO CONTRIBUYENTES"/>
    <s v=""/>
    <n v="34927560"/>
    <n v="0"/>
    <n v="24811200"/>
    <n v="0"/>
    <s v="-"/>
    <n v="0"/>
    <n v="8721000"/>
    <s v="16"/>
    <n v="1395360"/>
    <n v="0"/>
    <s v="-"/>
    <n v="0"/>
    <n v="0"/>
    <s v="-"/>
    <n v="0"/>
  </r>
  <r>
    <s v="484"/>
    <x v="25"/>
    <x v="0"/>
    <s v="003"/>
    <s v="Z1F0017848"/>
    <s v="0390"/>
    <s v="FC"/>
    <s v="00018357"/>
    <s v=""/>
    <s v=""/>
    <s v=""/>
    <s v=""/>
    <n v="0"/>
    <s v=""/>
    <s v="BODEGON BIELE VITE C.A."/>
    <s v="J410610832"/>
    <n v="32794000"/>
    <n v="0"/>
    <n v="32794000"/>
    <n v="0"/>
    <s v="-"/>
    <n v="0"/>
    <n v="0"/>
    <s v="-"/>
    <n v="0"/>
    <n v="0"/>
    <s v="-"/>
    <n v="0"/>
    <n v="0"/>
    <s v="-"/>
    <n v="0"/>
  </r>
  <r>
    <s v="485"/>
    <x v="25"/>
    <x v="0"/>
    <s v="003"/>
    <s v="Z1F0017848"/>
    <s v="0390-0390"/>
    <s v="FC"/>
    <s v="00018358-00018375"/>
    <s v=""/>
    <s v=""/>
    <s v=""/>
    <s v=""/>
    <n v="0"/>
    <s v=""/>
    <s v="VENTAS NO CONTRIBUYENTES"/>
    <s v=""/>
    <n v="341039510.9928"/>
    <n v="0"/>
    <n v="236488215"/>
    <n v="0"/>
    <s v="-"/>
    <n v="0"/>
    <n v="90130427.579999998"/>
    <s v="16"/>
    <n v="14420868.412799999"/>
    <n v="0"/>
    <s v="-"/>
    <n v="0"/>
    <n v="0"/>
    <s v="-"/>
    <n v="0"/>
  </r>
  <r>
    <s v="486"/>
    <x v="25"/>
    <x v="1"/>
    <s v="004"/>
    <s v="Z1B8050937"/>
    <s v="1753"/>
    <s v="FC"/>
    <s v="00162947-00163045"/>
    <s v=""/>
    <s v=""/>
    <s v=""/>
    <s v=""/>
    <n v="0"/>
    <s v=""/>
    <s v="VENTAS NO CONTRIBUYENTES"/>
    <s v=""/>
    <n v="3166225391.5499997"/>
    <n v="0"/>
    <n v="2435395870"/>
    <n v="0"/>
    <s v="-"/>
    <n v="0"/>
    <n v="626612277.20000005"/>
    <s v="16"/>
    <n v="100257964.34999999"/>
    <n v="0"/>
    <s v="-"/>
    <n v="0"/>
    <n v="3666000"/>
    <s v="-"/>
    <n v="293280"/>
  </r>
  <r>
    <s v="487"/>
    <x v="25"/>
    <x v="1"/>
    <s v="004"/>
    <s v="Z1B8050937"/>
    <s v="1753"/>
    <s v="NC"/>
    <s v=""/>
    <s v="00000182"/>
    <s v=""/>
    <s v="00162956"/>
    <s v="26/3/2021"/>
    <n v="3747488.6"/>
    <s v="VEN"/>
    <s v="MORENO JOSE GREGORIO"/>
    <s v="V11040851 "/>
    <n v="-1880000"/>
    <n v="0"/>
    <n v="-1880000"/>
    <n v="0"/>
    <s v="-"/>
    <n v="0"/>
    <n v="0"/>
    <s v="-"/>
    <n v="0"/>
    <n v="0"/>
    <s v="-"/>
    <n v="0"/>
    <n v="0"/>
    <s v="-"/>
    <n v="0"/>
  </r>
  <r>
    <s v="488"/>
    <x v="25"/>
    <x v="0"/>
    <s v="004"/>
    <s v="Z1F0017963"/>
    <s v="0393-0393"/>
    <s v="FC"/>
    <s v="00010375-00010432"/>
    <s v=""/>
    <s v=""/>
    <s v=""/>
    <s v=""/>
    <n v="0"/>
    <s v=""/>
    <s v="VENTAS NO CONTRIBUYENTES"/>
    <s v=""/>
    <n v="811709546.62119997"/>
    <n v="0"/>
    <n v="615200449.49999988"/>
    <n v="0"/>
    <s v="-"/>
    <n v="0"/>
    <n v="169404394.07000002"/>
    <s v="-"/>
    <n v="27104703.051200002"/>
    <n v="0"/>
    <s v="-"/>
    <n v="0"/>
    <n v="0"/>
    <s v="-"/>
    <n v="0"/>
  </r>
  <r>
    <s v="489"/>
    <x v="25"/>
    <x v="0"/>
    <s v="004"/>
    <s v="Z1F0017963"/>
    <s v="0393"/>
    <s v="FC"/>
    <s v="00010433"/>
    <s v=""/>
    <s v=""/>
    <s v=""/>
    <s v=""/>
    <n v="0"/>
    <s v=""/>
    <s v="INVERSIONES AIR SUPLY 757"/>
    <s v="J408632535"/>
    <n v="19665000"/>
    <n v="0"/>
    <n v="19665000"/>
    <n v="0"/>
    <s v="-"/>
    <n v="0"/>
    <n v="0"/>
    <s v="-"/>
    <n v="0"/>
    <n v="0"/>
    <s v="-"/>
    <n v="0"/>
    <n v="0"/>
    <s v="-"/>
    <n v="0"/>
  </r>
  <r>
    <s v="490"/>
    <x v="25"/>
    <x v="0"/>
    <s v="004"/>
    <s v="Z1F0017963"/>
    <s v="0393-0393"/>
    <s v="FC"/>
    <s v="00010434-00010456"/>
    <s v=""/>
    <s v=""/>
    <s v=""/>
    <s v=""/>
    <n v="0"/>
    <s v=""/>
    <s v="VENTAS NO CONTRIBUYENTES"/>
    <s v=""/>
    <n v="499928349.07639998"/>
    <n v="0"/>
    <n v="333811098"/>
    <n v="0"/>
    <s v="-"/>
    <n v="0"/>
    <n v="143204526.78999999"/>
    <s v="16"/>
    <n v="22912724.286399998"/>
    <n v="0"/>
    <s v="-"/>
    <n v="0"/>
    <n v="0"/>
    <s v="-"/>
    <n v="0"/>
  </r>
  <r>
    <s v="491"/>
    <x v="25"/>
    <x v="1"/>
    <s v="005"/>
    <s v="Z1B8050363"/>
    <s v="1904"/>
    <s v="FC"/>
    <s v="00176145-00176193"/>
    <s v=""/>
    <s v=""/>
    <s v=""/>
    <s v=""/>
    <n v="0"/>
    <s v=""/>
    <s v="VENTAS NO CONTRIBUYENTES"/>
    <s v=""/>
    <n v="1290815896.1856003"/>
    <n v="0"/>
    <n v="1080184873.7"/>
    <n v="0"/>
    <s v="-"/>
    <n v="0"/>
    <n v="181578467.66000003"/>
    <s v="16"/>
    <n v="29052554.825599995"/>
    <n v="0"/>
    <s v="-"/>
    <n v="0"/>
    <n v="0"/>
    <s v="-"/>
    <n v="0"/>
  </r>
  <r>
    <s v="492"/>
    <x v="25"/>
    <x v="1"/>
    <s v="005"/>
    <s v="Z1B8050363"/>
    <s v="1904"/>
    <s v="FC"/>
    <s v="00176194"/>
    <s v=""/>
    <s v=""/>
    <s v=""/>
    <s v=""/>
    <n v="0"/>
    <s v=""/>
    <s v="MIGUEL ALVAREZ"/>
    <s v="V14772733"/>
    <n v="19095693.5"/>
    <n v="0"/>
    <n v="19095693.5"/>
    <n v="0"/>
    <s v="-"/>
    <n v="0"/>
    <n v="0"/>
    <s v="-"/>
    <n v="0"/>
    <n v="0"/>
    <s v="-"/>
    <n v="0"/>
    <n v="0"/>
    <s v="-"/>
    <n v="0"/>
  </r>
  <r>
    <s v="493"/>
    <x v="25"/>
    <x v="1"/>
    <s v="005"/>
    <s v="Z1B8050363"/>
    <s v="1904"/>
    <s v="FC"/>
    <s v="00176195-00176205"/>
    <s v=""/>
    <s v=""/>
    <s v=""/>
    <s v=""/>
    <n v="0"/>
    <s v=""/>
    <s v="VENTAS NO CONTRIBUYENTES"/>
    <s v=""/>
    <n v="182277450.5"/>
    <n v="0"/>
    <n v="146510938.5"/>
    <n v="0"/>
    <s v="-"/>
    <n v="0"/>
    <n v="30833200"/>
    <s v="16"/>
    <n v="4933312"/>
    <n v="0"/>
    <s v="-"/>
    <n v="0"/>
    <n v="0"/>
    <s v="-"/>
    <n v="0"/>
  </r>
  <r>
    <s v="494"/>
    <x v="25"/>
    <x v="0"/>
    <s v="005"/>
    <s v="Z1F0017998"/>
    <s v="0386-0386"/>
    <s v="FC"/>
    <s v="00013887-00013889"/>
    <s v=""/>
    <s v=""/>
    <s v=""/>
    <s v=""/>
    <n v="0"/>
    <s v=""/>
    <s v="VENTAS NO CONTRIBUYENTES"/>
    <s v=""/>
    <n v="17371359.800000001"/>
    <n v="0"/>
    <n v="17240511.800000001"/>
    <n v="0"/>
    <s v="-"/>
    <n v="0"/>
    <n v="112800"/>
    <s v="16"/>
    <n v="18048"/>
    <n v="0"/>
    <s v="-"/>
    <n v="0"/>
    <n v="0"/>
    <s v="-"/>
    <n v="0"/>
  </r>
  <r>
    <s v="495"/>
    <x v="25"/>
    <x v="0"/>
    <s v="005"/>
    <s v="Z1F0017998"/>
    <s v="0386"/>
    <s v="FC"/>
    <s v="00013890"/>
    <s v=""/>
    <s v=""/>
    <s v=""/>
    <s v=""/>
    <n v="0"/>
    <s v=""/>
    <s v="CORPORACION LENOTRE GOURMET C.A"/>
    <s v="J317391004"/>
    <n v="5004090"/>
    <n v="0"/>
    <n v="5004090"/>
    <n v="0"/>
    <s v="-"/>
    <n v="0"/>
    <n v="0"/>
    <s v="-"/>
    <n v="0"/>
    <n v="0"/>
    <s v="-"/>
    <n v="0"/>
    <n v="0"/>
    <s v="-"/>
    <n v="0"/>
  </r>
  <r>
    <s v="496"/>
    <x v="25"/>
    <x v="0"/>
    <s v="005"/>
    <s v="Z1F0017998"/>
    <s v="0386-0386"/>
    <s v="FC"/>
    <s v="00013891-00013938"/>
    <s v=""/>
    <s v=""/>
    <s v=""/>
    <s v=""/>
    <n v="0"/>
    <s v=""/>
    <s v="VENTAS NO CONTRIBUYENTES"/>
    <s v=""/>
    <n v="1245496686.7256"/>
    <n v="0"/>
    <n v="916353786.89999986"/>
    <n v="0"/>
    <s v="-"/>
    <n v="0"/>
    <n v="283743879.16000003"/>
    <s v="16"/>
    <n v="45399020.665600002"/>
    <n v="0"/>
    <s v="-"/>
    <n v="0"/>
    <n v="0"/>
    <s v="-"/>
    <n v="0"/>
  </r>
  <r>
    <s v="497"/>
    <x v="25"/>
    <x v="0"/>
    <s v="005"/>
    <s v="Z1F0017998"/>
    <s v="0386"/>
    <s v="FC"/>
    <s v="00013939"/>
    <s v=""/>
    <s v=""/>
    <s v=""/>
    <s v=""/>
    <n v="0"/>
    <s v=""/>
    <s v="ETNAGROUP C.A"/>
    <s v="J500093926"/>
    <n v="87977600"/>
    <n v="0"/>
    <n v="87977600"/>
    <n v="0"/>
    <s v="-"/>
    <n v="0"/>
    <n v="0"/>
    <s v="-"/>
    <n v="0"/>
    <n v="0"/>
    <s v="-"/>
    <n v="0"/>
    <n v="0"/>
    <s v="-"/>
    <n v="0"/>
  </r>
  <r>
    <s v="498"/>
    <x v="25"/>
    <x v="0"/>
    <s v="005"/>
    <s v="Z1F0017998"/>
    <s v="0386-0386"/>
    <s v="FC"/>
    <s v="00013940-00013976"/>
    <s v=""/>
    <s v=""/>
    <s v=""/>
    <s v=""/>
    <n v="0"/>
    <s v=""/>
    <s v="VENTAS NO CONTRIBUYENTES"/>
    <s v=""/>
    <n v="713684002.77480006"/>
    <n v="0"/>
    <n v="475483119.5"/>
    <n v="0"/>
    <s v="-"/>
    <n v="0"/>
    <n v="205345589.03"/>
    <s v="-"/>
    <n v="32855294.244800001"/>
    <n v="0"/>
    <s v="-"/>
    <n v="0"/>
    <n v="0"/>
    <s v="-"/>
    <n v="0"/>
  </r>
  <r>
    <s v="499"/>
    <x v="25"/>
    <x v="0"/>
    <s v="005"/>
    <s v="Z1F0017998"/>
    <s v="0386-0386"/>
    <s v="FC"/>
    <s v="00013979-00013985"/>
    <s v=""/>
    <s v=""/>
    <s v=""/>
    <s v=""/>
    <n v="0"/>
    <s v=""/>
    <s v="VENTAS NO CONTRIBUYENTES"/>
    <s v=""/>
    <n v="190698202.00999999"/>
    <n v="0"/>
    <n v="117249902"/>
    <n v="0"/>
    <s v="-"/>
    <n v="0"/>
    <n v="63317500"/>
    <s v="-"/>
    <n v="10130800"/>
    <n v="0"/>
    <s v="-"/>
    <n v="0"/>
    <n v="0"/>
    <s v="-"/>
    <n v="0"/>
  </r>
  <r>
    <s v="500"/>
    <x v="25"/>
    <x v="1"/>
    <s v="006"/>
    <s v="Z1B8044815"/>
    <s v="1814"/>
    <s v="FC"/>
    <s v="00155829-00155924"/>
    <s v=""/>
    <s v=""/>
    <s v=""/>
    <s v=""/>
    <n v="0"/>
    <s v=""/>
    <s v="VENTAS NO CONTRIBUYENTES"/>
    <s v=""/>
    <n v="1663778727"/>
    <n v="0"/>
    <n v="1357482704.0999999"/>
    <n v="0"/>
    <s v="-"/>
    <n v="0"/>
    <n v="264048295.59999999"/>
    <s v="16"/>
    <n v="42247727.299999997"/>
    <n v="0"/>
    <s v="-"/>
    <n v="0"/>
    <n v="0"/>
    <s v="-"/>
    <n v="0"/>
  </r>
  <r>
    <s v="501"/>
    <x v="25"/>
    <x v="0"/>
    <s v="006"/>
    <s v="Z1F0017787"/>
    <s v="0356-0356"/>
    <s v="FC"/>
    <s v="00005062-00005074"/>
    <s v=""/>
    <s v=""/>
    <s v=""/>
    <s v=""/>
    <n v="0"/>
    <s v=""/>
    <s v="VENTAS NO CONTRIBUYENTES"/>
    <s v=""/>
    <n v="155706845.59999999"/>
    <n v="0"/>
    <n v="114594404"/>
    <n v="0"/>
    <s v="-"/>
    <n v="0"/>
    <n v="35441760"/>
    <s v="16"/>
    <n v="5670681.5999999996"/>
    <n v="0"/>
    <s v="-"/>
    <n v="0"/>
    <n v="0"/>
    <s v="-"/>
    <n v="0"/>
  </r>
  <r>
    <s v="502"/>
    <x v="25"/>
    <x v="1"/>
    <s v="007"/>
    <s v="Z1B8050013"/>
    <s v="1852"/>
    <s v="FC"/>
    <s v="00177445-00177456"/>
    <s v=""/>
    <s v=""/>
    <s v=""/>
    <s v=""/>
    <n v="0"/>
    <s v=""/>
    <s v="VENTAS NO CONTRIBUYENTES"/>
    <s v=""/>
    <n v="182775336.75"/>
    <n v="0"/>
    <n v="129398228.59999999"/>
    <n v="0"/>
    <s v="-"/>
    <n v="0"/>
    <n v="46014748.399999999"/>
    <s v="16"/>
    <n v="7362359.7439999999"/>
    <n v="0"/>
    <s v="-"/>
    <n v="0"/>
    <n v="0"/>
    <s v="-"/>
    <n v="0"/>
  </r>
  <r>
    <s v="503"/>
    <x v="25"/>
    <x v="1"/>
    <s v="007"/>
    <s v="Z1B8050013"/>
    <s v="1852"/>
    <s v="FC"/>
    <s v="00177457"/>
    <s v=""/>
    <s v=""/>
    <s v=""/>
    <s v=""/>
    <n v="0"/>
    <s v=""/>
    <s v="DISTRIBUIDORA COVALCE MARVAL C.A"/>
    <s v="J-500616090 "/>
    <n v="18443740"/>
    <n v="0"/>
    <n v="15739548"/>
    <n v="2331200"/>
    <s v="16"/>
    <n v="372992"/>
    <n v="0"/>
    <s v="-"/>
    <n v="0"/>
    <n v="0"/>
    <s v="-"/>
    <n v="0"/>
    <n v="0"/>
    <s v="-"/>
    <n v="0"/>
  </r>
  <r>
    <s v="504"/>
    <x v="25"/>
    <x v="1"/>
    <s v="007"/>
    <s v="Z1B8050013"/>
    <s v="1852"/>
    <s v="FC"/>
    <s v="00177458-00177523"/>
    <s v=""/>
    <s v=""/>
    <s v=""/>
    <s v=""/>
    <n v="0"/>
    <s v=""/>
    <s v="VENTAS NO CONTRIBUYENTES"/>
    <s v=""/>
    <n v="1742572661.2452002"/>
    <n v="0"/>
    <n v="1335209640.3999999"/>
    <n v="0"/>
    <s v="-"/>
    <n v="0"/>
    <n v="351175017.97000003"/>
    <s v="16"/>
    <n v="56188002.875200003"/>
    <n v="0"/>
    <s v="-"/>
    <n v="0"/>
    <n v="0"/>
    <s v="-"/>
    <n v="0"/>
  </r>
  <r>
    <s v="505"/>
    <x v="25"/>
    <x v="1"/>
    <s v="007"/>
    <s v="Z1B8050013"/>
    <s v="1852"/>
    <s v="NC"/>
    <s v=""/>
    <s v="00000200"/>
    <s v=""/>
    <s v="00177510"/>
    <s v="26/3/2021"/>
    <n v="5914700"/>
    <s v="VEN"/>
    <s v="LUIS RODRIGUEZ"/>
    <s v="V8092258"/>
    <n v="-5914700"/>
    <n v="0"/>
    <n v="-5914700"/>
    <n v="0"/>
    <s v="-"/>
    <n v="0"/>
    <n v="0"/>
    <s v="-"/>
    <n v="0"/>
    <n v="0"/>
    <s v="-"/>
    <n v="0"/>
    <n v="0"/>
    <s v="-"/>
    <n v="0"/>
  </r>
  <r>
    <s v="506"/>
    <x v="25"/>
    <x v="1"/>
    <s v="008"/>
    <s v="Z1B8050003"/>
    <s v="1769"/>
    <s v="FC"/>
    <s v="00174378-00174449"/>
    <s v=""/>
    <s v=""/>
    <s v=""/>
    <s v=""/>
    <n v="0"/>
    <s v=""/>
    <s v="VENTAS NO CONTRIBUYENTES"/>
    <s v=""/>
    <n v="1562167816.9819994"/>
    <n v="0"/>
    <n v="1228363335.5999997"/>
    <n v="0"/>
    <s v="-"/>
    <n v="0"/>
    <n v="287762483.95000005"/>
    <s v="-"/>
    <n v="46041997.431999996"/>
    <n v="0"/>
    <s v="-"/>
    <n v="0"/>
    <n v="0"/>
    <s v="-"/>
    <n v="0"/>
  </r>
  <r>
    <s v="507"/>
    <x v="25"/>
    <x v="0"/>
    <s v="008"/>
    <s v="Z1F0017970"/>
    <s v="0025-0025"/>
    <s v="FC"/>
    <s v="00000282-00000300"/>
    <s v=""/>
    <s v=""/>
    <s v=""/>
    <s v=""/>
    <n v="0"/>
    <s v=""/>
    <s v="VENTAS NO CONTRIBUYENTES"/>
    <s v=""/>
    <n v="99059670.400000006"/>
    <n v="0"/>
    <n v="17772160"/>
    <n v="0"/>
    <s v="-"/>
    <n v="0"/>
    <n v="70075440"/>
    <s v="16"/>
    <n v="11212070.4"/>
    <n v="0"/>
    <s v="-"/>
    <n v="0"/>
    <n v="0"/>
    <s v="-"/>
    <n v="0"/>
  </r>
  <r>
    <s v="508"/>
    <x v="25"/>
    <x v="1"/>
    <s v="009"/>
    <s v="Z1B8014458"/>
    <s v="1823"/>
    <s v="FC"/>
    <s v="00179898-00179933"/>
    <s v=""/>
    <s v=""/>
    <s v=""/>
    <s v=""/>
    <n v="0"/>
    <s v=""/>
    <s v="VENTAS NO CONTRIBUYENTES"/>
    <s v=""/>
    <n v="811221248.72000003"/>
    <n v="0"/>
    <n v="676868975.30000007"/>
    <n v="0"/>
    <s v="-"/>
    <n v="0"/>
    <n v="112371442.59999999"/>
    <s v="16"/>
    <n v="17979430.82"/>
    <n v="0"/>
    <s v="-"/>
    <n v="0"/>
    <n v="3705000"/>
    <s v="-"/>
    <n v="296400"/>
  </r>
  <r>
    <s v="509"/>
    <x v="25"/>
    <x v="1"/>
    <s v="011"/>
    <s v="Z1F0004616"/>
    <s v="0724"/>
    <s v="FC"/>
    <s v="00098421-00098592"/>
    <s v=""/>
    <s v=""/>
    <s v=""/>
    <s v=""/>
    <n v="0"/>
    <s v=""/>
    <s v="VENTAS NO CONTRIBUYENTES"/>
    <s v=""/>
    <n v="788614723.68560004"/>
    <n v="0"/>
    <n v="716681899.70000005"/>
    <n v="0"/>
    <s v="-"/>
    <n v="0"/>
    <n v="62011055.159999996"/>
    <s v="-"/>
    <n v="9921768.8256000001"/>
    <n v="0"/>
    <s v="-"/>
    <n v="0"/>
    <n v="0"/>
    <s v="-"/>
    <n v="0"/>
  </r>
  <r>
    <s v="510"/>
    <x v="25"/>
    <x v="1"/>
    <s v="012"/>
    <s v="Z1B8038506"/>
    <s v="1674"/>
    <s v="FC"/>
    <s v="00073465-00073495"/>
    <s v=""/>
    <s v=""/>
    <s v=""/>
    <s v=""/>
    <n v="0"/>
    <s v=""/>
    <s v="VENTAS NO CONTRIBUYENTES"/>
    <s v=""/>
    <n v="408833469.46800005"/>
    <n v="0"/>
    <n v="316501802.30000001"/>
    <n v="0"/>
    <s v="-"/>
    <n v="0"/>
    <n v="79596264.799999997"/>
    <s v="-"/>
    <n v="12735402.367999999"/>
    <n v="0"/>
    <s v="-"/>
    <n v="0"/>
    <n v="0"/>
    <s v="-"/>
    <n v="0"/>
  </r>
  <r>
    <s v="511"/>
    <x v="25"/>
    <x v="1"/>
    <s v="012"/>
    <s v="Z1B8038506"/>
    <s v="1674"/>
    <s v="FC"/>
    <s v="00073496"/>
    <s v=""/>
    <s v=""/>
    <s v=""/>
    <s v=""/>
    <n v="0"/>
    <s v=""/>
    <s v="INVESIONES RAMIGUASH"/>
    <s v="J-31730449-7 "/>
    <n v="14496680"/>
    <n v="0"/>
    <n v="14496680"/>
    <n v="0"/>
    <s v="-"/>
    <n v="0"/>
    <n v="0"/>
    <s v="-"/>
    <n v="0"/>
    <n v="0"/>
    <s v="-"/>
    <n v="0"/>
    <n v="0"/>
    <s v="-"/>
    <n v="0"/>
  </r>
  <r>
    <s v="512"/>
    <x v="25"/>
    <x v="1"/>
    <s v="012"/>
    <s v="Z1B8038506"/>
    <s v="1674"/>
    <s v="FC"/>
    <s v="00073497-00073543"/>
    <s v=""/>
    <s v=""/>
    <s v=""/>
    <s v=""/>
    <n v="0"/>
    <s v=""/>
    <s v="VENTAS NO CONTRIBUYENTES"/>
    <s v=""/>
    <n v="674029485.20840001"/>
    <n v="0"/>
    <n v="424184936.0999999"/>
    <n v="0"/>
    <s v="-"/>
    <n v="0"/>
    <n v="215383231.98999998"/>
    <s v="-"/>
    <n v="34461317.1184"/>
    <n v="0"/>
    <s v="-"/>
    <n v="0"/>
    <n v="0"/>
    <s v="-"/>
    <n v="0"/>
  </r>
  <r>
    <s v="513"/>
    <x v="25"/>
    <x v="1"/>
    <s v="013"/>
    <s v="Z1B8050578"/>
    <s v="1630"/>
    <s v="FC"/>
    <s v="00149277-00149347"/>
    <s v=""/>
    <s v=""/>
    <s v=""/>
    <s v=""/>
    <m/>
    <s v=""/>
    <s v="VENTAS NO CONTRIBUYENTES"/>
    <m/>
    <n v="423408948.80000001"/>
    <n v="0"/>
    <n v="394371573.60000002"/>
    <n v="0"/>
    <s v="-"/>
    <n v="0"/>
    <n v="25032220"/>
    <s v="-"/>
    <n v="4005155.2"/>
    <n v="0"/>
    <s v="-"/>
    <n v="0"/>
    <n v="0"/>
    <s v="-"/>
    <n v="0"/>
  </r>
  <r>
    <s v="514"/>
    <x v="25"/>
    <x v="1"/>
    <s v="014"/>
    <s v="Z1F0000338"/>
    <s v="1514"/>
    <s v="FC"/>
    <s v="00059058-00059129"/>
    <s v=""/>
    <s v=""/>
    <s v=""/>
    <s v=""/>
    <n v="0"/>
    <s v=""/>
    <s v="VENTAS NO CONTRIBUYENTES"/>
    <s v=""/>
    <n v="209293079.19999999"/>
    <n v="0"/>
    <n v="172142200"/>
    <n v="0"/>
    <s v="-"/>
    <n v="0"/>
    <n v="32026620"/>
    <s v="16"/>
    <n v="5124259.2"/>
    <n v="0"/>
    <s v="-"/>
    <n v="0"/>
    <n v="0"/>
    <s v="-"/>
    <n v="0"/>
  </r>
  <r>
    <s v="515"/>
    <x v="25"/>
    <x v="1"/>
    <s v="015"/>
    <s v="Z1B8050356"/>
    <s v="1650"/>
    <s v="FC"/>
    <s v="00088718-00088739"/>
    <s v=""/>
    <s v=""/>
    <s v=""/>
    <s v=""/>
    <n v="0"/>
    <s v=""/>
    <s v="VENTAS NO CONTRIBUYENTES"/>
    <s v=""/>
    <n v="379664471.68959999"/>
    <n v="0"/>
    <n v="308260359"/>
    <n v="0"/>
    <s v="-"/>
    <n v="0"/>
    <n v="61555269.560000002"/>
    <s v="16"/>
    <n v="9848843.1295999996"/>
    <n v="0"/>
    <s v="-"/>
    <n v="0"/>
    <n v="0"/>
    <s v="-"/>
    <n v="0"/>
  </r>
  <r>
    <s v="516"/>
    <x v="25"/>
    <x v="1"/>
    <s v="016"/>
    <s v="Z1F0000490"/>
    <s v="0279"/>
    <s v="FC"/>
    <s v="04727000"/>
    <s v=""/>
    <s v=""/>
    <s v=""/>
    <s v=""/>
    <n v="0"/>
    <s v=""/>
    <s v="WILLIAMS TORREALBA"/>
    <s v="V14675273"/>
    <n v="1107701748"/>
    <n v="0"/>
    <n v="0"/>
    <n v="0"/>
    <s v="-"/>
    <n v="0"/>
    <n v="954915300"/>
    <s v="16"/>
    <n v="152786448"/>
    <n v="0"/>
    <s v="-"/>
    <n v="0"/>
    <n v="0"/>
    <s v="-"/>
    <n v="0"/>
  </r>
  <r>
    <s v="517"/>
    <x v="25"/>
    <x v="1"/>
    <s v="016"/>
    <s v="Z1F0000490"/>
    <s v="0279"/>
    <s v="NC"/>
    <s v=""/>
    <s v="00000012"/>
    <s v=""/>
    <s v="04727000"/>
    <s v="26/3/2021"/>
    <n v="1107701748"/>
    <s v="VEN"/>
    <s v="WILLIAMS TORREALBA"/>
    <s v="V14675273"/>
    <n v="-1107701748"/>
    <n v="0"/>
    <n v="0"/>
    <n v="0"/>
    <s v="-"/>
    <n v="0"/>
    <n v="-954915300"/>
    <s v="16"/>
    <n v="-152786448"/>
    <n v="0"/>
    <s v="-"/>
    <n v="0"/>
    <n v="0"/>
    <s v="-"/>
    <n v="0"/>
  </r>
  <r>
    <s v="518"/>
    <x v="25"/>
    <x v="1"/>
    <s v="017"/>
    <s v="Z7C0004030"/>
    <s v="0113"/>
    <s v="FC"/>
    <s v="00003944-00003954"/>
    <s v=""/>
    <s v=""/>
    <s v=""/>
    <s v=""/>
    <n v="0"/>
    <s v=""/>
    <s v="VENTAS NO CONTRIBUYENTES"/>
    <s v=""/>
    <n v="127227527.3504"/>
    <n v="0"/>
    <n v="109832695.22"/>
    <n v="0"/>
    <s v="-"/>
    <n v="0"/>
    <n v="14995544.939999999"/>
    <s v="16"/>
    <n v="2399287.1904000002"/>
    <n v="0"/>
    <s v="-"/>
    <n v="0"/>
    <n v="0"/>
    <s v="-"/>
    <n v="0"/>
  </r>
  <r>
    <s v="519"/>
    <x v="26"/>
    <x v="0"/>
    <s v="001"/>
    <s v="Z1F0017854"/>
    <s v="0398-0398"/>
    <s v="FC"/>
    <s v="00022327-00022341"/>
    <s v=""/>
    <s v=""/>
    <s v=""/>
    <s v=""/>
    <n v="0"/>
    <s v=""/>
    <s v="VENTAS NO CONTRIBUYENTES"/>
    <s v=""/>
    <n v="272396141.98000002"/>
    <n v="0"/>
    <n v="199528607"/>
    <n v="0"/>
    <s v="-"/>
    <n v="0"/>
    <n v="62816840.5"/>
    <s v="16"/>
    <n v="10050694.48"/>
    <n v="0"/>
    <s v="-"/>
    <n v="0"/>
    <n v="0"/>
    <s v="-"/>
    <n v="0"/>
  </r>
  <r>
    <s v="520"/>
    <x v="26"/>
    <x v="0"/>
    <s v="001"/>
    <s v="Z1F0017854"/>
    <s v="0398"/>
    <s v="FC"/>
    <s v="00022342"/>
    <s v=""/>
    <s v=""/>
    <s v=""/>
    <s v=""/>
    <n v="0"/>
    <s v=""/>
    <s v="BODEGON BIELE VITE C.A."/>
    <s v="J410610832"/>
    <n v="29412750.5"/>
    <n v="0"/>
    <n v="26157442.5"/>
    <n v="2806300"/>
    <s v="16"/>
    <n v="449008"/>
    <n v="0"/>
    <s v="-"/>
    <n v="0"/>
    <n v="0"/>
    <s v="-"/>
    <n v="0"/>
    <n v="0"/>
    <s v="-"/>
    <n v="0"/>
  </r>
  <r>
    <s v="521"/>
    <x v="26"/>
    <x v="0"/>
    <s v="001"/>
    <s v="Z1F0017854"/>
    <s v="0398-0398"/>
    <s v="FC"/>
    <s v="00022343-00022400"/>
    <s v=""/>
    <s v=""/>
    <s v=""/>
    <s v=""/>
    <n v="0"/>
    <s v=""/>
    <s v="VENTAS NO CONTRIBUYENTES"/>
    <s v=""/>
    <n v="1507952241.1984005"/>
    <n v="0"/>
    <n v="998100703.99999952"/>
    <n v="0"/>
    <s v="-"/>
    <n v="0"/>
    <n v="439527187.24000007"/>
    <s v="16"/>
    <n v="70324349.958399996"/>
    <n v="0"/>
    <s v="-"/>
    <n v="0"/>
    <n v="0"/>
    <s v="-"/>
    <n v="0"/>
  </r>
  <r>
    <s v="522"/>
    <x v="26"/>
    <x v="1"/>
    <s v="001"/>
    <s v="Z1F0000700"/>
    <s v="1491"/>
    <s v="FC"/>
    <s v="00118905-00119051"/>
    <s v=""/>
    <s v=""/>
    <s v=""/>
    <s v=""/>
    <n v="0"/>
    <s v=""/>
    <s v="VENTAS NO CONTRIBUYENTES"/>
    <s v=""/>
    <n v="2561430271.6583996"/>
    <n v="0"/>
    <n v="2078256117.4999998"/>
    <n v="0"/>
    <s v="-"/>
    <n v="0"/>
    <n v="416529443.24000007"/>
    <s v="-"/>
    <n v="66644710.918400005"/>
    <n v="0"/>
    <s v="-"/>
    <n v="0"/>
    <n v="0"/>
    <s v="-"/>
    <n v="0"/>
  </r>
  <r>
    <s v="523"/>
    <x v="26"/>
    <x v="2"/>
    <s v="002"/>
    <s v="Z1F0008858"/>
    <s v="0850"/>
    <s v="FC"/>
    <s v="00113306-00113527"/>
    <s v=""/>
    <s v=""/>
    <s v=""/>
    <s v=""/>
    <n v="0"/>
    <s v=""/>
    <s v="VENTAS NO CONTRIBUYENTES"/>
    <s v=""/>
    <n v="1212945265.9891999"/>
    <n v="0"/>
    <n v="1129599856"/>
    <n v="0"/>
    <s v="-"/>
    <n v="0"/>
    <n v="71849491.370000005"/>
    <s v="-"/>
    <n v="11495918.619200001"/>
    <n v="0"/>
    <s v="-"/>
    <n v="0"/>
    <n v="0"/>
    <s v="-"/>
    <n v="0"/>
  </r>
  <r>
    <s v="524"/>
    <x v="26"/>
    <x v="1"/>
    <s v="002"/>
    <s v="Z1B8050002"/>
    <s v="1825"/>
    <s v="FC"/>
    <s v="00168306-00168322"/>
    <s v=""/>
    <s v=""/>
    <s v=""/>
    <s v=""/>
    <n v="0"/>
    <s v=""/>
    <s v="VENTAS NO CONTRIBUYENTES"/>
    <s v=""/>
    <n v="586158243.19760001"/>
    <n v="0"/>
    <n v="434218374"/>
    <n v="0"/>
    <s v="-"/>
    <n v="0"/>
    <n v="130982645.86"/>
    <s v="-"/>
    <n v="20957223.337600004"/>
    <n v="0"/>
    <s v="-"/>
    <n v="0"/>
    <n v="0"/>
    <s v="-"/>
    <n v="0"/>
  </r>
  <r>
    <s v="525"/>
    <x v="26"/>
    <x v="1"/>
    <s v="002"/>
    <s v="Z1B8050002"/>
    <s v="1825"/>
    <s v="FC"/>
    <s v="00168323"/>
    <s v=""/>
    <s v=""/>
    <s v=""/>
    <s v=""/>
    <n v="0"/>
    <s v=""/>
    <s v="DELICATESES VENEZCAFE C.A"/>
    <s v="J-50012175-0 "/>
    <n v="184709820.97840005"/>
    <n v="0"/>
    <n v="105079785.00000004"/>
    <n v="68646582.739999995"/>
    <s v="16"/>
    <n v="10983453.238399999"/>
    <n v="0"/>
    <s v="-"/>
    <n v="0"/>
    <n v="0"/>
    <s v="-"/>
    <n v="0"/>
    <n v="0"/>
    <s v="-"/>
    <n v="0"/>
  </r>
  <r>
    <s v="526"/>
    <x v="26"/>
    <x v="1"/>
    <s v="002"/>
    <s v="Z1B8050002"/>
    <s v="1825"/>
    <s v="FC"/>
    <s v="00168324-00168389"/>
    <s v=""/>
    <s v=""/>
    <s v=""/>
    <s v=""/>
    <n v="0"/>
    <s v=""/>
    <s v="VENTAS NO CONTRIBUYENTES"/>
    <s v=""/>
    <n v="2341333592.342"/>
    <n v="0"/>
    <n v="1899275801.4999998"/>
    <n v="0"/>
    <s v="-"/>
    <n v="0"/>
    <n v="381084302.45000005"/>
    <s v="16"/>
    <n v="60973488.391999997"/>
    <n v="0"/>
    <s v="-"/>
    <n v="0"/>
    <n v="0"/>
    <s v="-"/>
    <n v="0"/>
  </r>
  <r>
    <s v="527"/>
    <x v="26"/>
    <x v="1"/>
    <s v="002"/>
    <s v="Z1B8050149"/>
    <s v="1748"/>
    <s v="FC "/>
    <s v="00206472-00206530"/>
    <m/>
    <m/>
    <m/>
    <m/>
    <n v="0"/>
    <m/>
    <s v="VENTAS NO CONTRIBUYENTES"/>
    <m/>
    <n v="301014664"/>
    <n v="0"/>
    <n v="301014664"/>
    <n v="0"/>
    <s v="-"/>
    <n v="0"/>
    <n v="0"/>
    <s v="-"/>
    <n v="0"/>
    <n v="0"/>
    <s v="-"/>
    <n v="0"/>
    <n v="0"/>
    <s v="-"/>
    <n v="0"/>
  </r>
  <r>
    <s v="528"/>
    <x v="26"/>
    <x v="1"/>
    <s v="002"/>
    <s v="Z1B8050149"/>
    <s v="1748"/>
    <s v="FC "/>
    <m/>
    <s v="1225"/>
    <m/>
    <m/>
    <m/>
    <n v="0"/>
    <m/>
    <s v="VENTAS NO CONTRIBUYENTES"/>
    <m/>
    <n v="-11628000"/>
    <n v="0"/>
    <n v="-11628000"/>
    <n v="0"/>
    <s v="-"/>
    <n v="0"/>
    <n v="0"/>
    <s v="-"/>
    <n v="0"/>
    <n v="0"/>
    <s v="-"/>
    <n v="0"/>
    <n v="0"/>
    <s v="-"/>
    <n v="0"/>
  </r>
  <r>
    <s v="529"/>
    <x v="26"/>
    <x v="0"/>
    <s v="002"/>
    <s v="Z1F0017966"/>
    <s v="0394-0394"/>
    <s v="FC"/>
    <s v="00010245-00010329"/>
    <s v=""/>
    <s v=""/>
    <s v=""/>
    <s v=""/>
    <n v="0"/>
    <s v=""/>
    <s v="VENTAS NO CONTRIBUYENTES"/>
    <s v=""/>
    <n v="1716006592.3784003"/>
    <n v="0"/>
    <n v="1250209479.4999998"/>
    <n v="0"/>
    <s v="-"/>
    <n v="0"/>
    <n v="401549235.24000001"/>
    <s v="16"/>
    <n v="64247877.638399996"/>
    <n v="0"/>
    <s v="-"/>
    <n v="0"/>
    <n v="0"/>
    <s v="-"/>
    <n v="0"/>
  </r>
  <r>
    <s v="530"/>
    <x v="26"/>
    <x v="0"/>
    <s v="002"/>
    <s v="Z1F0017966"/>
    <s v="0394"/>
    <s v="FC"/>
    <s v="00010330"/>
    <s v=""/>
    <s v=""/>
    <s v=""/>
    <s v=""/>
    <n v="0"/>
    <s v=""/>
    <s v="HOGARES DE LA ESPERANZA"/>
    <s v="J294934471"/>
    <n v="78028364"/>
    <n v="0"/>
    <n v="34684500"/>
    <n v="37365400"/>
    <s v="16"/>
    <n v="5978464"/>
    <n v="0"/>
    <s v="-"/>
    <n v="0"/>
    <n v="0"/>
    <s v="-"/>
    <n v="0"/>
    <n v="0"/>
    <s v="-"/>
    <n v="0"/>
  </r>
  <r>
    <s v="531"/>
    <x v="26"/>
    <x v="0"/>
    <s v="002"/>
    <s v="Z1F0017966"/>
    <s v="0394-0394"/>
    <s v="FC"/>
    <s v="00010331-00010334"/>
    <s v=""/>
    <s v=""/>
    <s v=""/>
    <s v=""/>
    <n v="0"/>
    <s v=""/>
    <s v="VENTAS NO CONTRIBUYENTES"/>
    <s v=""/>
    <n v="18600658"/>
    <n v="0"/>
    <n v="8237450"/>
    <n v="0"/>
    <s v="-"/>
    <n v="0"/>
    <n v="8933800"/>
    <s v="16"/>
    <n v="1429408"/>
    <n v="0"/>
    <s v="-"/>
    <n v="0"/>
    <n v="0"/>
    <s v="-"/>
    <n v="0"/>
  </r>
  <r>
    <s v="532"/>
    <x v="26"/>
    <x v="0"/>
    <s v="002"/>
    <s v="Z1F0017966"/>
    <s v="0394"/>
    <s v="NC"/>
    <s v=""/>
    <s v="00000057"/>
    <s v=""/>
    <s v="00013995"/>
    <s v="27-03-2021"/>
    <n v="7126140"/>
    <s v="VEN"/>
    <s v="NILLEN OVIEDO"/>
    <s v="V4282600"/>
    <n v="-15703595"/>
    <n v="0"/>
    <n v="-15703595"/>
    <n v="0"/>
    <s v="-"/>
    <n v="0"/>
    <n v="0"/>
    <s v="-"/>
    <n v="0"/>
    <n v="0"/>
    <s v="-"/>
    <n v="0"/>
    <n v="0"/>
    <s v="-"/>
    <n v="0"/>
  </r>
  <r>
    <s v="533"/>
    <x v="26"/>
    <x v="2"/>
    <s v="003"/>
    <s v="Z1F0008965"/>
    <s v="0841"/>
    <s v="FC"/>
    <s v="00109914-00110062"/>
    <s v=""/>
    <s v=""/>
    <s v=""/>
    <s v=""/>
    <n v="0"/>
    <s v=""/>
    <s v="VENTAS NO CONTRIBUYENTES"/>
    <s v=""/>
    <n v="996545079.84920001"/>
    <n v="0"/>
    <n v="905239691.86000001"/>
    <m/>
    <m/>
    <m/>
    <n v="78711541.370000005"/>
    <s v="-"/>
    <n v="12593846.619200001"/>
    <n v="0"/>
    <s v="-"/>
    <n v="0"/>
    <n v="0"/>
    <s v="-"/>
    <n v="0"/>
  </r>
  <r>
    <s v="534"/>
    <x v="26"/>
    <x v="1"/>
    <s v="003"/>
    <s v="Z1B8051199"/>
    <s v="1911"/>
    <s v="FC"/>
    <s v="00196151-00196265"/>
    <s v=""/>
    <s v=""/>
    <s v=""/>
    <s v=""/>
    <n v="0"/>
    <s v=""/>
    <s v="VENTAS NO CONTRIBUYENTES"/>
    <s v=""/>
    <n v="2704094677.6347995"/>
    <n v="0"/>
    <n v="2091792783.9999998"/>
    <n v="0"/>
    <s v="-"/>
    <n v="0"/>
    <n v="527846460.03000003"/>
    <s v="16"/>
    <n v="84455433.604800001"/>
    <n v="0"/>
    <s v="-"/>
    <n v="0"/>
    <n v="0"/>
    <s v="-"/>
    <n v="0"/>
  </r>
  <r>
    <s v="535"/>
    <x v="26"/>
    <x v="1"/>
    <s v="003"/>
    <s v="Z1B8051199"/>
    <s v="1911"/>
    <s v="NC"/>
    <s v=""/>
    <s v="00000184"/>
    <s v=""/>
    <s v="00196128"/>
    <s v="26/3/2021"/>
    <n v="12811320"/>
    <s v="VEN"/>
    <s v="LINDA PAREDES"/>
    <s v="V12012894"/>
    <n v="-4750000"/>
    <n v="0"/>
    <n v="-4750000"/>
    <n v="0"/>
    <s v="-"/>
    <n v="0"/>
    <n v="0"/>
    <s v="-"/>
    <n v="0"/>
    <n v="0"/>
    <s v="-"/>
    <n v="0"/>
    <n v="0"/>
    <s v="-"/>
    <n v="0"/>
  </r>
  <r>
    <s v="536"/>
    <x v="26"/>
    <x v="0"/>
    <s v="003"/>
    <s v="Z1F0017848"/>
    <s v="0391-0391"/>
    <s v="FC"/>
    <s v="00018376-00018389"/>
    <s v=""/>
    <s v=""/>
    <s v=""/>
    <s v=""/>
    <n v="0"/>
    <s v=""/>
    <s v="VENTAS NO CONTRIBUYENTES"/>
    <s v=""/>
    <n v="341339994.92000002"/>
    <n v="0"/>
    <n v="187774135"/>
    <n v="0"/>
    <s v="-"/>
    <n v="0"/>
    <n v="132384362"/>
    <s v="-"/>
    <n v="21181497.920000002"/>
    <n v="0"/>
    <s v="-"/>
    <n v="0"/>
    <n v="0"/>
    <s v="-"/>
    <n v="0"/>
  </r>
  <r>
    <s v="537"/>
    <x v="26"/>
    <x v="0"/>
    <s v="003"/>
    <s v="Z1F0017848"/>
    <s v="0391"/>
    <s v="FC"/>
    <s v="00018390"/>
    <s v=""/>
    <s v=""/>
    <s v=""/>
    <s v=""/>
    <n v="0"/>
    <s v=""/>
    <s v="CORPORACION ZAM ZAM"/>
    <s v="J315012413"/>
    <n v="19409032"/>
    <n v="0"/>
    <n v="18620000"/>
    <n v="680200"/>
    <s v="16"/>
    <n v="108832"/>
    <n v="0"/>
    <s v="-"/>
    <n v="0"/>
    <n v="0"/>
    <s v="-"/>
    <n v="0"/>
    <n v="0"/>
    <s v="-"/>
    <n v="0"/>
  </r>
  <r>
    <s v="538"/>
    <x v="26"/>
    <x v="0"/>
    <s v="003"/>
    <s v="Z1F0017848"/>
    <s v="0391-0391"/>
    <s v="FC"/>
    <s v="00018391-00018408"/>
    <s v=""/>
    <s v=""/>
    <s v=""/>
    <s v=""/>
    <n v="0"/>
    <s v=""/>
    <s v="VENTAS NO CONTRIBUYENTES"/>
    <s v=""/>
    <n v="849567416.42159998"/>
    <n v="0"/>
    <n v="486411602"/>
    <n v="0"/>
    <s v="-"/>
    <n v="0"/>
    <n v="313065357.25999999"/>
    <s v="-"/>
    <n v="50090457.161600001"/>
    <n v="0"/>
    <s v="-"/>
    <n v="0"/>
    <n v="0"/>
    <s v="-"/>
    <n v="0"/>
  </r>
  <r>
    <s v="539"/>
    <x v="26"/>
    <x v="0"/>
    <s v="003"/>
    <s v="Z1F0017848"/>
    <s v="0391"/>
    <s v="FC"/>
    <s v="00018409"/>
    <s v=""/>
    <s v=""/>
    <s v=""/>
    <s v=""/>
    <n v="0"/>
    <s v=""/>
    <s v="CACHIONO GOURMET EXPRESS 2430 C.A"/>
    <s v="J408175541"/>
    <n v="15177200"/>
    <n v="0"/>
    <n v="15044960"/>
    <n v="114000"/>
    <s v="16"/>
    <n v="18240"/>
    <n v="0"/>
    <s v="-"/>
    <n v="0"/>
    <n v="0"/>
    <s v="-"/>
    <n v="0"/>
    <n v="0"/>
    <s v="-"/>
    <n v="0"/>
  </r>
  <r>
    <s v="540"/>
    <x v="26"/>
    <x v="0"/>
    <s v="003"/>
    <s v="Z1F0017848"/>
    <s v="0391-0391"/>
    <s v="FC"/>
    <s v="00018410-00018433"/>
    <s v=""/>
    <s v=""/>
    <s v=""/>
    <s v=""/>
    <n v="0"/>
    <s v=""/>
    <s v="VENTAS NO CONTRIBUYENTES"/>
    <s v=""/>
    <n v="633646055.01479995"/>
    <n v="0"/>
    <n v="409108273.5"/>
    <n v="0"/>
    <s v="-"/>
    <n v="0"/>
    <n v="193567053.03"/>
    <s v="-"/>
    <n v="30970728.484799996"/>
    <n v="0"/>
    <s v="-"/>
    <n v="0"/>
    <n v="0"/>
    <s v="-"/>
    <n v="0"/>
  </r>
  <r>
    <s v="541"/>
    <x v="26"/>
    <x v="0"/>
    <s v="003"/>
    <s v="Z1F0017848"/>
    <s v="0391"/>
    <s v="FC"/>
    <s v="00018434"/>
    <s v=""/>
    <s v=""/>
    <s v=""/>
    <s v=""/>
    <n v="0"/>
    <s v=""/>
    <s v="BODEGON BIELE VITE C.A."/>
    <s v="J410610832"/>
    <n v="18815700"/>
    <n v="0"/>
    <n v="18815700"/>
    <n v="0"/>
    <s v="-"/>
    <n v="0"/>
    <n v="0"/>
    <s v="-"/>
    <n v="0"/>
    <n v="0"/>
    <s v="-"/>
    <n v="0"/>
    <n v="0"/>
    <s v="-"/>
    <n v="0"/>
  </r>
  <r>
    <s v="542"/>
    <x v="26"/>
    <x v="0"/>
    <s v="003"/>
    <s v="Z1F0017848"/>
    <s v="0391"/>
    <s v="FC"/>
    <s v="00018435"/>
    <s v=""/>
    <s v=""/>
    <s v=""/>
    <s v=""/>
    <n v="0"/>
    <s v=""/>
    <s v="CESAR BERROTERAN"/>
    <s v="V15715457"/>
    <n v="4495400"/>
    <n v="0"/>
    <n v="4495400"/>
    <n v="0"/>
    <s v="-"/>
    <n v="0"/>
    <n v="0"/>
    <s v="-"/>
    <n v="0"/>
    <n v="0"/>
    <s v="-"/>
    <n v="0"/>
    <n v="0"/>
    <s v="-"/>
    <n v="0"/>
  </r>
  <r>
    <s v="543"/>
    <x v="26"/>
    <x v="0"/>
    <s v="003"/>
    <s v="Z1F0017848"/>
    <s v="0391"/>
    <s v="FC"/>
    <s v="00018436"/>
    <s v=""/>
    <s v=""/>
    <s v=""/>
    <s v=""/>
    <n v="0"/>
    <s v=""/>
    <s v="FUNDAVIGEA"/>
    <s v="J298180811"/>
    <n v="5071100"/>
    <n v="0"/>
    <n v="2205900"/>
    <n v="2470000"/>
    <s v="16"/>
    <n v="395200"/>
    <n v="0"/>
    <s v="-"/>
    <n v="0"/>
    <n v="0"/>
    <s v="-"/>
    <n v="0"/>
    <n v="0"/>
    <s v="-"/>
    <n v="0"/>
  </r>
  <r>
    <s v="544"/>
    <x v="26"/>
    <x v="0"/>
    <s v="003"/>
    <s v="Z1F0017848"/>
    <s v="0391-0391"/>
    <s v="FC"/>
    <s v="00018437-00018442"/>
    <s v=""/>
    <s v=""/>
    <s v=""/>
    <s v=""/>
    <n v="0"/>
    <s v=""/>
    <s v="VENTAS NO CONTRIBUYENTES"/>
    <s v=""/>
    <n v="113960067.15279999"/>
    <n v="0"/>
    <n v="66225030"/>
    <n v="0"/>
    <s v="-"/>
    <n v="0"/>
    <n v="41150894.079999998"/>
    <s v="16"/>
    <n v="6584143.0527999997"/>
    <n v="0"/>
    <s v="-"/>
    <n v="0"/>
    <n v="0"/>
    <s v="-"/>
    <n v="0"/>
  </r>
  <r>
    <s v="545"/>
    <x v="26"/>
    <x v="1"/>
    <s v="004"/>
    <s v="Z1B8050937"/>
    <s v="1754"/>
    <s v="FC"/>
    <s v="00163046-00163151"/>
    <s v=""/>
    <s v=""/>
    <s v=""/>
    <s v=""/>
    <n v="0"/>
    <s v=""/>
    <s v="VENTAS NO CONTRIBUYENTES"/>
    <s v=""/>
    <n v="2966510337.2876005"/>
    <n v="0"/>
    <n v="2305910244.4999995"/>
    <n v="0"/>
    <s v="-"/>
    <n v="0"/>
    <n v="569482838.61000013"/>
    <s v="16"/>
    <n v="91117254.177600011"/>
    <n v="0"/>
    <s v="-"/>
    <n v="0"/>
    <n v="0"/>
    <s v="-"/>
    <n v="0"/>
  </r>
  <r>
    <s v="546"/>
    <x v="26"/>
    <x v="0"/>
    <s v="004"/>
    <s v="Z1F0017963"/>
    <s v="0394-0394"/>
    <s v="FC"/>
    <s v="00010457-00010527"/>
    <s v=""/>
    <s v=""/>
    <s v=""/>
    <s v=""/>
    <n v="0"/>
    <s v=""/>
    <s v="VENTAS NO CONTRIBUYENTES"/>
    <s v=""/>
    <n v="1373811688.0824006"/>
    <n v="0"/>
    <n v="963001951.49999952"/>
    <n v="0"/>
    <s v="-"/>
    <n v="0"/>
    <n v="354146324.64000005"/>
    <s v="16"/>
    <n v="56663411.942400001"/>
    <n v="0"/>
    <s v="-"/>
    <n v="0"/>
    <n v="0"/>
    <s v="-"/>
    <n v="0"/>
  </r>
  <r>
    <s v="547"/>
    <x v="26"/>
    <x v="1"/>
    <s v="005"/>
    <s v="Z1B8050363"/>
    <s v="1905"/>
    <s v="FC"/>
    <s v="00176206-00176276"/>
    <s v=""/>
    <s v=""/>
    <s v=""/>
    <s v=""/>
    <n v="0"/>
    <s v=""/>
    <s v="VENTAS NO CONTRIBUYENTES"/>
    <s v=""/>
    <n v="1834618703.8655999"/>
    <n v="0"/>
    <n v="1446523523.5"/>
    <n v="0"/>
    <s v="-"/>
    <n v="0"/>
    <n v="334564810.65999997"/>
    <s v="16"/>
    <n v="53530369.705599993"/>
    <n v="0"/>
    <s v="-"/>
    <n v="0"/>
    <n v="0"/>
    <s v="-"/>
    <n v="0"/>
  </r>
  <r>
    <s v="548"/>
    <x v="26"/>
    <x v="0"/>
    <s v="005"/>
    <s v="Z1F0017998"/>
    <s v="0387-0387"/>
    <s v="FC"/>
    <s v="00013986-00013990"/>
    <s v=""/>
    <s v=""/>
    <s v=""/>
    <s v=""/>
    <n v="0"/>
    <s v=""/>
    <s v="VENTAS NO CONTRIBUYENTES"/>
    <s v=""/>
    <n v="72615557.009599999"/>
    <n v="0"/>
    <n v="43246710"/>
    <n v="0"/>
    <s v="-"/>
    <n v="0"/>
    <n v="25317971.559999999"/>
    <s v="16"/>
    <n v="4050875.4495999999"/>
    <n v="0"/>
    <s v="-"/>
    <n v="0"/>
    <n v="0"/>
    <s v="-"/>
    <n v="0"/>
  </r>
  <r>
    <s v="549"/>
    <x v="26"/>
    <x v="0"/>
    <s v="005"/>
    <s v="Z1F0017998"/>
    <s v="0387"/>
    <s v="FC"/>
    <s v="00013991"/>
    <s v=""/>
    <s v=""/>
    <s v=""/>
    <s v=""/>
    <n v="0"/>
    <s v=""/>
    <s v="PRAGA ALIMENTOS C.A"/>
    <s v="J405959843"/>
    <n v="43072544"/>
    <n v="0"/>
    <n v="36496910"/>
    <n v="5668650"/>
    <s v="16"/>
    <n v="906984"/>
    <n v="0"/>
    <s v="-"/>
    <n v="0"/>
    <n v="0"/>
    <s v="-"/>
    <n v="0"/>
    <n v="0"/>
    <s v="-"/>
    <n v="0"/>
  </r>
  <r>
    <s v="550"/>
    <x v="26"/>
    <x v="0"/>
    <s v="005"/>
    <s v="Z1F0017998"/>
    <s v="0387-0388"/>
    <s v="FC"/>
    <s v="00013992-00014030"/>
    <s v=""/>
    <s v=""/>
    <s v=""/>
    <s v=""/>
    <n v="0"/>
    <s v=""/>
    <s v="VENTAS NO CONTRIBUYENTES"/>
    <s v=""/>
    <n v="889019185.53279996"/>
    <n v="0"/>
    <n v="685080662.49999988"/>
    <n v="0"/>
    <s v="-"/>
    <n v="0"/>
    <n v="175809071.58000001"/>
    <s v="16"/>
    <n v="28129451.452799998"/>
    <n v="0"/>
    <s v="-"/>
    <n v="0"/>
    <n v="0"/>
    <s v="-"/>
    <n v="0"/>
  </r>
  <r>
    <s v="551"/>
    <x v="26"/>
    <x v="1"/>
    <s v="006"/>
    <s v="Z1B8044815"/>
    <s v="1815"/>
    <s v="FC"/>
    <s v="00155925-00156017"/>
    <s v=""/>
    <s v=""/>
    <s v=""/>
    <s v=""/>
    <n v="0"/>
    <s v=""/>
    <s v="VENTAS NO CONTRIBUYENTES"/>
    <s v=""/>
    <n v="1770417384.3004003"/>
    <n v="0"/>
    <n v="1368970644.4999995"/>
    <n v="0"/>
    <s v="-"/>
    <n v="0"/>
    <n v="346074775.69"/>
    <s v="-"/>
    <n v="55371964.110399999"/>
    <n v="0"/>
    <s v="-"/>
    <n v="0"/>
    <n v="0"/>
    <s v="-"/>
    <n v="0"/>
  </r>
  <r>
    <s v="552"/>
    <x v="26"/>
    <x v="1"/>
    <s v="006"/>
    <s v="Z1B8044815"/>
    <s v="1815"/>
    <s v="NC"/>
    <s v=""/>
    <s v="00000208"/>
    <s v=""/>
    <s v="00155947"/>
    <s v="27/3/2021"/>
    <n v="63178508"/>
    <s v="VEN"/>
    <s v="CESAR PEREZ"/>
    <s v="V17269413 "/>
    <n v="-7155400"/>
    <n v="0"/>
    <n v="-7155400"/>
    <n v="0"/>
    <s v="-"/>
    <n v="0"/>
    <n v="0"/>
    <s v="-"/>
    <n v="0"/>
    <n v="0"/>
    <s v="-"/>
    <n v="0"/>
    <n v="0"/>
    <s v="-"/>
    <n v="0"/>
  </r>
  <r>
    <s v="553"/>
    <x v="26"/>
    <x v="1"/>
    <s v="006"/>
    <s v="Z1B8044815"/>
    <s v="1815"/>
    <s v="NC"/>
    <s v=""/>
    <s v="00000209"/>
    <s v=""/>
    <s v="00155949"/>
    <s v="27/3/2021"/>
    <n v="4943800"/>
    <s v="VEN"/>
    <s v="CESAR PEREZ"/>
    <s v="V17269413 "/>
    <n v="-4943800"/>
    <n v="0"/>
    <n v="-4943800"/>
    <n v="0"/>
    <s v="-"/>
    <n v="0"/>
    <n v="0"/>
    <s v="-"/>
    <n v="0"/>
    <n v="0"/>
    <s v="-"/>
    <n v="0"/>
    <n v="0"/>
    <s v="-"/>
    <n v="0"/>
  </r>
  <r>
    <s v="554"/>
    <x v="26"/>
    <x v="0"/>
    <s v="006"/>
    <s v="Z1F0017787"/>
    <s v="0357-0357"/>
    <s v="FC"/>
    <s v="00005075-00005077"/>
    <s v=""/>
    <s v=""/>
    <s v=""/>
    <s v=""/>
    <n v="0"/>
    <s v=""/>
    <s v="VENTAS NO CONTRIBUYENTES"/>
    <s v=""/>
    <n v="135546457.96000001"/>
    <n v="0"/>
    <n v="91886617.5"/>
    <n v="0"/>
    <s v="-"/>
    <n v="0"/>
    <n v="37637793.5"/>
    <s v="16"/>
    <n v="6022046.96"/>
    <n v="0"/>
    <s v="-"/>
    <n v="0"/>
    <n v="0"/>
    <s v="-"/>
    <n v="0"/>
  </r>
  <r>
    <s v="555"/>
    <x v="26"/>
    <x v="0"/>
    <s v="006"/>
    <s v="Z1F0017787"/>
    <s v="0357"/>
    <s v="FC"/>
    <s v="00005078"/>
    <s v=""/>
    <s v=""/>
    <s v=""/>
    <s v=""/>
    <n v="0"/>
    <s v=""/>
    <s v="CORPORACION ZAM ZAM"/>
    <s v="J315012413"/>
    <n v="57535581.5"/>
    <n v="0"/>
    <n v="48199437.5"/>
    <n v="8048400"/>
    <s v="16"/>
    <n v="1287744"/>
    <n v="0"/>
    <s v="-"/>
    <n v="0"/>
    <n v="0"/>
    <s v="-"/>
    <n v="0"/>
    <n v="0"/>
    <s v="-"/>
    <n v="0"/>
  </r>
  <r>
    <s v="556"/>
    <x v="26"/>
    <x v="0"/>
    <s v="006"/>
    <s v="Z1F0017787"/>
    <s v="0357-0357"/>
    <s v="FC"/>
    <s v="00005079-00005126"/>
    <s v=""/>
    <s v=""/>
    <s v=""/>
    <s v=""/>
    <n v="0"/>
    <s v=""/>
    <s v="VENTAS NO CONTRIBUYENTES"/>
    <s v=""/>
    <n v="1079781168.6328001"/>
    <n v="0"/>
    <n v="828495160.49999988"/>
    <n v="0"/>
    <s v="-"/>
    <n v="0"/>
    <n v="216625869.08000001"/>
    <s v="16"/>
    <n v="34660139.0528"/>
    <n v="0"/>
    <s v="-"/>
    <n v="0"/>
    <n v="0"/>
    <s v="-"/>
    <n v="0"/>
  </r>
  <r>
    <s v="557"/>
    <x v="26"/>
    <x v="0"/>
    <s v="006"/>
    <s v="Z1F0017787"/>
    <s v="0357"/>
    <s v="NC"/>
    <s v=""/>
    <s v="00000021"/>
    <s v=""/>
    <s v="00005081"/>
    <s v="27-03-2021"/>
    <n v="13550800"/>
    <s v="VEN"/>
    <s v="LUIS MANUELCABEZA"/>
    <s v="V3189039"/>
    <n v="-3577700"/>
    <n v="0"/>
    <n v="-3577700"/>
    <n v="0"/>
    <s v="-"/>
    <n v="0"/>
    <n v="0"/>
    <s v="-"/>
    <n v="0"/>
    <n v="0"/>
    <s v="-"/>
    <n v="0"/>
    <n v="0"/>
    <s v="-"/>
    <n v="0"/>
  </r>
  <r>
    <s v="558"/>
    <x v="26"/>
    <x v="1"/>
    <s v="007"/>
    <s v="Z1B8050013"/>
    <s v="1853"/>
    <s v="FC"/>
    <s v="00177524-00177602"/>
    <s v=""/>
    <s v=""/>
    <s v=""/>
    <s v=""/>
    <n v="0"/>
    <s v=""/>
    <s v="VENTAS NO CONTRIBUYENTES"/>
    <s v=""/>
    <n v="2589150257.5747995"/>
    <n v="0"/>
    <n v="1971325172.9999995"/>
    <n v="0"/>
    <s v="-"/>
    <n v="0"/>
    <n v="532607831.53000009"/>
    <s v="16"/>
    <n v="85217253.044800013"/>
    <n v="0"/>
    <s v="-"/>
    <n v="0"/>
    <n v="0"/>
    <s v="-"/>
    <n v="0"/>
  </r>
  <r>
    <s v="559"/>
    <x v="26"/>
    <x v="1"/>
    <s v="007"/>
    <s v="Z1B8050013"/>
    <s v="1853"/>
    <s v="NC"/>
    <s v=""/>
    <s v="00000201"/>
    <s v=""/>
    <s v="00177476"/>
    <s v="26/3/2021"/>
    <n v="89151508.200000003"/>
    <s v="VEN"/>
    <s v="YOLIMAIRA PULIDO"/>
    <s v="V11820497"/>
    <n v="-4700000"/>
    <n v="0"/>
    <n v="-4700000"/>
    <n v="0"/>
    <s v="-"/>
    <n v="0"/>
    <n v="0"/>
    <s v="-"/>
    <n v="0"/>
    <n v="0"/>
    <s v="-"/>
    <n v="0"/>
    <n v="0"/>
    <s v="-"/>
    <n v="0"/>
  </r>
  <r>
    <s v="560"/>
    <x v="26"/>
    <x v="1"/>
    <s v="007"/>
    <s v="Z1B8050013"/>
    <s v="1853"/>
    <s v="NC"/>
    <s v=""/>
    <s v="00000202"/>
    <s v=""/>
    <s v="00177477"/>
    <s v="26/3/2021"/>
    <n v="78845649.200000003"/>
    <s v="VEN"/>
    <s v="ZENAIDA  OSUNA"/>
    <s v="V5858856 "/>
    <n v="-5303480"/>
    <n v="0"/>
    <n v="-5303480"/>
    <n v="0"/>
    <s v="-"/>
    <n v="0"/>
    <n v="0"/>
    <s v="-"/>
    <n v="0"/>
    <n v="0"/>
    <s v="-"/>
    <n v="0"/>
    <n v="0"/>
    <s v="-"/>
    <n v="0"/>
  </r>
  <r>
    <s v="561"/>
    <x v="26"/>
    <x v="1"/>
    <s v="008"/>
    <s v="Z1B8050003"/>
    <s v="1770"/>
    <s v="FC"/>
    <s v="00174450-00174496"/>
    <s v=""/>
    <s v=""/>
    <s v=""/>
    <s v=""/>
    <n v="0"/>
    <s v=""/>
    <s v="VENTAS NO CONTRIBUYENTES"/>
    <s v=""/>
    <n v="1813516753.6404002"/>
    <n v="0"/>
    <n v="1233165128.9999998"/>
    <n v="0"/>
    <s v="-"/>
    <n v="0"/>
    <n v="500303124.69"/>
    <s v="16"/>
    <n v="80048499.95040001"/>
    <n v="0"/>
    <s v="-"/>
    <n v="0"/>
    <n v="0"/>
    <s v="-"/>
    <n v="0"/>
  </r>
  <r>
    <s v="562"/>
    <x v="26"/>
    <x v="1"/>
    <s v="008"/>
    <s v="Z1B8050003"/>
    <s v="1770"/>
    <s v="FC"/>
    <s v="00174497"/>
    <s v=""/>
    <s v=""/>
    <s v=""/>
    <s v=""/>
    <n v="0"/>
    <s v=""/>
    <s v="KOKO FRAPPE"/>
    <s v="J31730449-7"/>
    <n v="29289621"/>
    <n v="0"/>
    <n v="10844345"/>
    <n v="15901100"/>
    <s v="16"/>
    <n v="2544176"/>
    <n v="0"/>
    <s v="-"/>
    <n v="0"/>
    <n v="0"/>
    <s v="-"/>
    <n v="0"/>
    <n v="0"/>
    <s v="-"/>
    <n v="0"/>
  </r>
  <r>
    <s v="563"/>
    <x v="26"/>
    <x v="1"/>
    <s v="008"/>
    <s v="Z1B8050003"/>
    <s v="1770"/>
    <s v="FC"/>
    <s v="00174498-00174520"/>
    <s v=""/>
    <s v=""/>
    <s v=""/>
    <s v=""/>
    <n v="0"/>
    <s v=""/>
    <s v="VENTAS NO CONTRIBUYENTES"/>
    <s v=""/>
    <n v="375269568.98000002"/>
    <n v="0"/>
    <n v="278620047.5"/>
    <n v="0"/>
    <s v="-"/>
    <n v="0"/>
    <n v="83318553"/>
    <s v="16"/>
    <n v="13330968.48"/>
    <n v="0"/>
    <s v="-"/>
    <n v="0"/>
    <n v="0"/>
    <s v="-"/>
    <n v="0"/>
  </r>
  <r>
    <s v="564"/>
    <x v="26"/>
    <x v="0"/>
    <s v="008"/>
    <s v="Z1F0017970"/>
    <s v="0026-0026"/>
    <s v="FC"/>
    <s v="00000301-00000327"/>
    <s v=""/>
    <s v=""/>
    <s v=""/>
    <s v=""/>
    <n v="0"/>
    <s v=""/>
    <s v="VENTAS NO CONTRIBUYENTES"/>
    <s v=""/>
    <n v="124547432"/>
    <n v="0"/>
    <n v="6175000"/>
    <n v="0"/>
    <s v="-"/>
    <n v="0"/>
    <n v="102045200"/>
    <s v="16"/>
    <n v="16327232"/>
    <n v="0"/>
    <s v="-"/>
    <n v="0"/>
    <n v="0"/>
    <s v="-"/>
    <n v="0"/>
  </r>
  <r>
    <s v="565"/>
    <x v="26"/>
    <x v="1"/>
    <s v="009"/>
    <s v="Z1B8014458"/>
    <s v="1824"/>
    <s v="FC"/>
    <s v="00179934-00179994"/>
    <s v=""/>
    <s v=""/>
    <s v=""/>
    <s v=""/>
    <n v="0"/>
    <s v=""/>
    <s v="VENTAS NO CONTRIBUYENTES"/>
    <s v=""/>
    <n v="2326630494.9547997"/>
    <n v="0"/>
    <n v="1751152494.4999998"/>
    <n v="0"/>
    <s v="-"/>
    <n v="0"/>
    <n v="496101724.53000003"/>
    <s v="-"/>
    <n v="79376275.924800009"/>
    <n v="0"/>
    <s v="-"/>
    <n v="0"/>
    <n v="0"/>
    <s v="-"/>
    <n v="0"/>
  </r>
  <r>
    <s v="566"/>
    <x v="26"/>
    <x v="1"/>
    <s v="009"/>
    <s v="Z1B8014458"/>
    <s v="1824"/>
    <s v="NC"/>
    <s v=""/>
    <s v="00000147"/>
    <s v=""/>
    <s v="00179992"/>
    <s v="27/3/2021"/>
    <n v="4750000"/>
    <s v="VEN"/>
    <s v="DANIEL"/>
    <s v="V32756235"/>
    <n v="-4750000"/>
    <n v="0"/>
    <n v="-4750000"/>
    <n v="0"/>
    <s v="-"/>
    <n v="0"/>
    <n v="0"/>
    <s v="-"/>
    <n v="0"/>
    <n v="0"/>
    <s v="-"/>
    <n v="0"/>
    <n v="0"/>
    <s v="-"/>
    <n v="0"/>
  </r>
  <r>
    <s v="567"/>
    <x v="26"/>
    <x v="1"/>
    <s v="011"/>
    <s v="Z1F0004616"/>
    <s v="0725"/>
    <s v="FC"/>
    <s v="00098593-00098686"/>
    <s v=""/>
    <s v=""/>
    <s v=""/>
    <s v=""/>
    <n v="0"/>
    <s v=""/>
    <s v="VENTAS NO CONTRIBUYENTES"/>
    <s v=""/>
    <n v="590767032.47839999"/>
    <n v="0"/>
    <n v="545132188.5"/>
    <n v="0"/>
    <s v="-"/>
    <n v="0"/>
    <n v="39340382.740000002"/>
    <s v="-"/>
    <n v="6294461.2384000001"/>
    <n v="0"/>
    <s v="-"/>
    <n v="0"/>
    <n v="0"/>
    <s v="-"/>
    <n v="0"/>
  </r>
  <r>
    <s v="568"/>
    <x v="26"/>
    <x v="1"/>
    <s v="012"/>
    <s v="Z1B8038506"/>
    <s v="1675"/>
    <s v="FC"/>
    <s v="00073544-00073581"/>
    <s v=""/>
    <s v=""/>
    <s v=""/>
    <s v=""/>
    <n v="0"/>
    <s v=""/>
    <s v="VENTAS NO CONTRIBUYENTES"/>
    <s v=""/>
    <n v="668638134.07840002"/>
    <n v="0"/>
    <n v="569119321"/>
    <n v="0"/>
    <s v="-"/>
    <n v="0"/>
    <n v="85792080.239999995"/>
    <s v="16"/>
    <n v="13726732.838399999"/>
    <n v="0"/>
    <s v="-"/>
    <n v="0"/>
    <n v="0"/>
    <s v="-"/>
    <n v="0"/>
  </r>
  <r>
    <s v="569"/>
    <x v="26"/>
    <x v="1"/>
    <s v="012"/>
    <s v="Z1B8038506"/>
    <s v="1675"/>
    <s v="FC"/>
    <s v="00073582"/>
    <s v=""/>
    <s v=""/>
    <s v=""/>
    <s v=""/>
    <n v="0"/>
    <s v=""/>
    <s v="JOSUA GIRET"/>
    <s v="V293341657 "/>
    <n v="14210670"/>
    <n v="0"/>
    <n v="14210670"/>
    <n v="0"/>
    <s v="-"/>
    <n v="0"/>
    <n v="0"/>
    <s v="-"/>
    <n v="0"/>
    <n v="0"/>
    <s v="-"/>
    <n v="0"/>
    <n v="0"/>
    <s v="-"/>
    <n v="0"/>
  </r>
  <r>
    <s v="570"/>
    <x v="26"/>
    <x v="1"/>
    <s v="012"/>
    <s v="Z1B8038506"/>
    <s v="1675"/>
    <s v="FC"/>
    <s v="00073583-00073649"/>
    <s v=""/>
    <s v=""/>
    <s v=""/>
    <s v=""/>
    <n v="0"/>
    <s v=""/>
    <s v="VENTAS NO CONTRIBUYENTES"/>
    <s v=""/>
    <n v="1348499066.6935999"/>
    <n v="0"/>
    <n v="932098751.5"/>
    <n v="0"/>
    <s v="-"/>
    <n v="0"/>
    <n v="358965788.96000004"/>
    <s v="16"/>
    <n v="57434526.233600006"/>
    <n v="0"/>
    <s v="-"/>
    <n v="0"/>
    <n v="0"/>
    <s v="-"/>
    <n v="0"/>
  </r>
  <r>
    <s v="571"/>
    <x v="26"/>
    <x v="1"/>
    <s v="013"/>
    <s v="Z1B8050578"/>
    <s v="1631"/>
    <s v="FC"/>
    <s v="00149348-00149434"/>
    <s v=""/>
    <s v=""/>
    <s v=""/>
    <s v=""/>
    <m/>
    <s v=""/>
    <s v="VENTAS NO CONTRIBUYENTES"/>
    <m/>
    <n v="462495680.47479999"/>
    <n v="0"/>
    <n v="413291384.5"/>
    <n v="0"/>
    <s v="-"/>
    <n v="0"/>
    <n v="42417496.530000001"/>
    <s v="-"/>
    <n v="6786799.4448000006"/>
    <n v="0"/>
    <s v="-"/>
    <n v="0"/>
    <n v="0"/>
    <s v="-"/>
    <n v="0"/>
  </r>
  <r>
    <s v="572"/>
    <x v="26"/>
    <x v="1"/>
    <s v="014"/>
    <s v="Z1F0000338"/>
    <s v="1515"/>
    <s v="FC"/>
    <s v="00059130-00059196"/>
    <s v=""/>
    <s v=""/>
    <s v=""/>
    <s v=""/>
    <n v="0"/>
    <s v=""/>
    <s v="VENTAS NO CONTRIBUYENTES"/>
    <s v=""/>
    <n v="274811136"/>
    <n v="0"/>
    <n v="190378100"/>
    <n v="0"/>
    <s v="-"/>
    <n v="0"/>
    <n v="72787100"/>
    <s v="16"/>
    <n v="11645936"/>
    <n v="0"/>
    <s v="-"/>
    <n v="0"/>
    <n v="0"/>
    <s v="-"/>
    <n v="0"/>
  </r>
  <r>
    <s v="573"/>
    <x v="26"/>
    <x v="1"/>
    <s v="015"/>
    <s v="Z1B8050356"/>
    <s v="1651"/>
    <s v="FC"/>
    <s v="00088740-00088806"/>
    <s v=""/>
    <s v=""/>
    <s v=""/>
    <s v=""/>
    <n v="0"/>
    <s v=""/>
    <s v="VENTAS NO CONTRIBUYENTES"/>
    <s v=""/>
    <n v="2223832874.4439998"/>
    <n v="0"/>
    <n v="1784470168.4999995"/>
    <n v="0"/>
    <s v="-"/>
    <n v="0"/>
    <n v="378760953.39999998"/>
    <s v="16"/>
    <n v="60601752.544"/>
    <n v="0"/>
    <s v="-"/>
    <n v="0"/>
    <n v="0"/>
    <s v="-"/>
    <n v="0"/>
  </r>
  <r>
    <s v="574"/>
    <x v="26"/>
    <x v="1"/>
    <s v="015"/>
    <s v="Z1B8050356"/>
    <s v="1651"/>
    <s v="NC"/>
    <s v=""/>
    <s v="00000072"/>
    <s v=""/>
    <s v="00175600"/>
    <s v="19/3/2021"/>
    <n v="7357762.6500000004"/>
    <s v="VEN"/>
    <s v="MIGUEL REALES"/>
    <s v="V6911392"/>
    <n v="-2574275"/>
    <n v="0"/>
    <n v="-2574275"/>
    <n v="0"/>
    <s v="-"/>
    <n v="0"/>
    <n v="0"/>
    <s v="-"/>
    <n v="0"/>
    <n v="0"/>
    <s v="-"/>
    <n v="0"/>
    <n v="0"/>
    <s v="-"/>
    <n v="0"/>
  </r>
  <r>
    <s v="575"/>
    <x v="26"/>
    <x v="1"/>
    <s v="016"/>
    <s v="Z1F0000490"/>
    <s v="0280"/>
    <s v="FC"/>
    <s v="04728000-04737000"/>
    <s v=""/>
    <s v=""/>
    <s v=""/>
    <s v=""/>
    <n v="0"/>
    <s v=""/>
    <s v="VENTAS NO CONTRIBUYENTES"/>
    <s v=""/>
    <n v="423613357.75639999"/>
    <n v="0"/>
    <n v="353458442.99999994"/>
    <n v="0"/>
    <s v="-"/>
    <n v="0"/>
    <n v="60478374.789999999"/>
    <s v="-"/>
    <n v="9676539.9664000012"/>
    <n v="0"/>
    <s v="-"/>
    <n v="0"/>
    <n v="0"/>
    <s v="-"/>
    <n v="0"/>
  </r>
  <r>
    <s v="576"/>
    <x v="26"/>
    <x v="1"/>
    <s v="016"/>
    <s v="Z1F0000490"/>
    <s v="0280"/>
    <s v="FC"/>
    <s v="04738000"/>
    <s v=""/>
    <s v=""/>
    <s v=""/>
    <s v=""/>
    <n v="0"/>
    <s v=""/>
    <s v="INV. SOLCARSA 7581CA"/>
    <s v="J31216731-9"/>
    <n v="60312498"/>
    <n v="0"/>
    <n v="38631750"/>
    <n v="18690300"/>
    <s v="16"/>
    <n v="2990448"/>
    <n v="0"/>
    <s v="-"/>
    <n v="0"/>
    <n v="0"/>
    <s v="-"/>
    <n v="0"/>
    <n v="0"/>
    <s v="-"/>
    <n v="0"/>
  </r>
  <r>
    <s v="577"/>
    <x v="26"/>
    <x v="1"/>
    <s v="016"/>
    <s v="Z1F0000490"/>
    <s v="0280"/>
    <s v="FC"/>
    <s v="04739000-04770000"/>
    <s v=""/>
    <s v=""/>
    <s v=""/>
    <s v=""/>
    <n v="0"/>
    <s v=""/>
    <s v="VENTAS NO CONTRIBUYENTES"/>
    <s v=""/>
    <n v="536027466.98559999"/>
    <n v="0"/>
    <n v="372245118"/>
    <n v="0"/>
    <s v="-"/>
    <n v="0"/>
    <n v="141191680.16"/>
    <s v="16"/>
    <n v="22590668.825599998"/>
    <n v="0"/>
    <s v="-"/>
    <n v="0"/>
    <n v="0"/>
    <s v="-"/>
    <n v="0"/>
  </r>
  <r>
    <s v="578"/>
    <x v="26"/>
    <x v="1"/>
    <s v="017"/>
    <s v="Z7C0004030"/>
    <s v="0114"/>
    <s v="FC"/>
    <s v="00003954"/>
    <s v=""/>
    <s v=""/>
    <s v=""/>
    <s v=""/>
    <n v="0"/>
    <s v=""/>
    <s v="CAJA SIN ACTIVIDAD"/>
    <s v=""/>
    <n v="0"/>
    <n v="0"/>
    <n v="0"/>
    <n v="0"/>
    <s v="-"/>
    <n v="0"/>
    <m/>
    <s v="16"/>
    <n v="0"/>
    <n v="0"/>
    <s v="-"/>
    <n v="0"/>
    <n v="0"/>
    <s v="-"/>
    <n v="0"/>
  </r>
  <r>
    <s v="579"/>
    <x v="27"/>
    <x v="0"/>
    <s v="001"/>
    <s v="Z1F0017854"/>
    <s v="0399-0399"/>
    <s v="FC"/>
    <s v="00022401-00022454"/>
    <s v=""/>
    <s v=""/>
    <s v=""/>
    <s v=""/>
    <n v="0"/>
    <s v=""/>
    <s v="VENTAS NO CONTRIBUYENTES"/>
    <s v=""/>
    <n v="940802368.57439995"/>
    <n v="0"/>
    <n v="588161746.99999988"/>
    <n v="0"/>
    <s v="-"/>
    <n v="0"/>
    <n v="304000535.84000003"/>
    <s v="16"/>
    <n v="48640085.734400004"/>
    <n v="0"/>
    <s v="-"/>
    <n v="0"/>
    <n v="0"/>
    <s v="-"/>
    <n v="0"/>
  </r>
  <r>
    <s v="580"/>
    <x v="27"/>
    <x v="0"/>
    <s v="001"/>
    <s v="Z1F0017854"/>
    <s v="0399"/>
    <s v="NC"/>
    <s v=""/>
    <s v="00000067"/>
    <s v=""/>
    <s v="00022402"/>
    <s v="28-03-2021"/>
    <n v="38907924.5"/>
    <s v="VEN"/>
    <s v="LEON CESAR"/>
    <s v="V18836256"/>
    <n v="-1704661"/>
    <n v="0"/>
    <n v="-1704661"/>
    <n v="0"/>
    <s v="-"/>
    <n v="0"/>
    <n v="0"/>
    <s v="-"/>
    <n v="0"/>
    <n v="0"/>
    <s v="-"/>
    <n v="0"/>
    <n v="0"/>
    <s v="-"/>
    <n v="0"/>
  </r>
  <r>
    <s v="581"/>
    <x v="27"/>
    <x v="1"/>
    <s v="001"/>
    <s v="Z1F0000700"/>
    <s v="1492"/>
    <s v="FC"/>
    <s v="00119052-00119115"/>
    <s v=""/>
    <s v=""/>
    <s v=""/>
    <s v=""/>
    <n v="0"/>
    <s v=""/>
    <s v="VENTAS NO CONTRIBUYENTES"/>
    <s v=""/>
    <n v="1539627886.8692002"/>
    <n v="0"/>
    <n v="1110626801.4999998"/>
    <n v="0"/>
    <s v="-"/>
    <n v="0"/>
    <n v="369828521.87000006"/>
    <s v="16"/>
    <n v="59172563.499200001"/>
    <n v="0"/>
    <s v="-"/>
    <n v="0"/>
    <n v="0"/>
    <s v="-"/>
    <n v="0"/>
  </r>
  <r>
    <s v="582"/>
    <x v="27"/>
    <x v="2"/>
    <s v="002"/>
    <s v="Z1F0008858"/>
    <s v="0851"/>
    <s v="FC"/>
    <s v="00113528-00113655"/>
    <s v=""/>
    <s v=""/>
    <s v=""/>
    <s v=""/>
    <n v="0"/>
    <s v=""/>
    <s v="VENTAS NO CONTRIBUYENTES"/>
    <s v=""/>
    <n v="648996115.5"/>
    <n v="0"/>
    <n v="599209959.5"/>
    <n v="0"/>
    <s v="-"/>
    <n v="0"/>
    <n v="42919100"/>
    <s v="-"/>
    <n v="6867056"/>
    <n v="0"/>
    <s v="-"/>
    <n v="0"/>
    <n v="0"/>
    <s v="-"/>
    <n v="0"/>
  </r>
  <r>
    <s v="583"/>
    <x v="27"/>
    <x v="1"/>
    <s v="002"/>
    <s v="Z1B8050002"/>
    <s v="1826"/>
    <s v="FC"/>
    <s v="00168390-00168399"/>
    <s v=""/>
    <s v=""/>
    <s v=""/>
    <s v=""/>
    <n v="0"/>
    <s v=""/>
    <s v="VENTAS NO CONTRIBUYENTES"/>
    <s v=""/>
    <n v="374947245.56200004"/>
    <n v="0"/>
    <n v="267835041.50000006"/>
    <n v="0"/>
    <s v="-"/>
    <n v="0"/>
    <n v="92338106.950000003"/>
    <s v="-"/>
    <n v="14774097.112"/>
    <n v="0"/>
    <s v="-"/>
    <n v="0"/>
    <n v="0"/>
    <s v="-"/>
    <n v="0"/>
  </r>
  <r>
    <s v="584"/>
    <x v="27"/>
    <x v="1"/>
    <s v="002"/>
    <s v="Z1B8050002"/>
    <s v="1826"/>
    <s v="FC"/>
    <s v="00168400"/>
    <s v=""/>
    <s v=""/>
    <s v=""/>
    <s v=""/>
    <n v="0"/>
    <s v=""/>
    <s v="OH SI SALUD C.A"/>
    <s v="J41151440-3"/>
    <n v="41157752.5"/>
    <n v="0"/>
    <n v="36749752.5"/>
    <n v="3800000"/>
    <s v="16"/>
    <n v="608000"/>
    <n v="0"/>
    <s v="-"/>
    <n v="0"/>
    <n v="0"/>
    <s v="-"/>
    <n v="0"/>
    <n v="0"/>
    <s v="-"/>
    <n v="0"/>
  </r>
  <r>
    <s v="585"/>
    <x v="27"/>
    <x v="1"/>
    <s v="002"/>
    <s v="Z1B8050002"/>
    <s v="1826"/>
    <s v="FC"/>
    <s v="00168401-00168447"/>
    <s v=""/>
    <s v=""/>
    <s v=""/>
    <s v=""/>
    <n v="0"/>
    <s v=""/>
    <s v="VENTAS NO CONTRIBUYENTES"/>
    <s v=""/>
    <n v="1411462860.5948"/>
    <n v="0"/>
    <n v="1141354058"/>
    <n v="0"/>
    <s v="-"/>
    <n v="0"/>
    <n v="232852416.03"/>
    <s v="16"/>
    <n v="37256386.564799994"/>
    <n v="0"/>
    <s v="-"/>
    <n v="0"/>
    <n v="0"/>
    <s v="-"/>
    <n v="0"/>
  </r>
  <r>
    <s v="586"/>
    <x v="27"/>
    <x v="1"/>
    <s v="002"/>
    <s v="Z1B8050002"/>
    <s v="1826"/>
    <s v="FC"/>
    <s v="00168448"/>
    <s v=""/>
    <s v=""/>
    <s v=""/>
    <s v=""/>
    <n v="0"/>
    <s v=""/>
    <s v="KOKO FRAPPE"/>
    <s v="J31730449-7"/>
    <n v="8875565"/>
    <n v="0"/>
    <n v="3167205"/>
    <n v="4921000"/>
    <s v="16"/>
    <n v="787360"/>
    <n v="0"/>
    <s v="-"/>
    <n v="0"/>
    <n v="0"/>
    <s v="-"/>
    <n v="0"/>
    <n v="0"/>
    <s v="-"/>
    <n v="0"/>
  </r>
  <r>
    <s v="587"/>
    <x v="27"/>
    <x v="1"/>
    <s v="002"/>
    <s v="Z1B8050002"/>
    <s v="1826"/>
    <s v="FC"/>
    <s v="00168449-00168458"/>
    <s v=""/>
    <s v=""/>
    <s v=""/>
    <s v=""/>
    <n v="0"/>
    <s v=""/>
    <s v="VENTAS NO CONTRIBUYENTES"/>
    <s v=""/>
    <n v="454277808.9964"/>
    <n v="0"/>
    <n v="299529080.5"/>
    <n v="0"/>
    <s v="-"/>
    <n v="0"/>
    <n v="133404076.28999999"/>
    <s v="16"/>
    <n v="21344652.2064"/>
    <n v="0"/>
    <s v="-"/>
    <n v="0"/>
    <n v="0"/>
    <s v="-"/>
    <n v="0"/>
  </r>
  <r>
    <s v="588"/>
    <x v="27"/>
    <x v="1"/>
    <s v="002"/>
    <s v="Z1B8050002"/>
    <s v="1826"/>
    <s v="NC"/>
    <s v=""/>
    <s v="00000155"/>
    <s v=""/>
    <s v="00168369"/>
    <s v="27/3/2021"/>
    <n v="41822872.200000003"/>
    <s v="VEN"/>
    <s v="GERMAN MARTINEZ"/>
    <s v="V17577497"/>
    <n v="-4750000"/>
    <n v="0"/>
    <n v="-4750000"/>
    <n v="0"/>
    <s v="-"/>
    <n v="0"/>
    <n v="0"/>
    <s v="-"/>
    <n v="0"/>
    <n v="0"/>
    <s v="-"/>
    <n v="0"/>
    <n v="0"/>
    <s v="-"/>
    <n v="0"/>
  </r>
  <r>
    <s v="589"/>
    <x v="27"/>
    <x v="0"/>
    <s v="002"/>
    <s v="Z1F0017966"/>
    <s v="0395-0395"/>
    <s v="FC"/>
    <s v="00010335-00010400"/>
    <s v=""/>
    <s v=""/>
    <s v=""/>
    <s v=""/>
    <n v="0"/>
    <s v=""/>
    <s v="VENTAS NO CONTRIBUYENTES"/>
    <s v=""/>
    <n v="1048286775.5384001"/>
    <n v="0"/>
    <n v="797517570.99999976"/>
    <n v="0"/>
    <s v="-"/>
    <n v="0"/>
    <n v="216180348.73999998"/>
    <s v="16"/>
    <n v="34588855.7984"/>
    <n v="0"/>
    <s v="-"/>
    <n v="0"/>
    <n v="0"/>
    <s v="-"/>
    <n v="0"/>
  </r>
  <r>
    <s v="590"/>
    <x v="27"/>
    <x v="0"/>
    <s v="002"/>
    <s v="Z1F0017966"/>
    <s v="0395"/>
    <s v="FC"/>
    <s v="00010401"/>
    <s v=""/>
    <s v=""/>
    <s v=""/>
    <s v=""/>
    <n v="0"/>
    <s v=""/>
    <s v="EL DUO DE LA CARNE"/>
    <s v="J408492636"/>
    <n v="6988200"/>
    <n v="0"/>
    <n v="6988200"/>
    <n v="0"/>
    <s v="-"/>
    <n v="0"/>
    <n v="0"/>
    <s v="-"/>
    <n v="0"/>
    <n v="0"/>
    <s v="-"/>
    <n v="0"/>
    <n v="0"/>
    <s v="-"/>
    <n v="0"/>
  </r>
  <r>
    <s v="591"/>
    <x v="27"/>
    <x v="0"/>
    <s v="002"/>
    <s v="Z1F0017966"/>
    <s v="0395-0395"/>
    <s v="FC"/>
    <s v="00010402-00010414"/>
    <s v=""/>
    <s v=""/>
    <s v=""/>
    <s v=""/>
    <n v="0"/>
    <s v=""/>
    <s v="VENTAS NO CONTRIBUYENTES"/>
    <s v=""/>
    <n v="209599642.3964"/>
    <n v="0"/>
    <n v="114231412.5"/>
    <n v="0"/>
    <s v="-"/>
    <n v="0"/>
    <n v="82213991.289999992"/>
    <s v="-"/>
    <n v="13154238.606400002"/>
    <n v="0"/>
    <s v="-"/>
    <n v="0"/>
    <n v="0"/>
    <s v="-"/>
    <n v="0"/>
  </r>
  <r>
    <s v="592"/>
    <x v="27"/>
    <x v="0"/>
    <s v="002"/>
    <s v="Z1F0017966"/>
    <s v="0395"/>
    <s v="NC"/>
    <s v=""/>
    <s v="00000058"/>
    <s v=""/>
    <s v="00018312"/>
    <s v="26-03-2021"/>
    <n v="10480875"/>
    <s v="VEN"/>
    <s v="YOSETH"/>
    <s v="V17556212"/>
    <n v="-4370000"/>
    <n v="0"/>
    <n v="-4370000"/>
    <n v="0"/>
    <s v="-"/>
    <n v="0"/>
    <n v="0"/>
    <s v="-"/>
    <n v="0"/>
    <n v="0"/>
    <s v="-"/>
    <n v="0"/>
    <n v="0"/>
    <s v="-"/>
    <n v="0"/>
  </r>
  <r>
    <s v="593"/>
    <x v="27"/>
    <x v="2"/>
    <s v="003"/>
    <s v="Z1F0008965"/>
    <s v="0842"/>
    <s v="FC"/>
    <s v="00110063-00110186"/>
    <s v=""/>
    <s v=""/>
    <s v=""/>
    <s v=""/>
    <n v="0"/>
    <s v=""/>
    <s v="VENTAS NO CONTRIBUYENTES"/>
    <s v=""/>
    <n v="626506439.9928"/>
    <n v="0"/>
    <n v="576440228"/>
    <m/>
    <m/>
    <m/>
    <n v="43160527.579999998"/>
    <s v="-"/>
    <n v="6905684.4128"/>
    <n v="0"/>
    <s v="-"/>
    <n v="0"/>
    <n v="0"/>
    <s v="-"/>
    <n v="0"/>
  </r>
  <r>
    <s v="594"/>
    <x v="27"/>
    <x v="1"/>
    <s v="003"/>
    <s v="Z1B8051199"/>
    <s v="1912"/>
    <s v="FC"/>
    <s v="00196266-00196331"/>
    <s v=""/>
    <s v=""/>
    <s v=""/>
    <s v=""/>
    <n v="0"/>
    <s v=""/>
    <s v="VENTAS NO CONTRIBUYENTES"/>
    <s v=""/>
    <n v="1769596616.0584002"/>
    <n v="0"/>
    <n v="1320786762.9999998"/>
    <n v="0"/>
    <s v="-"/>
    <n v="0"/>
    <n v="386905045.74000001"/>
    <s v="-"/>
    <n v="61904807.318400003"/>
    <n v="0"/>
    <s v="-"/>
    <n v="0"/>
    <n v="0"/>
    <s v="-"/>
    <n v="0"/>
  </r>
  <r>
    <s v="595"/>
    <x v="27"/>
    <x v="0"/>
    <s v="003"/>
    <s v="Z1F0017848"/>
    <s v="0392"/>
    <s v="FC"/>
    <s v="00018443"/>
    <s v=""/>
    <s v=""/>
    <s v=""/>
    <s v=""/>
    <n v="0"/>
    <s v=""/>
    <s v="FUNDAVIGEA"/>
    <s v="J298180811"/>
    <n v="3173760"/>
    <n v="0"/>
    <n v="0"/>
    <n v="2736000"/>
    <s v="16"/>
    <n v="437760"/>
    <n v="0"/>
    <s v="-"/>
    <n v="0"/>
    <n v="0"/>
    <s v="-"/>
    <n v="0"/>
    <n v="0"/>
    <s v="-"/>
    <n v="0"/>
  </r>
  <r>
    <s v="596"/>
    <x v="27"/>
    <x v="0"/>
    <s v="003"/>
    <s v="Z1F0017848"/>
    <s v="0392-0392"/>
    <s v="FC"/>
    <s v="00018444-00018501"/>
    <s v=""/>
    <s v=""/>
    <s v=""/>
    <s v=""/>
    <n v="0"/>
    <s v=""/>
    <s v="VENTAS NO CONTRIBUYENTES"/>
    <s v=""/>
    <n v="1367539461.4716001"/>
    <n v="0"/>
    <n v="1001453329"/>
    <n v="0"/>
    <s v="-"/>
    <n v="0"/>
    <n v="315591493.50999999"/>
    <s v="16"/>
    <n v="50494638.961599998"/>
    <n v="0"/>
    <s v="-"/>
    <n v="0"/>
    <n v="0"/>
    <s v="-"/>
    <n v="0"/>
  </r>
  <r>
    <s v="597"/>
    <x v="27"/>
    <x v="1"/>
    <s v="004"/>
    <s v="Z1B8050937"/>
    <s v="1755"/>
    <s v="FC"/>
    <s v="00163152-00163181"/>
    <s v=""/>
    <s v=""/>
    <s v=""/>
    <s v=""/>
    <n v="0"/>
    <s v=""/>
    <s v="VENTAS NO CONTRIBUYENTES"/>
    <s v=""/>
    <n v="848285895.9727999"/>
    <n v="0"/>
    <n v="687890456.5"/>
    <n v="0"/>
    <s v="-"/>
    <n v="0"/>
    <n v="138271930.57999998"/>
    <s v="16"/>
    <n v="22123508.8928"/>
    <n v="0"/>
    <s v="-"/>
    <n v="0"/>
    <n v="0"/>
    <s v="-"/>
    <n v="0"/>
  </r>
  <r>
    <s v="598"/>
    <x v="27"/>
    <x v="1"/>
    <s v="004"/>
    <s v="Z1B8050937"/>
    <s v="1755"/>
    <s v="FC"/>
    <s v="00163182"/>
    <s v=""/>
    <s v=""/>
    <s v=""/>
    <s v=""/>
    <n v="0"/>
    <s v=""/>
    <s v="AYT SUPPLY 2017.CA"/>
    <s v="J-40939652-5 "/>
    <n v="57888107.5"/>
    <n v="0"/>
    <n v="33043242"/>
    <n v="21417987.5"/>
    <s v="16"/>
    <n v="3426878"/>
    <n v="0"/>
    <s v="-"/>
    <n v="0"/>
    <n v="0"/>
    <s v="-"/>
    <n v="0"/>
    <n v="0"/>
    <s v="-"/>
    <n v="0"/>
  </r>
  <r>
    <s v="599"/>
    <x v="27"/>
    <x v="1"/>
    <s v="004"/>
    <s v="Z1B8050937"/>
    <s v="1755"/>
    <s v="FC"/>
    <s v="00163183-00163240"/>
    <s v=""/>
    <s v=""/>
    <s v=""/>
    <s v=""/>
    <n v="0"/>
    <s v=""/>
    <s v="VENTAS NO CONTRIBUYENTES"/>
    <s v=""/>
    <n v="1685936695.1259997"/>
    <n v="0"/>
    <n v="1250143206"/>
    <n v="0"/>
    <s v="-"/>
    <n v="0"/>
    <n v="375684042.34999996"/>
    <s v="16"/>
    <n v="60109446.775999986"/>
    <n v="0"/>
    <s v="-"/>
    <n v="0"/>
    <n v="0"/>
    <s v="-"/>
    <n v="0"/>
  </r>
  <r>
    <s v="600"/>
    <x v="27"/>
    <x v="0"/>
    <s v="004"/>
    <s v="Z1F0017963"/>
    <s v="0395-0395"/>
    <s v="FC"/>
    <s v="00010528-00010531"/>
    <s v=""/>
    <s v=""/>
    <s v=""/>
    <s v=""/>
    <n v="0"/>
    <s v=""/>
    <s v="VENTAS NO CONTRIBUYENTES"/>
    <s v=""/>
    <n v="60488654.229199998"/>
    <n v="0"/>
    <n v="31118840"/>
    <n v="0"/>
    <s v="-"/>
    <n v="0"/>
    <n v="25318805.369999997"/>
    <s v="16"/>
    <n v="4051008.8591999998"/>
    <n v="0"/>
    <s v="-"/>
    <n v="0"/>
    <n v="0"/>
    <s v="-"/>
    <n v="0"/>
  </r>
  <r>
    <s v="601"/>
    <x v="27"/>
    <x v="1"/>
    <s v="005"/>
    <s v="Z1B8050363"/>
    <s v="1906"/>
    <s v="FC"/>
    <s v="00176277-00176347"/>
    <s v=""/>
    <s v=""/>
    <s v=""/>
    <s v=""/>
    <n v="0"/>
    <s v=""/>
    <s v="VENTAS NO CONTRIBUYENTES"/>
    <s v=""/>
    <n v="2256032962.0948005"/>
    <n v="0"/>
    <n v="1639233001.9999995"/>
    <n v="0"/>
    <s v="-"/>
    <n v="0"/>
    <n v="531724103.53000009"/>
    <s v="16"/>
    <n v="85075856.564800009"/>
    <n v="0"/>
    <s v="-"/>
    <n v="0"/>
    <n v="0"/>
    <s v="-"/>
    <n v="0"/>
  </r>
  <r>
    <s v="602"/>
    <x v="27"/>
    <x v="0"/>
    <s v="005"/>
    <s v="Z1F0017998"/>
    <s v="0389-0389"/>
    <s v="FC"/>
    <s v="00014031-00014096"/>
    <s v=""/>
    <s v=""/>
    <s v=""/>
    <s v=""/>
    <n v="0"/>
    <s v=""/>
    <s v="VENTAS NO CONTRIBUYENTES"/>
    <s v=""/>
    <n v="1071327408.6944"/>
    <n v="0"/>
    <n v="692306798.49999988"/>
    <n v="0"/>
    <s v="-"/>
    <n v="0"/>
    <n v="326741905.34000003"/>
    <s v="-"/>
    <n v="52278704.854399994"/>
    <n v="0"/>
    <s v="-"/>
    <n v="0"/>
    <n v="0"/>
    <s v="-"/>
    <n v="0"/>
  </r>
  <r>
    <s v="603"/>
    <x v="27"/>
    <x v="1"/>
    <s v="006"/>
    <s v="Z1B8044815"/>
    <s v="1816"/>
    <s v="FC"/>
    <s v="00156018-00156095"/>
    <s v=""/>
    <s v=""/>
    <s v=""/>
    <s v=""/>
    <n v="0"/>
    <s v=""/>
    <s v="VENTAS NO CONTRIBUYENTES"/>
    <s v=""/>
    <n v="1179774057.1344001"/>
    <n v="0"/>
    <n v="839996715.00000024"/>
    <n v="0"/>
    <s v="-"/>
    <n v="0"/>
    <n v="292911501.83999997"/>
    <s v="16"/>
    <n v="46865840.294399999"/>
    <n v="0"/>
    <s v="-"/>
    <n v="0"/>
    <n v="0"/>
    <s v="-"/>
    <n v="0"/>
  </r>
  <r>
    <s v="604"/>
    <x v="27"/>
    <x v="1"/>
    <s v="006"/>
    <s v="Z1B8044815"/>
    <s v="1816"/>
    <s v="NC"/>
    <s v=""/>
    <s v="00000210"/>
    <s v=""/>
    <s v="00156051"/>
    <s v="28/3/2021"/>
    <n v="9394541.5999999996"/>
    <s v="VEN"/>
    <s v="RAIMON HERNADEZ"/>
    <s v="V14851783"/>
    <n v="-12113.6016"/>
    <n v="0"/>
    <n v="0"/>
    <n v="0"/>
    <s v="-"/>
    <n v="0"/>
    <n v="-10442.76"/>
    <s v="16"/>
    <n v="-1670.8416"/>
    <n v="0"/>
    <s v="-"/>
    <n v="0"/>
    <n v="0"/>
    <s v="-"/>
    <n v="0"/>
  </r>
  <r>
    <s v="605"/>
    <x v="27"/>
    <x v="0"/>
    <s v="006"/>
    <s v="Z1F0017787"/>
    <s v="0358-0358"/>
    <s v="FC"/>
    <s v="00005127-00005146"/>
    <s v=""/>
    <s v=""/>
    <s v=""/>
    <s v=""/>
    <n v="0"/>
    <s v=""/>
    <s v="VENTAS NO CONTRIBUYENTES"/>
    <s v=""/>
    <n v="293680555"/>
    <n v="0"/>
    <n v="201147091"/>
    <n v="0"/>
    <s v="-"/>
    <n v="0"/>
    <n v="79770227.579999998"/>
    <s v="16"/>
    <n v="12763236.412799999"/>
    <n v="0"/>
    <s v="-"/>
    <n v="0"/>
    <n v="0"/>
    <s v="-"/>
    <n v="0"/>
  </r>
  <r>
    <s v="606"/>
    <x v="27"/>
    <x v="1"/>
    <s v="007"/>
    <s v="Z1B8050013"/>
    <s v="1854"/>
    <s v="FC"/>
    <s v="00177603-00177678"/>
    <s v=""/>
    <s v=""/>
    <s v=""/>
    <s v=""/>
    <n v="0"/>
    <s v=""/>
    <s v="VENTAS NO CONTRIBUYENTES"/>
    <s v=""/>
    <n v="2619164072.2768002"/>
    <n v="0"/>
    <n v="2088900588.9999995"/>
    <n v="0"/>
    <s v="-"/>
    <n v="0"/>
    <n v="457123692.48000002"/>
    <s v="-"/>
    <n v="73139790.796799988"/>
    <n v="0"/>
    <s v="-"/>
    <n v="0"/>
    <n v="0"/>
    <s v="-"/>
    <n v="0"/>
  </r>
  <r>
    <s v="607"/>
    <x v="27"/>
    <x v="1"/>
    <s v="008"/>
    <s v="Z1B8050003"/>
    <s v="1771"/>
    <s v="FC"/>
    <s v="00174521-00174555"/>
    <s v=""/>
    <s v=""/>
    <s v=""/>
    <s v=""/>
    <n v="0"/>
    <s v=""/>
    <s v="VENTAS NO CONTRIBUYENTES"/>
    <s v=""/>
    <n v="570810398.68000007"/>
    <n v="0"/>
    <n v="432956160.5"/>
    <n v="0"/>
    <s v="-"/>
    <n v="0"/>
    <n v="118839860.5"/>
    <s v="16"/>
    <n v="19014377.68"/>
    <n v="0"/>
    <s v="-"/>
    <n v="0"/>
    <n v="0"/>
    <s v="-"/>
    <n v="0"/>
  </r>
  <r>
    <s v="608"/>
    <x v="27"/>
    <x v="1"/>
    <s v="008"/>
    <s v="Z1B8050003"/>
    <s v="1771"/>
    <s v="FC"/>
    <s v="00174556"/>
    <s v=""/>
    <s v=""/>
    <s v=""/>
    <s v=""/>
    <n v="0"/>
    <s v=""/>
    <s v="DIST. CULPROFRES"/>
    <s v="J-297050116 "/>
    <n v="24829510.460000001"/>
    <n v="0"/>
    <n v="12179950"/>
    <n v="10904793.5"/>
    <s v="16"/>
    <n v="1744766.96"/>
    <n v="0"/>
    <s v="-"/>
    <n v="0"/>
    <n v="0"/>
    <s v="-"/>
    <n v="0"/>
    <n v="0"/>
    <s v="-"/>
    <n v="0"/>
  </r>
  <r>
    <s v="609"/>
    <x v="27"/>
    <x v="1"/>
    <s v="008"/>
    <s v="Z1B8050003"/>
    <s v="1771"/>
    <s v="FC"/>
    <s v="00174557-00174615"/>
    <s v=""/>
    <s v=""/>
    <s v=""/>
    <s v=""/>
    <n v="0"/>
    <s v=""/>
    <s v="VENTAS NO CONTRIBUYENTES"/>
    <s v=""/>
    <n v="1213975955.2856002"/>
    <n v="0"/>
    <n v="911872083.00000012"/>
    <n v="0"/>
    <s v="-"/>
    <n v="0"/>
    <n v="260434372.66"/>
    <s v="16"/>
    <n v="41669499.625600003"/>
    <n v="0"/>
    <s v="-"/>
    <n v="0"/>
    <n v="0"/>
    <s v="-"/>
    <n v="0"/>
  </r>
  <r>
    <s v="610"/>
    <x v="27"/>
    <x v="1"/>
    <s v="008"/>
    <s v="Z1B8050003"/>
    <s v="1771"/>
    <s v="NC"/>
    <s v=""/>
    <s v="00000153"/>
    <s v=""/>
    <s v="00168391"/>
    <s v="28/3/2021"/>
    <n v="4691860"/>
    <s v="VEN"/>
    <s v="GERMAN MARTINEZ"/>
    <s v="V17577497"/>
    <n v="-2675200"/>
    <n v="0"/>
    <n v="-2675200"/>
    <n v="0"/>
    <s v="-"/>
    <n v="0"/>
    <n v="0"/>
    <s v="-"/>
    <n v="0"/>
    <n v="0"/>
    <s v="-"/>
    <n v="0"/>
    <n v="0"/>
    <s v="-"/>
    <n v="0"/>
  </r>
  <r>
    <s v="611"/>
    <x v="27"/>
    <x v="0"/>
    <s v="008"/>
    <s v="Z1F0017970"/>
    <s v="0027-0027"/>
    <s v="FC"/>
    <s v="00000328-00000340"/>
    <s v=""/>
    <s v=""/>
    <s v=""/>
    <s v=""/>
    <n v="0"/>
    <s v=""/>
    <s v="VENTAS NO CONTRIBUYENTES"/>
    <s v=""/>
    <n v="92034328"/>
    <n v="0"/>
    <n v="21546000"/>
    <n v="0"/>
    <s v="-"/>
    <n v="0"/>
    <n v="60765800"/>
    <s v="16"/>
    <n v="9722528"/>
    <n v="0"/>
    <s v="-"/>
    <n v="0"/>
    <n v="0"/>
    <s v="-"/>
    <n v="0"/>
  </r>
  <r>
    <s v="612"/>
    <x v="27"/>
    <x v="1"/>
    <s v="009"/>
    <s v="Z1B8014458"/>
    <s v="1825"/>
    <s v="FC"/>
    <s v="00179995-00180070"/>
    <s v=""/>
    <s v=""/>
    <s v=""/>
    <s v=""/>
    <n v="0"/>
    <s v=""/>
    <s v="VENTAS NO CONTRIBUYENTES"/>
    <s v=""/>
    <n v="1899733230.2071998"/>
    <n v="0"/>
    <n v="1414786640.4999998"/>
    <n v="0"/>
    <s v="-"/>
    <n v="0"/>
    <n v="418057404.92000002"/>
    <s v="16"/>
    <n v="66889184.787199996"/>
    <n v="0"/>
    <s v="-"/>
    <n v="0"/>
    <n v="0"/>
    <s v="-"/>
    <n v="0"/>
  </r>
  <r>
    <s v="613"/>
    <x v="27"/>
    <x v="1"/>
    <s v="009"/>
    <s v="Z1B8014458"/>
    <s v="1825"/>
    <s v="NC"/>
    <s v=""/>
    <s v="00000148"/>
    <s v=""/>
    <s v="00180051"/>
    <s v="28/3/2021"/>
    <n v="75931816.5"/>
    <s v="VEN"/>
    <s v="ARMANDO SANCHEZ"/>
    <s v="V11041256 "/>
    <n v="-4750000"/>
    <n v="0"/>
    <n v="-4750000"/>
    <n v="0"/>
    <s v="-"/>
    <n v="0"/>
    <n v="0"/>
    <s v="-"/>
    <n v="0"/>
    <n v="0"/>
    <s v="-"/>
    <n v="0"/>
    <n v="0"/>
    <s v="-"/>
    <n v="0"/>
  </r>
  <r>
    <s v="614"/>
    <x v="27"/>
    <x v="1"/>
    <s v="011"/>
    <s v="Z1F0004616"/>
    <s v="0726"/>
    <s v="FC"/>
    <s v="00098687-00098812"/>
    <s v=""/>
    <s v=""/>
    <s v=""/>
    <s v=""/>
    <n v="0"/>
    <s v=""/>
    <s v="VENTAS NO CONTRIBUYENTES"/>
    <s v=""/>
    <n v="739871229.4928"/>
    <n v="0"/>
    <n v="684006293.5"/>
    <n v="0"/>
    <s v="-"/>
    <n v="0"/>
    <n v="48159427.579999998"/>
    <s v="-"/>
    <n v="7705508.4128"/>
    <n v="0"/>
    <s v="-"/>
    <n v="0"/>
    <n v="0"/>
    <s v="-"/>
    <n v="0"/>
  </r>
  <r>
    <s v="615"/>
    <x v="27"/>
    <x v="1"/>
    <s v="011"/>
    <s v="Z1F0004616"/>
    <s v="0726"/>
    <s v="NC"/>
    <m/>
    <s v="00000109"/>
    <s v=""/>
    <s v=""/>
    <s v=""/>
    <n v="0"/>
    <s v=""/>
    <s v="NOTA DE CREDITO"/>
    <s v=""/>
    <n v="-494000"/>
    <n v="0"/>
    <n v="-494000"/>
    <n v="0"/>
    <s v="-"/>
    <n v="0"/>
    <m/>
    <s v="-"/>
    <n v="0"/>
    <n v="0"/>
    <s v="-"/>
    <n v="0"/>
    <n v="0"/>
    <s v="-"/>
    <n v="0"/>
  </r>
  <r>
    <s v="616"/>
    <x v="27"/>
    <x v="1"/>
    <s v="012"/>
    <s v="Z1B8038506"/>
    <s v="1676"/>
    <s v="FC"/>
    <s v="00073650-00073701"/>
    <s v=""/>
    <s v=""/>
    <s v=""/>
    <s v=""/>
    <n v="0"/>
    <s v=""/>
    <s v="VENTAS NO CONTRIBUYENTES"/>
    <s v=""/>
    <n v="552786736.96000004"/>
    <n v="0"/>
    <n v="390300165"/>
    <n v="0"/>
    <s v="-"/>
    <n v="0"/>
    <n v="140074631"/>
    <s v="16"/>
    <n v="22411940.960000001"/>
    <n v="0"/>
    <s v="-"/>
    <n v="0"/>
    <n v="0"/>
    <s v="-"/>
    <n v="0"/>
  </r>
  <r>
    <s v="617"/>
    <x v="27"/>
    <x v="1"/>
    <s v="013"/>
    <s v="Z1B8050578"/>
    <s v="1632"/>
    <s v="FC"/>
    <s v="00149435-00149468"/>
    <s v=""/>
    <s v=""/>
    <s v=""/>
    <s v=""/>
    <m/>
    <s v=""/>
    <s v="VENTAS NO CONTRIBUYENTES"/>
    <m/>
    <n v="139909066"/>
    <n v="0"/>
    <n v="128781070"/>
    <n v="0"/>
    <s v="-"/>
    <n v="0"/>
    <n v="9593100"/>
    <s v="-"/>
    <n v="1534896"/>
    <n v="0"/>
    <s v="-"/>
    <n v="0"/>
    <n v="0"/>
    <s v="-"/>
    <n v="0"/>
  </r>
  <r>
    <s v="618"/>
    <x v="27"/>
    <x v="1"/>
    <s v="014"/>
    <s v="Z1F0000338"/>
    <s v="1516"/>
    <s v="FC"/>
    <s v="00059197-00059251"/>
    <s v=""/>
    <s v=""/>
    <s v=""/>
    <s v=""/>
    <n v="0"/>
    <s v=""/>
    <s v="VENTAS NO CONTRIBUYENTES"/>
    <s v=""/>
    <n v="255887668"/>
    <n v="0"/>
    <n v="176726600"/>
    <n v="0"/>
    <s v="-"/>
    <n v="0"/>
    <n v="68242300"/>
    <s v="16"/>
    <n v="10918768"/>
    <n v="0"/>
    <s v="-"/>
    <n v="0"/>
    <n v="0"/>
    <s v="-"/>
    <n v="0"/>
  </r>
  <r>
    <s v="619"/>
    <x v="27"/>
    <x v="1"/>
    <s v="014"/>
    <s v="Z1F0000338"/>
    <s v="1516"/>
    <s v="NC"/>
    <s v=""/>
    <s v="00000066"/>
    <s v=""/>
    <s v="00059229"/>
    <s v="28/3/2021"/>
    <n v="4408000"/>
    <s v="VEN"/>
    <s v="NATASHA FLORES"/>
    <s v="V18358656"/>
    <n v="-4408000"/>
    <n v="0"/>
    <n v="0"/>
    <n v="0"/>
    <s v="-"/>
    <n v="0"/>
    <n v="-3800000"/>
    <s v="16"/>
    <n v="-608000"/>
    <n v="0"/>
    <s v="-"/>
    <n v="0"/>
    <n v="0"/>
    <s v="-"/>
    <n v="0"/>
  </r>
  <r>
    <s v="620"/>
    <x v="27"/>
    <x v="1"/>
    <s v="015"/>
    <s v="Z1B8050356"/>
    <s v="1652"/>
    <s v="FC"/>
    <s v="00088807-00088830"/>
    <s v=""/>
    <s v=""/>
    <s v=""/>
    <s v=""/>
    <n v="0"/>
    <s v=""/>
    <s v="VENTAS NO CONTRIBUYENTES"/>
    <s v=""/>
    <n v="981850637.15480006"/>
    <n v="0"/>
    <n v="610711819"/>
    <n v="0"/>
    <s v="-"/>
    <n v="0"/>
    <n v="319947257.03000003"/>
    <s v="-"/>
    <n v="51191561.124800004"/>
    <n v="0"/>
    <s v="-"/>
    <n v="0"/>
    <n v="0"/>
    <s v="-"/>
    <n v="0"/>
  </r>
  <r>
    <s v="621"/>
    <x v="27"/>
    <x v="1"/>
    <s v="016"/>
    <s v="Z1F0000490"/>
    <s v="0281"/>
    <s v="FC"/>
    <s v="04771000-04796000"/>
    <s v=""/>
    <s v=""/>
    <s v=""/>
    <s v=""/>
    <n v="0"/>
    <s v=""/>
    <s v="VENTAS NO CONTRIBUYENTES"/>
    <s v=""/>
    <n v="954958114.56920004"/>
    <n v="0"/>
    <n v="692507645.5"/>
    <n v="0"/>
    <s v="-"/>
    <n v="0"/>
    <n v="226250404.36999997"/>
    <s v="-"/>
    <n v="36200064.699200004"/>
    <n v="0"/>
    <s v="-"/>
    <n v="0"/>
    <n v="0"/>
    <s v="-"/>
    <n v="0"/>
  </r>
  <r>
    <s v="622"/>
    <x v="27"/>
    <x v="1"/>
    <s v="017"/>
    <s v="Z7C0004030"/>
    <s v="0115"/>
    <s v="FC"/>
    <s v="00003954"/>
    <s v=""/>
    <s v=""/>
    <s v=""/>
    <s v=""/>
    <n v="0"/>
    <s v=""/>
    <s v="CAJA SIN ACTIVIDAD"/>
    <s v=""/>
    <n v="0"/>
    <n v="0"/>
    <m/>
    <n v="0"/>
    <s v="-"/>
    <n v="0"/>
    <m/>
    <s v="16"/>
    <n v="0"/>
    <n v="0"/>
    <s v="-"/>
    <n v="0"/>
    <n v="0"/>
    <s v="-"/>
    <n v="0"/>
  </r>
  <r>
    <s v="623"/>
    <x v="28"/>
    <x v="0"/>
    <s v="001"/>
    <s v="Z1F0017854"/>
    <s v="0400-0400"/>
    <s v="FC"/>
    <s v="00022455-00022515"/>
    <s v=""/>
    <s v=""/>
    <s v=""/>
    <s v=""/>
    <n v="0"/>
    <s v=""/>
    <s v="VENTAS NO CONTRIBUYENTES"/>
    <s v=""/>
    <n v="1324519681.7707999"/>
    <n v="0"/>
    <n v="947082239.79999995"/>
    <n v="0"/>
    <s v="-"/>
    <n v="0"/>
    <n v="325377105.13"/>
    <s v="-"/>
    <n v="52060336.820799999"/>
    <n v="0"/>
    <s v="-"/>
    <n v="0"/>
    <n v="0"/>
    <s v="-"/>
    <n v="0"/>
  </r>
  <r>
    <s v="624"/>
    <x v="28"/>
    <x v="1"/>
    <s v="001"/>
    <s v="Z1F0000700"/>
    <s v="1493"/>
    <s v="FC"/>
    <s v="00119116-00119197"/>
    <s v=""/>
    <s v=""/>
    <s v=""/>
    <s v=""/>
    <n v="0"/>
    <s v=""/>
    <s v="VENTAS NO CONTRIBUYENTES"/>
    <s v=""/>
    <n v="1429988300.6616001"/>
    <n v="0"/>
    <n v="1079766989.0999999"/>
    <n v="0"/>
    <s v="-"/>
    <n v="0"/>
    <n v="301914923.75999999"/>
    <s v="16"/>
    <n v="48306387.801599994"/>
    <n v="0"/>
    <s v="-"/>
    <n v="0"/>
    <n v="0"/>
    <s v="-"/>
    <n v="0"/>
  </r>
  <r>
    <s v="625"/>
    <x v="28"/>
    <x v="2"/>
    <s v="002"/>
    <s v="Z1F0008858"/>
    <s v="0852"/>
    <s v="FC"/>
    <s v="00113656-00113765"/>
    <s v=""/>
    <s v=""/>
    <s v=""/>
    <s v=""/>
    <n v="0"/>
    <s v=""/>
    <s v="VENTAS NO CONTRIBUYENTES"/>
    <s v=""/>
    <n v="490580532.75"/>
    <n v="0"/>
    <n v="433825444.75"/>
    <n v="0"/>
    <s v="-"/>
    <n v="0"/>
    <n v="48926800"/>
    <s v="-"/>
    <n v="7828288"/>
    <n v="0"/>
    <s v="-"/>
    <n v="0"/>
    <n v="0"/>
    <s v="-"/>
    <n v="0"/>
  </r>
  <r>
    <s v="626"/>
    <x v="28"/>
    <x v="1"/>
    <s v="002"/>
    <s v="Z1B8050002"/>
    <s v="1827"/>
    <s v="FC"/>
    <s v="00168459-00168502"/>
    <s v=""/>
    <s v=""/>
    <s v=""/>
    <s v=""/>
    <n v="0"/>
    <s v=""/>
    <s v="VENTAS NO CONTRIBUYENTES"/>
    <s v=""/>
    <n v="1034961345.1800001"/>
    <n v="0"/>
    <n v="805735731.0999999"/>
    <n v="0"/>
    <s v="-"/>
    <n v="0"/>
    <n v="197608288"/>
    <s v="16"/>
    <n v="31617326.079999998"/>
    <n v="0"/>
    <s v="-"/>
    <n v="0"/>
    <n v="0"/>
    <s v="-"/>
    <n v="0"/>
  </r>
  <r>
    <s v="627"/>
    <x v="28"/>
    <x v="1"/>
    <s v="002"/>
    <s v="Z1B8050002"/>
    <s v="1827"/>
    <s v="FC"/>
    <s v="00168503"/>
    <s v=""/>
    <s v=""/>
    <s v=""/>
    <s v=""/>
    <n v="0"/>
    <s v=""/>
    <s v="ABASTOS FALINA C.A"/>
    <s v="J30789565-9"/>
    <n v="161749440"/>
    <n v="0"/>
    <n v="161749440"/>
    <n v="0"/>
    <s v="-"/>
    <n v="0"/>
    <n v="0"/>
    <s v="-"/>
    <n v="0"/>
    <n v="0"/>
    <s v="-"/>
    <n v="0"/>
    <n v="0"/>
    <s v="-"/>
    <n v="0"/>
  </r>
  <r>
    <s v="628"/>
    <x v="28"/>
    <x v="1"/>
    <s v="002"/>
    <s v="Z1B8050002"/>
    <s v="1827"/>
    <s v="FC"/>
    <s v="00168504-00168522"/>
    <s v=""/>
    <s v=""/>
    <s v=""/>
    <s v=""/>
    <n v="0"/>
    <s v=""/>
    <s v="VENTAS NO CONTRIBUYENTES"/>
    <s v=""/>
    <n v="410915727.19640011"/>
    <n v="0"/>
    <n v="356305416.80000001"/>
    <n v="0"/>
    <s v="-"/>
    <n v="0"/>
    <n v="47077853.789999999"/>
    <s v="-"/>
    <n v="7532456.6064000009"/>
    <n v="0"/>
    <s v="-"/>
    <n v="0"/>
    <n v="0"/>
    <s v="-"/>
    <n v="0"/>
  </r>
  <r>
    <s v="629"/>
    <x v="28"/>
    <x v="1"/>
    <s v="002"/>
    <s v="Z1B8050149"/>
    <s v="1750"/>
    <s v="FC "/>
    <s v="00206602-00206630"/>
    <m/>
    <m/>
    <m/>
    <m/>
    <n v="0"/>
    <m/>
    <s v="VENTAS NO CONTRIBUYENTES"/>
    <m/>
    <n v="167681800"/>
    <n v="0"/>
    <n v="167681800"/>
    <n v="0"/>
    <s v="-"/>
    <n v="0"/>
    <n v="0"/>
    <s v="-"/>
    <n v="0"/>
    <n v="0"/>
    <s v="-"/>
    <n v="0"/>
    <n v="0"/>
    <s v="-"/>
    <n v="0"/>
  </r>
  <r>
    <s v="630"/>
    <x v="28"/>
    <x v="0"/>
    <s v="002"/>
    <s v="Z1F0017966"/>
    <s v="0396-0396"/>
    <s v="FC"/>
    <s v="00010415-00010444"/>
    <s v=""/>
    <s v=""/>
    <s v=""/>
    <s v=""/>
    <n v="0"/>
    <s v=""/>
    <s v="VENTAS NO CONTRIBUYENTES"/>
    <s v=""/>
    <n v="661988728.40320003"/>
    <n v="0"/>
    <n v="440132630.54999995"/>
    <n v="0"/>
    <s v="-"/>
    <n v="0"/>
    <n v="191255256.77000001"/>
    <s v="16"/>
    <n v="30600841.0832"/>
    <n v="0"/>
    <s v="-"/>
    <n v="0"/>
    <n v="0"/>
    <s v="-"/>
    <n v="0"/>
  </r>
  <r>
    <s v="631"/>
    <x v="28"/>
    <x v="2"/>
    <s v="003"/>
    <s v="Z1F0008965"/>
    <s v="0843"/>
    <s v="FC"/>
    <s v="00110187-00110300"/>
    <s v=""/>
    <s v=""/>
    <s v=""/>
    <s v=""/>
    <n v="0"/>
    <s v=""/>
    <s v="VENTAS NO CONTRIBUYENTES"/>
    <s v=""/>
    <n v="593469045.44639993"/>
    <n v="0"/>
    <n v="554913622.25"/>
    <m/>
    <m/>
    <m/>
    <n v="33237433.789999999"/>
    <s v="-"/>
    <n v="5317989.4063999997"/>
    <n v="0"/>
    <s v="-"/>
    <n v="0"/>
    <n v="0"/>
    <s v="-"/>
    <n v="0"/>
  </r>
  <r>
    <s v="632"/>
    <x v="28"/>
    <x v="1"/>
    <s v="003"/>
    <s v="Z1B8051199"/>
    <s v="1913"/>
    <s v="FC"/>
    <s v="00196332-00196367"/>
    <s v=""/>
    <s v=""/>
    <s v=""/>
    <s v=""/>
    <n v="0"/>
    <s v=""/>
    <s v="VENTAS NO CONTRIBUYENTES"/>
    <s v=""/>
    <n v="822631863.32080007"/>
    <n v="0"/>
    <n v="510244758.4000001"/>
    <n v="0"/>
    <s v="-"/>
    <n v="0"/>
    <n v="269299228.38"/>
    <s v="16"/>
    <n v="43087876.540800005"/>
    <n v="0"/>
    <s v="-"/>
    <n v="0"/>
    <n v="0"/>
    <s v="-"/>
    <n v="0"/>
  </r>
  <r>
    <s v="633"/>
    <x v="28"/>
    <x v="1"/>
    <s v="003"/>
    <s v="Z1B8051199"/>
    <s v="1913"/>
    <s v="FC"/>
    <s v="00196368"/>
    <s v=""/>
    <s v=""/>
    <s v=""/>
    <s v=""/>
    <n v="0"/>
    <s v=""/>
    <s v="FUNDACION HAGAMOS EL BIEN"/>
    <s v="J-41034991-3"/>
    <n v="67502020.200000003"/>
    <n v="0"/>
    <n v="56634885"/>
    <n v="9368220"/>
    <s v="16"/>
    <n v="1498915.2"/>
    <n v="0"/>
    <s v="-"/>
    <n v="0"/>
    <n v="0"/>
    <s v="-"/>
    <n v="0"/>
    <n v="0"/>
    <s v="-"/>
    <n v="0"/>
  </r>
  <r>
    <s v="634"/>
    <x v="28"/>
    <x v="1"/>
    <s v="003"/>
    <s v="Z1B8051199"/>
    <s v="1913"/>
    <s v="FC"/>
    <s v="00196369"/>
    <s v=""/>
    <s v=""/>
    <s v=""/>
    <s v=""/>
    <n v="0"/>
    <s v=""/>
    <s v="SUMINISTROS KEYCER 2017, C.A"/>
    <s v="J-411378437"/>
    <n v="14555818.75"/>
    <n v="0"/>
    <n v="14555818.75"/>
    <n v="0"/>
    <s v="-"/>
    <n v="0"/>
    <n v="0"/>
    <s v="-"/>
    <n v="0"/>
    <n v="0"/>
    <s v="-"/>
    <n v="0"/>
    <n v="0"/>
    <s v="-"/>
    <n v="0"/>
  </r>
  <r>
    <s v="635"/>
    <x v="28"/>
    <x v="1"/>
    <s v="003"/>
    <s v="Z1B8051199"/>
    <s v="1913"/>
    <s v="FC"/>
    <s v="00196370-00196387"/>
    <s v=""/>
    <s v=""/>
    <s v=""/>
    <s v=""/>
    <n v="0"/>
    <s v=""/>
    <s v="VENTAS NO CONTRIBUYENTES"/>
    <s v=""/>
    <n v="255389955.60000002"/>
    <n v="0"/>
    <n v="215644539.19999999"/>
    <n v="0"/>
    <s v="-"/>
    <n v="0"/>
    <n v="34263290"/>
    <s v="16"/>
    <n v="5482126.3999999994"/>
    <n v="0"/>
    <s v="-"/>
    <n v="0"/>
    <n v="0"/>
    <s v="-"/>
    <n v="0"/>
  </r>
  <r>
    <s v="636"/>
    <x v="28"/>
    <x v="1"/>
    <s v="003"/>
    <s v="Z1B8051199"/>
    <s v="1913"/>
    <s v="FC"/>
    <s v="00196388"/>
    <s v=""/>
    <s v=""/>
    <s v=""/>
    <s v=""/>
    <n v="0"/>
    <s v=""/>
    <s v="MANTENIMIENTOS ARFERCA"/>
    <s v="J-41073527-9"/>
    <n v="57118649.149999999"/>
    <n v="0"/>
    <n v="56984321.149999999"/>
    <n v="115800"/>
    <s v="16"/>
    <n v="18528"/>
    <n v="0"/>
    <s v="-"/>
    <n v="0"/>
    <n v="0"/>
    <s v="-"/>
    <n v="0"/>
    <n v="0"/>
    <s v="-"/>
    <n v="0"/>
  </r>
  <r>
    <s v="637"/>
    <x v="28"/>
    <x v="1"/>
    <s v="003"/>
    <s v="Z1B8051199"/>
    <s v="1913"/>
    <s v="FC"/>
    <s v="00196389-00196417"/>
    <s v=""/>
    <s v=""/>
    <s v=""/>
    <s v=""/>
    <n v="0"/>
    <s v=""/>
    <s v="VENTAS NO CONTRIBUYENTES"/>
    <s v=""/>
    <n v="499846673.98000002"/>
    <n v="0"/>
    <n v="405311384.99999994"/>
    <n v="0"/>
    <s v="-"/>
    <n v="0"/>
    <n v="81495938.75"/>
    <s v="-"/>
    <n v="13039350.199999999"/>
    <n v="0"/>
    <s v="-"/>
    <n v="0"/>
    <n v="0"/>
    <s v="-"/>
    <n v="0"/>
  </r>
  <r>
    <s v="638"/>
    <x v="28"/>
    <x v="0"/>
    <s v="003"/>
    <s v="Z1F0017848"/>
    <s v="0393-0393"/>
    <s v="FC"/>
    <s v="00018502-00018536"/>
    <s v=""/>
    <s v=""/>
    <s v=""/>
    <s v=""/>
    <n v="0"/>
    <s v=""/>
    <s v="VENTAS NO CONTRIBUYENTES"/>
    <s v=""/>
    <n v="597629792.30840003"/>
    <n v="0"/>
    <n v="301966359.69999993"/>
    <n v="0"/>
    <s v="-"/>
    <n v="0"/>
    <n v="254882269.48999998"/>
    <s v="16"/>
    <n v="40781163.1184"/>
    <n v="0"/>
    <s v="-"/>
    <n v="0"/>
    <n v="0"/>
    <s v="-"/>
    <n v="0"/>
  </r>
  <r>
    <s v="639"/>
    <x v="28"/>
    <x v="0"/>
    <s v="003"/>
    <s v="Z1F0017848"/>
    <s v="0393"/>
    <s v="FC"/>
    <s v="00018537"/>
    <s v=""/>
    <s v=""/>
    <s v=""/>
    <s v=""/>
    <n v="0"/>
    <s v=""/>
    <s v="MUEBLES ROMANO C.A."/>
    <s v="J307508175"/>
    <n v="12528122.15"/>
    <n v="0"/>
    <n v="9237086.1500000004"/>
    <n v="2837100"/>
    <s v="16"/>
    <n v="453936"/>
    <n v="0"/>
    <s v="-"/>
    <n v="0"/>
    <n v="0"/>
    <s v="-"/>
    <n v="0"/>
    <n v="0"/>
    <s v="-"/>
    <n v="0"/>
  </r>
  <r>
    <s v="640"/>
    <x v="28"/>
    <x v="0"/>
    <s v="003"/>
    <s v="Z1F0017848"/>
    <s v="0393-0393"/>
    <s v="FC"/>
    <s v="00018538-00018554"/>
    <s v=""/>
    <s v=""/>
    <s v=""/>
    <s v=""/>
    <n v="0"/>
    <s v=""/>
    <s v="VENTAS NO CONTRIBUYENTES"/>
    <s v=""/>
    <n v="356753967.91640002"/>
    <n v="0"/>
    <n v="231555195.99999994"/>
    <n v="0"/>
    <s v="-"/>
    <n v="0"/>
    <n v="107929975.79000001"/>
    <s v="16"/>
    <n v="17268796.126399998"/>
    <n v="0"/>
    <s v="-"/>
    <n v="0"/>
    <n v="0"/>
    <s v="-"/>
    <n v="0"/>
  </r>
  <r>
    <s v="641"/>
    <x v="28"/>
    <x v="1"/>
    <s v="004"/>
    <s v="Z1B8050937"/>
    <s v="1756"/>
    <s v="FC"/>
    <s v="00163241-00163280"/>
    <s v=""/>
    <s v=""/>
    <s v=""/>
    <s v=""/>
    <n v="0"/>
    <s v=""/>
    <s v="VENTAS NO CONTRIBUYENTES"/>
    <s v=""/>
    <n v="795273757.74920011"/>
    <n v="0"/>
    <n v="654867655.14999998"/>
    <n v="0"/>
    <s v="-"/>
    <n v="0"/>
    <n v="121039743.62"/>
    <s v="-"/>
    <n v="19366358.979199998"/>
    <n v="0"/>
    <s v="-"/>
    <n v="0"/>
    <n v="0"/>
    <s v="-"/>
    <n v="0"/>
  </r>
  <r>
    <s v="642"/>
    <x v="28"/>
    <x v="1"/>
    <s v="004"/>
    <s v="Z1B8050937"/>
    <s v="1756"/>
    <s v="FC"/>
    <s v="00163281"/>
    <s v=""/>
    <s v=""/>
    <s v=""/>
    <s v=""/>
    <n v="0"/>
    <s v=""/>
    <s v="MIGUEL ALVAREZ"/>
    <s v="V14772733"/>
    <n v="5887773.7999999998"/>
    <n v="0"/>
    <n v="2919125"/>
    <n v="2559180"/>
    <s v="16"/>
    <n v="409468.8"/>
    <n v="0"/>
    <s v="-"/>
    <n v="0"/>
    <n v="0"/>
    <s v="-"/>
    <n v="0"/>
    <n v="0"/>
    <s v="-"/>
    <n v="0"/>
  </r>
  <r>
    <s v="643"/>
    <x v="28"/>
    <x v="1"/>
    <s v="004"/>
    <s v="Z1B8050937"/>
    <s v="1756"/>
    <s v="FC"/>
    <s v="00163282-00163316"/>
    <s v=""/>
    <s v=""/>
    <s v=""/>
    <s v=""/>
    <n v="0"/>
    <s v=""/>
    <s v="VENTAS NO CONTRIBUYENTES"/>
    <s v=""/>
    <n v="746629607.61640012"/>
    <n v="0"/>
    <n v="597392947.39999998"/>
    <n v="0"/>
    <s v="-"/>
    <n v="0"/>
    <n v="128652293.28999999"/>
    <s v="16"/>
    <n v="20584366.926400002"/>
    <n v="0"/>
    <s v="-"/>
    <n v="0"/>
    <n v="0"/>
    <s v="-"/>
    <n v="0"/>
  </r>
  <r>
    <s v="644"/>
    <x v="28"/>
    <x v="0"/>
    <s v="004"/>
    <s v="Z1F0017963"/>
    <s v="0396-0396"/>
    <s v="FC"/>
    <s v="00010532-00010537"/>
    <s v=""/>
    <s v=""/>
    <s v=""/>
    <s v=""/>
    <n v="0"/>
    <s v=""/>
    <s v="VENTAS NO CONTRIBUYENTES"/>
    <s v=""/>
    <n v="17764480"/>
    <n v="0"/>
    <n v="17279600"/>
    <n v="0"/>
    <s v="-"/>
    <n v="0"/>
    <n v="418000"/>
    <s v="-"/>
    <n v="66880"/>
    <n v="0"/>
    <s v="-"/>
    <n v="0"/>
    <n v="0"/>
    <s v="-"/>
    <n v="0"/>
  </r>
  <r>
    <s v="645"/>
    <x v="28"/>
    <x v="0"/>
    <s v="004"/>
    <s v="Z1F0017963"/>
    <s v="0396"/>
    <s v="FC"/>
    <s v="00010538"/>
    <s v=""/>
    <s v=""/>
    <s v=""/>
    <s v=""/>
    <n v="0"/>
    <s v=""/>
    <s v="CORPORACION LENOTRE GOURMET C.A"/>
    <s v="J317391004"/>
    <n v="6302205"/>
    <n v="0"/>
    <n v="6302205"/>
    <n v="0"/>
    <s v="-"/>
    <n v="0"/>
    <n v="0"/>
    <s v="-"/>
    <n v="0"/>
    <n v="0"/>
    <s v="-"/>
    <n v="0"/>
    <n v="0"/>
    <s v="-"/>
    <n v="0"/>
  </r>
  <r>
    <s v="646"/>
    <x v="28"/>
    <x v="0"/>
    <s v="004"/>
    <s v="Z1F0017963"/>
    <s v="0396-0396"/>
    <s v="FC"/>
    <s v="00010539-00010552"/>
    <s v=""/>
    <s v=""/>
    <s v=""/>
    <s v=""/>
    <n v="0"/>
    <s v=""/>
    <s v="VENTAS NO CONTRIBUYENTES"/>
    <s v=""/>
    <n v="341276444.2428"/>
    <n v="0"/>
    <n v="208331190.25"/>
    <n v="0"/>
    <s v="-"/>
    <n v="0"/>
    <n v="114607977.58"/>
    <s v="-"/>
    <n v="18337276.412799999"/>
    <n v="0"/>
    <s v="-"/>
    <n v="0"/>
    <n v="0"/>
    <s v="-"/>
    <n v="0"/>
  </r>
  <r>
    <s v="647"/>
    <x v="28"/>
    <x v="0"/>
    <s v="004"/>
    <s v="Z1F0017963"/>
    <s v="0396"/>
    <s v="FC"/>
    <s v="00010553"/>
    <s v=""/>
    <s v=""/>
    <s v=""/>
    <s v=""/>
    <n v="0"/>
    <s v=""/>
    <s v="CARMEN ACEBEYE"/>
    <s v="V119191108"/>
    <n v="33483184"/>
    <n v="0"/>
    <n v="29722000"/>
    <n v="3242400"/>
    <s v="16"/>
    <n v="518784"/>
    <n v="0"/>
    <s v="-"/>
    <n v="0"/>
    <n v="0"/>
    <s v="-"/>
    <n v="0"/>
    <n v="0"/>
    <s v="-"/>
    <n v="0"/>
  </r>
  <r>
    <s v="648"/>
    <x v="28"/>
    <x v="0"/>
    <s v="004"/>
    <s v="Z1F0017963"/>
    <s v="0396-0396"/>
    <s v="FC"/>
    <s v="00010554-00010562"/>
    <s v=""/>
    <s v=""/>
    <s v=""/>
    <s v=""/>
    <n v="0"/>
    <s v=""/>
    <s v="VENTAS NO CONTRIBUYENTES"/>
    <s v=""/>
    <n v="126344362.9824"/>
    <n v="0"/>
    <n v="96443701.700000003"/>
    <n v="0"/>
    <s v="-"/>
    <n v="0"/>
    <n v="25776432.140000001"/>
    <s v="16"/>
    <n v="4124229.1423999998"/>
    <n v="0"/>
    <s v="-"/>
    <n v="0"/>
    <n v="0"/>
    <s v="-"/>
    <n v="0"/>
  </r>
  <r>
    <s v="649"/>
    <x v="28"/>
    <x v="0"/>
    <s v="004"/>
    <s v="Z1F0017963"/>
    <s v="0396"/>
    <s v="FC"/>
    <s v="00010563"/>
    <s v=""/>
    <s v=""/>
    <s v=""/>
    <s v=""/>
    <n v="0"/>
    <s v=""/>
    <s v="CANDY HOUSE AND CHOCOLATE. CA."/>
    <s v="J411053520"/>
    <n v="45856269.25"/>
    <n v="0"/>
    <n v="40595089.25"/>
    <n v="4535500"/>
    <s v="16"/>
    <n v="725680"/>
    <n v="0"/>
    <s v="-"/>
    <n v="0"/>
    <n v="0"/>
    <s v="-"/>
    <n v="0"/>
    <n v="0"/>
    <s v="-"/>
    <n v="0"/>
  </r>
  <r>
    <s v="650"/>
    <x v="28"/>
    <x v="0"/>
    <s v="004"/>
    <s v="Z1F0017963"/>
    <s v="0396-0396"/>
    <s v="FC"/>
    <s v="00010564-00010577"/>
    <s v=""/>
    <s v=""/>
    <s v=""/>
    <s v=""/>
    <n v="0"/>
    <s v=""/>
    <s v="VENTAS NO CONTRIBUYENTES"/>
    <s v=""/>
    <n v="224536472.03640002"/>
    <n v="0"/>
    <n v="176645227.90000001"/>
    <n v="0"/>
    <s v="-"/>
    <n v="0"/>
    <n v="41285555.289999999"/>
    <s v="16"/>
    <n v="6605688.8464000002"/>
    <n v="0"/>
    <s v="-"/>
    <n v="0"/>
    <n v="0"/>
    <s v="-"/>
    <n v="0"/>
  </r>
  <r>
    <s v="651"/>
    <x v="28"/>
    <x v="0"/>
    <s v="004"/>
    <s v="Z1F0017963"/>
    <s v="0396"/>
    <s v="NC"/>
    <s v=""/>
    <s v="00000033"/>
    <s v=""/>
    <s v="00010550"/>
    <s v="29-03-2021"/>
    <n v="13645100"/>
    <s v="VEN"/>
    <s v="GENESIS FERNANDEZ"/>
    <s v="V23000500"/>
    <n v="-6697100"/>
    <n v="0"/>
    <n v="-6697100"/>
    <n v="0"/>
    <s v="-"/>
    <n v="0"/>
    <n v="0"/>
    <s v="-"/>
    <n v="0"/>
    <n v="0"/>
    <s v="-"/>
    <n v="0"/>
    <n v="0"/>
    <s v="-"/>
    <n v="0"/>
  </r>
  <r>
    <s v="652"/>
    <x v="28"/>
    <x v="1"/>
    <s v="005"/>
    <s v="Z1B8050363"/>
    <s v="1907"/>
    <s v="FC"/>
    <s v="00176348-00176350"/>
    <s v=""/>
    <s v=""/>
    <s v=""/>
    <s v=""/>
    <n v="0"/>
    <s v=""/>
    <s v="VENTAS NO CONTRIBUYENTES"/>
    <s v=""/>
    <n v="43923535"/>
    <n v="0"/>
    <n v="40342035"/>
    <n v="0"/>
    <s v="-"/>
    <n v="0"/>
    <n v="3087500"/>
    <s v="16"/>
    <n v="494000"/>
    <n v="0"/>
    <s v="-"/>
    <n v="0"/>
    <n v="0"/>
    <s v="-"/>
    <n v="0"/>
  </r>
  <r>
    <s v="653"/>
    <x v="28"/>
    <x v="1"/>
    <s v="005"/>
    <s v="Z1B8050363"/>
    <s v="1907"/>
    <s v="FC"/>
    <s v="00176351"/>
    <s v=""/>
    <s v=""/>
    <s v=""/>
    <s v=""/>
    <n v="0"/>
    <s v=""/>
    <s v="GRUPO CORPORATIVO MANUBER C.A"/>
    <s v="J-40982131-5 "/>
    <n v="10726195.4"/>
    <n v="0"/>
    <n v="8218925"/>
    <n v="2161440"/>
    <s v="16"/>
    <n v="345830.40000000002"/>
    <n v="0"/>
    <s v="-"/>
    <n v="0"/>
    <n v="0"/>
    <s v="-"/>
    <n v="0"/>
    <n v="0"/>
    <s v="-"/>
    <n v="0"/>
  </r>
  <r>
    <s v="654"/>
    <x v="28"/>
    <x v="1"/>
    <s v="005"/>
    <s v="Z1B8050363"/>
    <s v="1907"/>
    <s v="FC"/>
    <s v="00176352-00176361"/>
    <s v=""/>
    <s v=""/>
    <s v=""/>
    <s v=""/>
    <n v="0"/>
    <s v=""/>
    <s v="VENTAS NO CONTRIBUYENTES"/>
    <s v=""/>
    <n v="369831501.19999999"/>
    <n v="0"/>
    <n v="272625624"/>
    <n v="0"/>
    <s v="-"/>
    <n v="0"/>
    <n v="83798170"/>
    <s v="-"/>
    <n v="13407707.199999999"/>
    <n v="0"/>
    <s v="-"/>
    <n v="0"/>
    <n v="0"/>
    <s v="-"/>
    <n v="0"/>
  </r>
  <r>
    <s v="655"/>
    <x v="28"/>
    <x v="1"/>
    <s v="005"/>
    <s v="Z1B8050363"/>
    <s v="1907"/>
    <s v="FC"/>
    <s v="00176362"/>
    <s v=""/>
    <s v=""/>
    <s v=""/>
    <s v=""/>
    <n v="0"/>
    <s v=""/>
    <s v="TURISMO DOÑA CARMEN"/>
    <s v="J-30014727-4"/>
    <n v="83403825"/>
    <n v="0"/>
    <n v="58256185"/>
    <n v="21679000"/>
    <s v="16"/>
    <n v="3468640"/>
    <n v="0"/>
    <s v="-"/>
    <n v="0"/>
    <n v="0"/>
    <s v="-"/>
    <n v="0"/>
    <n v="0"/>
    <s v="-"/>
    <n v="0"/>
  </r>
  <r>
    <s v="656"/>
    <x v="28"/>
    <x v="1"/>
    <s v="005"/>
    <s v="Z1B8050363"/>
    <s v="1907"/>
    <s v="FC"/>
    <s v="00176363-00176391"/>
    <s v=""/>
    <s v=""/>
    <s v=""/>
    <s v=""/>
    <n v="0"/>
    <s v=""/>
    <s v="VENTAS NO CONTRIBUYENTES"/>
    <s v=""/>
    <n v="686216540.02600002"/>
    <n v="0"/>
    <n v="523544863.85000002"/>
    <n v="0"/>
    <s v="-"/>
    <n v="0"/>
    <n v="140234203.59999999"/>
    <s v="16"/>
    <n v="22437472.576000001"/>
    <n v="0"/>
    <s v="-"/>
    <n v="0"/>
    <n v="0"/>
    <s v="-"/>
    <n v="0"/>
  </r>
  <r>
    <s v="657"/>
    <x v="28"/>
    <x v="0"/>
    <s v="005"/>
    <s v="Z1F0017998"/>
    <s v="0390-0390"/>
    <s v="FC"/>
    <s v="00014097-00014115"/>
    <s v=""/>
    <s v=""/>
    <s v=""/>
    <s v=""/>
    <n v="0"/>
    <s v=""/>
    <s v="VENTAS NO CONTRIBUYENTES"/>
    <s v=""/>
    <n v="276988934.83640003"/>
    <n v="0"/>
    <n v="170298050.5"/>
    <n v="0"/>
    <s v="-"/>
    <n v="0"/>
    <n v="91974900.290000007"/>
    <s v="-"/>
    <n v="14715984.046399999"/>
    <n v="0"/>
    <s v="-"/>
    <n v="0"/>
    <n v="0"/>
    <s v="-"/>
    <n v="0"/>
  </r>
  <r>
    <s v="658"/>
    <x v="28"/>
    <x v="1"/>
    <s v="006"/>
    <s v="Z1B8044815"/>
    <s v="1817"/>
    <s v="FC"/>
    <s v="00156096-00156122"/>
    <s v=""/>
    <s v=""/>
    <s v=""/>
    <s v=""/>
    <n v="0"/>
    <s v=""/>
    <s v="VENTAS NO CONTRIBUYENTES"/>
    <s v=""/>
    <n v="403545436.09120005"/>
    <n v="0"/>
    <n v="324498154.15000004"/>
    <n v="0"/>
    <s v="-"/>
    <n v="0"/>
    <n v="68144208.569999993"/>
    <s v="16"/>
    <n v="10903073.371199997"/>
    <n v="0"/>
    <s v="-"/>
    <n v="0"/>
    <n v="0"/>
    <s v="-"/>
    <n v="0"/>
  </r>
  <r>
    <s v="659"/>
    <x v="28"/>
    <x v="1"/>
    <s v="006"/>
    <s v="Z1B8044815"/>
    <s v="1817"/>
    <s v="FC"/>
    <s v="00156123"/>
    <s v=""/>
    <s v=""/>
    <s v=""/>
    <s v=""/>
    <n v="0"/>
    <s v=""/>
    <s v="CHARCUTERIA Y VIVERES ISAMAR"/>
    <s v="J305483280 "/>
    <n v="127763616.45"/>
    <n v="0"/>
    <n v="65538409.25"/>
    <n v="53642420"/>
    <s v="16"/>
    <n v="8582787.1999999993"/>
    <n v="0"/>
    <s v="-"/>
    <n v="0"/>
    <n v="0"/>
    <s v="-"/>
    <n v="0"/>
    <n v="0"/>
    <s v="-"/>
    <n v="0"/>
  </r>
  <r>
    <s v="660"/>
    <x v="28"/>
    <x v="1"/>
    <s v="006"/>
    <s v="Z1B8044815"/>
    <s v="1817"/>
    <s v="FC"/>
    <s v="00156124-00156176"/>
    <s v=""/>
    <s v=""/>
    <s v=""/>
    <s v=""/>
    <n v="0"/>
    <s v=""/>
    <s v="VENTAS NO CONTRIBUYENTES"/>
    <s v=""/>
    <n v="1219691481.4024003"/>
    <n v="0"/>
    <n v="969527599.20000017"/>
    <n v="0"/>
    <s v="-"/>
    <n v="0"/>
    <n v="215658519.13999999"/>
    <s v="16"/>
    <n v="34505363.062399998"/>
    <n v="0"/>
    <s v="-"/>
    <n v="0"/>
    <n v="0"/>
    <s v="-"/>
    <n v="0"/>
  </r>
  <r>
    <s v="661"/>
    <x v="28"/>
    <x v="0"/>
    <s v="006"/>
    <s v="Z1F0017787"/>
    <s v="0359-0359"/>
    <s v="FC"/>
    <s v="00005147-00005161"/>
    <s v=""/>
    <s v=""/>
    <s v=""/>
    <s v=""/>
    <n v="0"/>
    <s v=""/>
    <s v="VENTAS NO CONTRIBUYENTES"/>
    <s v=""/>
    <n v="439211383.59639996"/>
    <n v="0"/>
    <n v="303021440"/>
    <n v="0"/>
    <s v="-"/>
    <n v="0"/>
    <n v="117405123.79000001"/>
    <s v="16"/>
    <n v="18784819.806400001"/>
    <n v="0"/>
    <s v="-"/>
    <n v="0"/>
    <n v="0"/>
    <s v="-"/>
    <n v="0"/>
  </r>
  <r>
    <s v="662"/>
    <x v="28"/>
    <x v="1"/>
    <s v="007"/>
    <s v="Z1B8050013"/>
    <s v="1855"/>
    <s v="FC"/>
    <s v="00177679-00177727"/>
    <s v=""/>
    <s v=""/>
    <s v=""/>
    <s v=""/>
    <n v="0"/>
    <s v=""/>
    <s v="VENTAS NO CONTRIBUYENTES"/>
    <s v=""/>
    <n v="1475299397.6548002"/>
    <n v="0"/>
    <n v="1017145514"/>
    <n v="0"/>
    <s v="-"/>
    <n v="0"/>
    <n v="394960244.53000003"/>
    <s v="16"/>
    <n v="63193639.124800012"/>
    <n v="0"/>
    <s v="-"/>
    <n v="0"/>
    <n v="0"/>
    <s v="-"/>
    <n v="0"/>
  </r>
  <r>
    <s v="663"/>
    <x v="28"/>
    <x v="1"/>
    <s v="007"/>
    <s v="Z1B8050013"/>
    <s v="1855"/>
    <s v="NC"/>
    <s v=""/>
    <s v="00000203"/>
    <s v=""/>
    <s v="00177687"/>
    <s v="29/3/2021"/>
    <n v="310670557.66000003"/>
    <s v="VEN"/>
    <s v="MARIO RENDINA"/>
    <s v="V15715113"/>
    <n v="-42219290.399999999"/>
    <n v="0"/>
    <n v="0"/>
    <n v="0"/>
    <s v="-"/>
    <n v="0"/>
    <n v="-36395940"/>
    <s v="16"/>
    <n v="-5823350.4000000004"/>
    <n v="0"/>
    <s v="-"/>
    <n v="0"/>
    <n v="0"/>
    <s v="-"/>
    <n v="0"/>
  </r>
  <r>
    <s v="664"/>
    <x v="28"/>
    <x v="1"/>
    <s v="008"/>
    <s v="Z1B8050003"/>
    <s v="1772"/>
    <s v="FC"/>
    <s v="00174616-00174673"/>
    <s v=""/>
    <s v=""/>
    <s v=""/>
    <s v=""/>
    <n v="0"/>
    <s v=""/>
    <s v="VENTAS NO CONTRIBUYENTES"/>
    <s v=""/>
    <n v="707308394.5036"/>
    <n v="0"/>
    <n v="563924381.85000002"/>
    <n v="0"/>
    <s v="-"/>
    <n v="0"/>
    <n v="123606907.46000001"/>
    <s v="-"/>
    <n v="19777105.193600003"/>
    <n v="0"/>
    <s v="-"/>
    <n v="0"/>
    <n v="0"/>
    <s v="-"/>
    <n v="0"/>
  </r>
  <r>
    <s v="665"/>
    <x v="28"/>
    <x v="0"/>
    <s v="008"/>
    <s v="Z1F0017970"/>
    <s v="0028-0028"/>
    <s v="FC"/>
    <s v="00000341-00000348"/>
    <s v=""/>
    <s v=""/>
    <s v=""/>
    <s v=""/>
    <n v="0"/>
    <s v=""/>
    <s v="VENTAS NO CONTRIBUYENTES"/>
    <s v=""/>
    <n v="29697682"/>
    <n v="0"/>
    <n v="0"/>
    <n v="0"/>
    <s v="-"/>
    <n v="0"/>
    <n v="25601450"/>
    <s v="16"/>
    <n v="4096232"/>
    <n v="0"/>
    <s v="-"/>
    <n v="0"/>
    <n v="0"/>
    <s v="-"/>
    <n v="0"/>
  </r>
  <r>
    <s v="666"/>
    <x v="28"/>
    <x v="1"/>
    <s v="009"/>
    <s v="Z1B8014458"/>
    <s v="1826"/>
    <s v="FC"/>
    <s v="00180071-00180125"/>
    <s v=""/>
    <s v=""/>
    <s v=""/>
    <s v=""/>
    <n v="0"/>
    <s v=""/>
    <s v="VENTAS NO CONTRIBUYENTES"/>
    <s v=""/>
    <n v="1023714421.9248"/>
    <n v="0"/>
    <n v="834860063.3499999"/>
    <n v="0"/>
    <s v="-"/>
    <n v="0"/>
    <n v="162805481.53000003"/>
    <s v="-"/>
    <n v="26048877.044800006"/>
    <n v="0"/>
    <s v="-"/>
    <n v="0"/>
    <n v="0"/>
    <s v="-"/>
    <n v="0"/>
  </r>
  <r>
    <s v="667"/>
    <x v="28"/>
    <x v="1"/>
    <s v="011"/>
    <s v="Z1F0004616"/>
    <s v="0727"/>
    <s v="FC"/>
    <s v="00098813-00098949"/>
    <s v=""/>
    <s v=""/>
    <s v=""/>
    <s v=""/>
    <n v="0"/>
    <s v=""/>
    <s v="VENTAS NO CONTRIBUYENTES"/>
    <s v=""/>
    <n v="609244159.34640002"/>
    <n v="0"/>
    <n v="569276227.35000002"/>
    <n v="0"/>
    <s v="-"/>
    <n v="0"/>
    <n v="34455113.789999999"/>
    <s v="-"/>
    <n v="5512818.2063999996"/>
    <n v="0"/>
    <s v="-"/>
    <n v="0"/>
    <n v="0"/>
    <s v="-"/>
    <n v="0"/>
  </r>
  <r>
    <s v="668"/>
    <x v="28"/>
    <x v="1"/>
    <s v="012"/>
    <s v="Z1B8038506"/>
    <s v="1677"/>
    <s v="FC"/>
    <s v="00073702-00073725"/>
    <s v=""/>
    <s v=""/>
    <s v=""/>
    <s v=""/>
    <n v="0"/>
    <s v=""/>
    <s v="VENTAS NO CONTRIBUYENTES"/>
    <s v=""/>
    <n v="248333430.75"/>
    <n v="0"/>
    <n v="176738465.65000001"/>
    <n v="0"/>
    <s v="-"/>
    <n v="0"/>
    <n v="61719797.5"/>
    <s v="16"/>
    <n v="9875167.5999999978"/>
    <n v="0"/>
    <s v="-"/>
    <n v="0"/>
    <n v="0"/>
    <s v="-"/>
    <n v="0"/>
  </r>
  <r>
    <s v="669"/>
    <x v="28"/>
    <x v="1"/>
    <s v="013"/>
    <s v="Z1B8050578"/>
    <s v="1633"/>
    <s v="FC"/>
    <s v="00149469-00149484"/>
    <s v=""/>
    <s v=""/>
    <s v=""/>
    <s v=""/>
    <m/>
    <s v=""/>
    <s v="VENTAS NO CONTRIBUYENTES"/>
    <m/>
    <n v="92264522.099999994"/>
    <n v="0"/>
    <n v="83159322.5"/>
    <n v="0"/>
    <s v="-"/>
    <n v="0"/>
    <n v="7849310"/>
    <s v="-"/>
    <n v="1255889.6000000001"/>
    <n v="0"/>
    <s v="-"/>
    <n v="0"/>
    <n v="0"/>
    <s v="-"/>
    <n v="0"/>
  </r>
  <r>
    <s v="670"/>
    <x v="28"/>
    <x v="1"/>
    <s v="014"/>
    <s v="Z1F0000338"/>
    <s v="1517"/>
    <s v="FC"/>
    <s v="00059252-00059281"/>
    <s v=""/>
    <s v=""/>
    <s v=""/>
    <s v=""/>
    <n v="0"/>
    <s v=""/>
    <s v="VENTAS NO CONTRIBUYENTES"/>
    <s v=""/>
    <n v="100444765.60000001"/>
    <n v="0"/>
    <n v="42041190"/>
    <n v="0"/>
    <s v="-"/>
    <n v="0"/>
    <n v="50347910"/>
    <s v="16"/>
    <n v="8055665.6000000006"/>
    <n v="0"/>
    <s v="-"/>
    <n v="0"/>
    <n v="0"/>
    <s v="-"/>
    <n v="0"/>
  </r>
  <r>
    <s v="671"/>
    <x v="28"/>
    <x v="1"/>
    <s v="014"/>
    <s v="Z1F0000338"/>
    <s v="1518"/>
    <s v="FC"/>
    <s v="00592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72"/>
    <x v="28"/>
    <x v="1"/>
    <s v="015"/>
    <s v="Z1B8050356"/>
    <s v="1653"/>
    <s v="FC"/>
    <s v="0008883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73"/>
    <x v="28"/>
    <x v="1"/>
    <s v="016"/>
    <s v="Z1F0000490"/>
    <s v="-"/>
    <s v="FC"/>
    <s v="04797000-04798000"/>
    <s v=""/>
    <s v=""/>
    <s v=""/>
    <s v=""/>
    <n v="0"/>
    <s v=""/>
    <s v="VENTAS NO CONTRIBUYENTES"/>
    <s v=""/>
    <n v="47557560"/>
    <n v="0"/>
    <n v="47557560"/>
    <n v="0"/>
    <s v="-"/>
    <n v="0"/>
    <n v="0"/>
    <s v="-"/>
    <n v="0"/>
    <n v="0"/>
    <s v="-"/>
    <n v="0"/>
    <n v="0"/>
    <s v="-"/>
    <n v="0"/>
  </r>
  <r>
    <s v="674"/>
    <x v="28"/>
    <x v="1"/>
    <s v="017"/>
    <s v="Z7C0004030"/>
    <s v="0116"/>
    <s v="FC"/>
    <s v="00003955-00003972"/>
    <s v=""/>
    <s v=""/>
    <s v=""/>
    <s v=""/>
    <n v="0"/>
    <s v=""/>
    <s v="VENTAS NO CONTRIBUYENTES"/>
    <s v=""/>
    <n v="133023439.97999999"/>
    <n v="0"/>
    <n v="119010343.02"/>
    <n v="0"/>
    <s v="-"/>
    <n v="0"/>
    <n v="12080256"/>
    <s v="16"/>
    <n v="1932840.96"/>
    <n v="0"/>
    <s v="-"/>
    <n v="0"/>
    <n v="0"/>
    <s v="-"/>
    <n v="0"/>
  </r>
  <r>
    <s v="675"/>
    <x v="29"/>
    <x v="0"/>
    <s v="001"/>
    <s v="Z1F0017854"/>
    <s v="0401-0401"/>
    <s v="FC"/>
    <s v="00022516-00022527"/>
    <s v=""/>
    <s v=""/>
    <s v=""/>
    <s v=""/>
    <n v="0"/>
    <s v=""/>
    <s v="VENTAS NO CONTRIBUYENTES"/>
    <s v=""/>
    <n v="493248528.139"/>
    <n v="0"/>
    <n v="379964346.5"/>
    <n v="0"/>
    <s v="-"/>
    <n v="0"/>
    <n v="97658777.275000006"/>
    <s v="16"/>
    <n v="15625404.364"/>
    <n v="0"/>
    <s v="-"/>
    <n v="0"/>
    <n v="0"/>
    <s v="-"/>
    <n v="0"/>
  </r>
  <r>
    <s v="676"/>
    <x v="29"/>
    <x v="0"/>
    <s v="001"/>
    <s v="Z1F0017854"/>
    <s v="0401"/>
    <s v="FC"/>
    <s v="00022528"/>
    <s v=""/>
    <s v=""/>
    <s v=""/>
    <s v=""/>
    <n v="0"/>
    <s v=""/>
    <s v="ADMIN MARSALA 20 .CA"/>
    <s v="J302905516"/>
    <n v="10142669"/>
    <n v="0"/>
    <n v="8862000"/>
    <n v="1104025"/>
    <s v="16"/>
    <n v="176644"/>
    <n v="0"/>
    <s v="-"/>
    <n v="0"/>
    <n v="0"/>
    <s v="-"/>
    <n v="0"/>
    <n v="0"/>
    <s v="-"/>
    <n v="0"/>
  </r>
  <r>
    <s v="677"/>
    <x v="29"/>
    <x v="0"/>
    <s v="001"/>
    <s v="Z1F0017854"/>
    <s v="0401-0401"/>
    <s v="FC"/>
    <s v="00022529-00022548"/>
    <s v=""/>
    <s v=""/>
    <s v=""/>
    <s v=""/>
    <n v="0"/>
    <s v=""/>
    <s v="VENTAS NO CONTRIBUYENTES"/>
    <s v=""/>
    <n v="574413685.14779997"/>
    <n v="0"/>
    <n v="464081809.875"/>
    <n v="0"/>
    <s v="-"/>
    <n v="0"/>
    <n v="95113685.580000013"/>
    <s v="-"/>
    <n v="15218189.6928"/>
    <n v="0"/>
    <s v="-"/>
    <n v="0"/>
    <n v="0"/>
    <s v="-"/>
    <n v="0"/>
  </r>
  <r>
    <s v="678"/>
    <x v="29"/>
    <x v="1"/>
    <s v="001"/>
    <s v="Z1F0000700"/>
    <s v="1494"/>
    <s v="FC"/>
    <s v="00119198-19313001"/>
    <s v=""/>
    <s v=""/>
    <s v=""/>
    <s v=""/>
    <n v="0"/>
    <s v=""/>
    <s v="VENTAS NO CONTRIBUYENTES"/>
    <s v=""/>
    <n v="2490976415.1051998"/>
    <n v="0"/>
    <n v="2055532830.1249998"/>
    <n v="0"/>
    <s v="-"/>
    <n v="0"/>
    <n v="375382400.84500003"/>
    <s v="16"/>
    <n v="60061184.135200001"/>
    <n v="0"/>
    <s v="-"/>
    <n v="0"/>
    <n v="0"/>
    <s v="-"/>
    <n v="0"/>
  </r>
  <r>
    <s v="679"/>
    <x v="29"/>
    <x v="2"/>
    <s v="002"/>
    <s v="Z1F0008858"/>
    <s v="0853"/>
    <s v="FC"/>
    <s v="00113766-00113884"/>
    <s v=""/>
    <s v=""/>
    <s v=""/>
    <s v=""/>
    <n v="0"/>
    <s v=""/>
    <s v="VENTAS NO CONTRIBUYENTES"/>
    <s v=""/>
    <n v="570646432.38"/>
    <n v="0"/>
    <n v="541701938.38"/>
    <n v="0"/>
    <s v="-"/>
    <n v="0"/>
    <n v="24952150"/>
    <s v="-"/>
    <n v="3992344"/>
    <n v="0"/>
    <s v="-"/>
    <n v="0"/>
    <n v="0"/>
    <s v="-"/>
    <n v="0"/>
  </r>
  <r>
    <s v="680"/>
    <x v="29"/>
    <x v="2"/>
    <s v="002"/>
    <s v="Z1F0008858"/>
    <s v="0853"/>
    <s v="NC"/>
    <m/>
    <s v="00000140"/>
    <s v=""/>
    <s v=""/>
    <s v=""/>
    <n v="0"/>
    <s v=""/>
    <s v="VENTAS NO CONTRIBUYENTES"/>
    <s v=""/>
    <n v="-4562250"/>
    <n v="0"/>
    <n v="-4562250"/>
    <n v="0"/>
    <s v="-"/>
    <n v="0"/>
    <m/>
    <s v="-"/>
    <n v="0"/>
    <n v="0"/>
    <s v="-"/>
    <n v="0"/>
    <n v="0"/>
    <s v="-"/>
    <n v="0"/>
  </r>
  <r>
    <s v="681"/>
    <x v="29"/>
    <x v="1"/>
    <s v="002"/>
    <s v="Z1B8050002"/>
    <s v="1828"/>
    <s v="FC"/>
    <s v="00168523-00168580"/>
    <s v=""/>
    <s v=""/>
    <s v=""/>
    <s v=""/>
    <n v="0"/>
    <s v=""/>
    <s v="VENTAS NO CONTRIBUYENTES"/>
    <s v=""/>
    <n v="1354516128.1064"/>
    <n v="0"/>
    <n v="1156505378.25"/>
    <n v="0"/>
    <s v="-"/>
    <n v="0"/>
    <n v="170698922.28999999"/>
    <s v="-"/>
    <n v="27311827.566399999"/>
    <n v="0"/>
    <s v="-"/>
    <n v="0"/>
    <n v="0"/>
    <s v="-"/>
    <n v="0"/>
  </r>
  <r>
    <s v="682"/>
    <x v="29"/>
    <x v="1"/>
    <s v="002"/>
    <s v="Z1B8050149"/>
    <s v="1751"/>
    <s v="FC "/>
    <s v="00206631-00206671"/>
    <m/>
    <m/>
    <m/>
    <m/>
    <n v="0"/>
    <m/>
    <s v="VENTAS NO CONTRIBUYENTES"/>
    <m/>
    <n v="164763165.80000001"/>
    <n v="0"/>
    <n v="164763165.80000001"/>
    <n v="0"/>
    <s v="-"/>
    <n v="0"/>
    <n v="0"/>
    <s v="-"/>
    <n v="0"/>
    <n v="0"/>
    <s v="-"/>
    <n v="0"/>
    <n v="0"/>
    <s v="-"/>
    <n v="0"/>
  </r>
  <r>
    <s v="683"/>
    <x v="29"/>
    <x v="0"/>
    <s v="002"/>
    <s v="Z1F0017966"/>
    <s v="0397-0397"/>
    <s v="FC"/>
    <s v="00010445-00010477"/>
    <s v=""/>
    <s v=""/>
    <s v=""/>
    <s v=""/>
    <n v="0"/>
    <s v=""/>
    <s v="VENTAS NO CONTRIBUYENTES"/>
    <s v=""/>
    <n v="583854377.05279994"/>
    <n v="0"/>
    <n v="413749555.75000006"/>
    <n v="0"/>
    <s v="-"/>
    <n v="0"/>
    <n v="146642087.32999998"/>
    <s v="-"/>
    <n v="23462733.972799998"/>
    <n v="0"/>
    <s v="-"/>
    <n v="0"/>
    <n v="0"/>
    <s v="-"/>
    <n v="0"/>
  </r>
  <r>
    <s v="684"/>
    <x v="29"/>
    <x v="0"/>
    <s v="002"/>
    <s v="Z1F0017966"/>
    <s v="0397"/>
    <s v="FC"/>
    <s v="00010478"/>
    <s v=""/>
    <s v=""/>
    <s v=""/>
    <s v=""/>
    <n v="0"/>
    <s v=""/>
    <s v="CANDY HOUSE AND CHOCOLATE. CA."/>
    <s v="J411053520"/>
    <n v="5724419"/>
    <n v="0"/>
    <n v="4443750"/>
    <n v="1104025"/>
    <s v="16"/>
    <n v="176644"/>
    <n v="0"/>
    <s v="-"/>
    <n v="0"/>
    <n v="0"/>
    <s v="-"/>
    <n v="0"/>
    <n v="0"/>
    <s v="-"/>
    <n v="0"/>
  </r>
  <r>
    <s v="685"/>
    <x v="29"/>
    <x v="0"/>
    <s v="002"/>
    <s v="Z1F0017966"/>
    <s v="0397-0398"/>
    <s v="FC"/>
    <s v="00010479-00010534"/>
    <s v=""/>
    <s v=""/>
    <s v=""/>
    <s v=""/>
    <n v="0"/>
    <s v=""/>
    <s v="VENTAS NO CONTRIBUYENTES"/>
    <s v=""/>
    <n v="937794044.36759996"/>
    <n v="0"/>
    <n v="681548214.03999996"/>
    <n v="0"/>
    <s v="-"/>
    <n v="0"/>
    <n v="220901577.85999998"/>
    <s v="16"/>
    <n v="35344252.457599998"/>
    <n v="0"/>
    <s v="-"/>
    <n v="0"/>
    <n v="0"/>
    <s v="-"/>
    <n v="0"/>
  </r>
  <r>
    <s v="686"/>
    <x v="29"/>
    <x v="2"/>
    <s v="003"/>
    <s v="Z1F0008965"/>
    <s v="0844"/>
    <s v="FC"/>
    <s v="00110301-00110380"/>
    <s v=""/>
    <s v=""/>
    <s v=""/>
    <s v=""/>
    <n v="0"/>
    <s v=""/>
    <s v="VENTAS NO CONTRIBUYENTES"/>
    <s v=""/>
    <n v="416959991.88"/>
    <n v="0"/>
    <n v="395241311.88"/>
    <m/>
    <m/>
    <m/>
    <n v="18723000"/>
    <s v="-"/>
    <n v="2995680"/>
    <n v="0"/>
    <s v="-"/>
    <n v="0"/>
    <n v="0"/>
    <s v="-"/>
    <n v="0"/>
  </r>
  <r>
    <s v="687"/>
    <x v="29"/>
    <x v="1"/>
    <s v="003"/>
    <s v="Z1B8051199"/>
    <s v="1914"/>
    <s v="FC"/>
    <s v="00196418-00196498"/>
    <s v=""/>
    <s v=""/>
    <s v=""/>
    <s v=""/>
    <n v="0"/>
    <s v=""/>
    <s v="VENTAS NO CONTRIBUYENTES"/>
    <s v=""/>
    <n v="1565935144.6142001"/>
    <n v="0"/>
    <n v="1277437253.125"/>
    <n v="0"/>
    <s v="-"/>
    <n v="0"/>
    <n v="248705078.87"/>
    <s v="16"/>
    <n v="39792812.619199999"/>
    <n v="0"/>
    <s v="-"/>
    <n v="0"/>
    <n v="0"/>
    <s v="-"/>
    <n v="0"/>
  </r>
  <r>
    <s v="688"/>
    <x v="29"/>
    <x v="0"/>
    <s v="003"/>
    <s v="Z1F0017848"/>
    <s v="0394-0394"/>
    <s v="FC"/>
    <s v="00018555-00018563"/>
    <s v=""/>
    <s v=""/>
    <s v=""/>
    <s v=""/>
    <n v="0"/>
    <s v=""/>
    <s v="VENTAS NO CONTRIBUYENTES"/>
    <s v=""/>
    <n v="260506358.76999998"/>
    <n v="0"/>
    <n v="191590856.5"/>
    <n v="0"/>
    <s v="-"/>
    <n v="0"/>
    <n v="59409915.75"/>
    <s v="16"/>
    <n v="9505586.5199999996"/>
    <n v="0"/>
    <s v="-"/>
    <n v="0"/>
    <n v="0"/>
    <s v="-"/>
    <n v="0"/>
  </r>
  <r>
    <s v="689"/>
    <x v="29"/>
    <x v="0"/>
    <s v="003"/>
    <s v="Z1F0017848"/>
    <s v="0394"/>
    <s v="NC"/>
    <s v=""/>
    <s v="00000056"/>
    <s v=""/>
    <s v="00018560"/>
    <s v="30-03-2021"/>
    <n v="124316049.52"/>
    <s v="VEN"/>
    <s v="JOSE LEON"/>
    <s v="V18537228"/>
    <n v="-721665"/>
    <n v="0"/>
    <n v="-721665"/>
    <n v="0"/>
    <s v="-"/>
    <n v="0"/>
    <n v="0"/>
    <s v="-"/>
    <n v="0"/>
    <n v="0"/>
    <s v="-"/>
    <n v="0"/>
    <n v="0"/>
    <s v="-"/>
    <n v="0"/>
  </r>
  <r>
    <s v="690"/>
    <x v="29"/>
    <x v="1"/>
    <s v="004"/>
    <s v="Z1B8050937"/>
    <s v="1757"/>
    <s v="FC"/>
    <s v="00163318-00163382"/>
    <s v=""/>
    <s v=""/>
    <s v=""/>
    <s v=""/>
    <n v="0"/>
    <s v=""/>
    <s v="VENTAS NO CONTRIBUYENTES"/>
    <s v=""/>
    <n v="1477483497.1199999"/>
    <n v="0"/>
    <n v="1242000610.75"/>
    <n v="0"/>
    <s v="-"/>
    <n v="0"/>
    <n v="203002488.25"/>
    <s v="-"/>
    <n v="32480398.119999997"/>
    <n v="0"/>
    <s v="-"/>
    <n v="0"/>
    <n v="0"/>
    <s v="-"/>
    <n v="0"/>
  </r>
  <r>
    <s v="691"/>
    <x v="29"/>
    <x v="1"/>
    <s v="004"/>
    <s v="Z1B8050937"/>
    <s v="1757"/>
    <s v="FC"/>
    <s v="00163383"/>
    <s v=""/>
    <s v=""/>
    <s v=""/>
    <s v=""/>
    <n v="0"/>
    <s v=""/>
    <s v="ALIMENTOS COMARCA"/>
    <s v="J40706967-5"/>
    <n v="317170237.23500001"/>
    <n v="0"/>
    <n v="212751990"/>
    <n v="90015730.375"/>
    <s v="16"/>
    <n v="14402516.859999999"/>
    <n v="0"/>
    <s v="-"/>
    <n v="0"/>
    <n v="0"/>
    <s v="-"/>
    <n v="0"/>
    <n v="0"/>
    <s v="-"/>
    <n v="0"/>
  </r>
  <r>
    <s v="692"/>
    <x v="29"/>
    <x v="1"/>
    <s v="004"/>
    <s v="Z1B8050937"/>
    <s v="1757"/>
    <s v="FC"/>
    <s v="00163384"/>
    <s v=""/>
    <s v=""/>
    <s v=""/>
    <s v=""/>
    <n v="0"/>
    <s v=""/>
    <s v="ALIMENTOS COMARCA"/>
    <s v="J40706967-5"/>
    <n v="162985949.17119998"/>
    <n v="0"/>
    <n v="11922275"/>
    <n v="130227305.31999999"/>
    <s v="16"/>
    <n v="20836368.851199999"/>
    <n v="0"/>
    <s v="-"/>
    <n v="0"/>
    <n v="0"/>
    <s v="-"/>
    <n v="0"/>
    <n v="0"/>
    <s v="-"/>
    <n v="0"/>
  </r>
  <r>
    <s v="693"/>
    <x v="29"/>
    <x v="1"/>
    <s v="004"/>
    <s v="Z1B8050937"/>
    <s v="1757"/>
    <s v="FC"/>
    <s v="00163385"/>
    <s v=""/>
    <s v=""/>
    <s v=""/>
    <s v=""/>
    <n v="0"/>
    <s v=""/>
    <s v="ALIMENTOS COMARCA"/>
    <s v="J40706967-5"/>
    <n v="39288043"/>
    <n v="0"/>
    <n v="6359500"/>
    <n v="28386675"/>
    <s v="16"/>
    <n v="4541868"/>
    <n v="0"/>
    <s v="-"/>
    <n v="0"/>
    <n v="0"/>
    <s v="-"/>
    <n v="0"/>
    <n v="0"/>
    <s v="-"/>
    <n v="0"/>
  </r>
  <r>
    <s v="694"/>
    <x v="29"/>
    <x v="1"/>
    <s v="004"/>
    <s v="Z1B8050937"/>
    <s v="1757"/>
    <s v="FC"/>
    <s v="00163386-00163413"/>
    <s v=""/>
    <s v=""/>
    <s v=""/>
    <s v=""/>
    <n v="0"/>
    <s v=""/>
    <s v="VENTAS NO CONTRIBUYENTES"/>
    <s v=""/>
    <n v="411323796.80000001"/>
    <n v="0"/>
    <n v="329340533.625"/>
    <n v="0"/>
    <s v="-"/>
    <n v="0"/>
    <n v="70675226.875"/>
    <s v="-"/>
    <n v="11308036.300000001"/>
    <n v="0"/>
    <s v="-"/>
    <n v="0"/>
    <n v="0"/>
    <s v="-"/>
    <n v="0"/>
  </r>
  <r>
    <s v="695"/>
    <x v="29"/>
    <x v="1"/>
    <s v="004"/>
    <s v="Z1B8050937"/>
    <s v="1757"/>
    <s v="FC"/>
    <s v="00163414"/>
    <s v=""/>
    <s v=""/>
    <s v=""/>
    <s v=""/>
    <n v="0"/>
    <s v=""/>
    <s v="LARA WILMER"/>
    <s v="VV13910089"/>
    <n v="80132569.301600009"/>
    <n v="0"/>
    <n v="52871270.090000004"/>
    <n v="23501120.010000002"/>
    <s v="16"/>
    <n v="3760179.2016000003"/>
    <n v="0"/>
    <s v="-"/>
    <n v="0"/>
    <n v="0"/>
    <s v="-"/>
    <n v="0"/>
    <n v="0"/>
    <s v="-"/>
    <n v="0"/>
  </r>
  <r>
    <s v="696"/>
    <x v="29"/>
    <x v="0"/>
    <s v="004"/>
    <s v="Z1F0017963"/>
    <s v="0397-0397"/>
    <s v="FC"/>
    <s v="00010578-00010635"/>
    <s v=""/>
    <s v=""/>
    <s v=""/>
    <s v=""/>
    <n v="0"/>
    <s v=""/>
    <s v="VENTAS NO CONTRIBUYENTES"/>
    <s v=""/>
    <n v="1260274894.5942001"/>
    <n v="0"/>
    <n v="902094451.12499988"/>
    <n v="0"/>
    <s v="-"/>
    <n v="0"/>
    <n v="308776244.37"/>
    <s v="-"/>
    <n v="49404199.099200003"/>
    <n v="0"/>
    <s v="-"/>
    <n v="0"/>
    <n v="0"/>
    <s v="-"/>
    <n v="0"/>
  </r>
  <r>
    <s v="697"/>
    <x v="29"/>
    <x v="0"/>
    <s v="004"/>
    <s v="Z1F0017963"/>
    <s v="0397"/>
    <s v="FC"/>
    <s v="00010636"/>
    <s v=""/>
    <s v=""/>
    <s v=""/>
    <s v=""/>
    <n v="0"/>
    <s v=""/>
    <s v="FUNDAVIGEA"/>
    <s v="J298180811"/>
    <n v="12485950"/>
    <n v="0"/>
    <n v="0"/>
    <n v="10763750"/>
    <s v="16"/>
    <n v="1722200"/>
    <n v="0"/>
    <s v="-"/>
    <n v="0"/>
    <n v="0"/>
    <s v="-"/>
    <n v="0"/>
    <n v="0"/>
    <s v="-"/>
    <n v="0"/>
  </r>
  <r>
    <s v="698"/>
    <x v="29"/>
    <x v="0"/>
    <s v="004"/>
    <s v="Z1F0017963"/>
    <s v="0397-0397"/>
    <s v="FC"/>
    <s v="00010637-00010683"/>
    <s v=""/>
    <s v=""/>
    <s v=""/>
    <s v=""/>
    <n v="0"/>
    <s v=""/>
    <s v="VENTAS NO CONTRIBUYENTES"/>
    <s v=""/>
    <n v="776459603.74919999"/>
    <n v="0"/>
    <n v="556576623.87499988"/>
    <n v="0"/>
    <s v="-"/>
    <n v="0"/>
    <n v="189554292.99499997"/>
    <s v="-"/>
    <n v="30328686.8792"/>
    <n v="0"/>
    <s v="-"/>
    <n v="0"/>
    <n v="0"/>
    <s v="-"/>
    <n v="0"/>
  </r>
  <r>
    <s v="699"/>
    <x v="29"/>
    <x v="1"/>
    <s v="005"/>
    <s v="Z1B8050363"/>
    <s v="1908"/>
    <s v="FC"/>
    <s v="00176392-00176393"/>
    <s v=""/>
    <s v=""/>
    <s v=""/>
    <s v=""/>
    <n v="0"/>
    <s v=""/>
    <s v="VENTAS NO CONTRIBUYENTES"/>
    <s v=""/>
    <n v="27555200"/>
    <n v="0"/>
    <n v="25951500"/>
    <n v="0"/>
    <s v="-"/>
    <n v="0"/>
    <n v="1382500"/>
    <s v="16"/>
    <n v="221200"/>
    <n v="0"/>
    <s v="-"/>
    <n v="0"/>
    <n v="0"/>
    <s v="-"/>
    <n v="0"/>
  </r>
  <r>
    <s v="700"/>
    <x v="29"/>
    <x v="1"/>
    <s v="005"/>
    <s v="Z1B8050363"/>
    <s v="1908"/>
    <s v="FC"/>
    <s v="00176394"/>
    <s v=""/>
    <s v=""/>
    <s v=""/>
    <s v=""/>
    <n v="0"/>
    <s v=""/>
    <s v="STARLOAF C.A EL REY DEL PAN"/>
    <s v="J-402375999 "/>
    <n v="331041600"/>
    <n v="0"/>
    <n v="331041600"/>
    <n v="0"/>
    <s v="-"/>
    <n v="0"/>
    <n v="0"/>
    <s v="-"/>
    <n v="0"/>
    <n v="0"/>
    <s v="-"/>
    <n v="0"/>
    <n v="0"/>
    <s v="-"/>
    <n v="0"/>
  </r>
  <r>
    <s v="701"/>
    <x v="29"/>
    <x v="1"/>
    <s v="005"/>
    <s v="Z1B8050363"/>
    <s v="1908"/>
    <s v="FC"/>
    <s v="00176395-00176410"/>
    <s v=""/>
    <s v=""/>
    <s v=""/>
    <s v=""/>
    <n v="0"/>
    <s v=""/>
    <s v="VENTAS NO CONTRIBUYENTES"/>
    <s v=""/>
    <n v="340059874.0212"/>
    <n v="0"/>
    <n v="277514483.25"/>
    <n v="0"/>
    <s v="-"/>
    <n v="0"/>
    <n v="53918440.32"/>
    <s v="-"/>
    <n v="8626950.4512000009"/>
    <n v="0"/>
    <s v="-"/>
    <n v="0"/>
    <n v="0"/>
    <s v="-"/>
    <n v="0"/>
  </r>
  <r>
    <s v="702"/>
    <x v="29"/>
    <x v="1"/>
    <s v="005"/>
    <s v="Z1B8050363"/>
    <s v="1908"/>
    <s v="FC"/>
    <s v="00176411"/>
    <s v=""/>
    <s v=""/>
    <s v=""/>
    <s v=""/>
    <n v="0"/>
    <s v=""/>
    <s v="INVERSIONES JOHIL 5060 C.A"/>
    <s v="J408089009 "/>
    <n v="165520800"/>
    <n v="0"/>
    <n v="165520800"/>
    <n v="0"/>
    <s v="-"/>
    <n v="0"/>
    <n v="0"/>
    <s v="-"/>
    <n v="0"/>
    <n v="0"/>
    <s v="-"/>
    <n v="0"/>
    <n v="0"/>
    <s v="-"/>
    <n v="0"/>
  </r>
  <r>
    <s v="703"/>
    <x v="29"/>
    <x v="1"/>
    <s v="005"/>
    <s v="Z1B8050363"/>
    <s v="1908"/>
    <s v="FC"/>
    <s v="00176412-00176469"/>
    <s v=""/>
    <s v=""/>
    <s v=""/>
    <s v=""/>
    <n v="0"/>
    <s v=""/>
    <s v="VENTAS NO CONTRIBUYENTES"/>
    <s v=""/>
    <n v="868798302.50280011"/>
    <n v="0"/>
    <n v="703041627.375"/>
    <n v="0"/>
    <s v="-"/>
    <n v="0"/>
    <n v="142893685.45500001"/>
    <s v="-"/>
    <n v="22862989.672799997"/>
    <n v="0"/>
    <s v="-"/>
    <n v="0"/>
    <n v="0"/>
    <s v="-"/>
    <n v="0"/>
  </r>
  <r>
    <s v="704"/>
    <x v="29"/>
    <x v="1"/>
    <s v="005"/>
    <s v="Z1B8050363"/>
    <s v="1908"/>
    <s v="FC"/>
    <s v="00176470"/>
    <s v=""/>
    <s v=""/>
    <s v=""/>
    <s v=""/>
    <n v="0"/>
    <s v=""/>
    <s v="JULIO CESAR RODRIGUEZ"/>
    <s v="V148503601"/>
    <n v="39298284.875"/>
    <n v="0"/>
    <n v="32576490.875"/>
    <n v="5794650"/>
    <s v="16"/>
    <n v="927144"/>
    <n v="0"/>
    <s v="-"/>
    <n v="0"/>
    <n v="0"/>
    <s v="-"/>
    <n v="0"/>
    <n v="0"/>
    <s v="-"/>
    <n v="0"/>
  </r>
  <r>
    <s v="705"/>
    <x v="29"/>
    <x v="1"/>
    <s v="005"/>
    <s v="Z1B8050363"/>
    <s v="1908"/>
    <s v="FC"/>
    <s v="00176471-00176496"/>
    <s v=""/>
    <s v=""/>
    <s v=""/>
    <s v=""/>
    <n v="0"/>
    <s v=""/>
    <s v="VENTAS NO CONTRIBUYENTES"/>
    <s v=""/>
    <n v="537848091.995"/>
    <n v="0"/>
    <n v="425988711.125"/>
    <n v="0"/>
    <s v="-"/>
    <n v="0"/>
    <n v="96430500.75"/>
    <s v="-"/>
    <n v="15428880.120000001"/>
    <n v="0"/>
    <s v="-"/>
    <n v="0"/>
    <n v="0"/>
    <s v="-"/>
    <n v="0"/>
  </r>
  <r>
    <s v="706"/>
    <x v="29"/>
    <x v="0"/>
    <s v="005"/>
    <s v="Z1F0017998"/>
    <s v="0391-0391"/>
    <s v="FC"/>
    <s v="00014116-00014117"/>
    <s v=""/>
    <s v=""/>
    <s v=""/>
    <s v=""/>
    <n v="0"/>
    <s v=""/>
    <s v="VENTAS NO CONTRIBUYENTES"/>
    <s v=""/>
    <n v="11838237.5"/>
    <n v="0"/>
    <n v="11769507.5"/>
    <n v="0"/>
    <s v="-"/>
    <n v="0"/>
    <n v="59250"/>
    <s v="16"/>
    <n v="9480"/>
    <n v="0"/>
    <s v="-"/>
    <n v="0"/>
    <n v="0"/>
    <s v="-"/>
    <n v="0"/>
  </r>
  <r>
    <s v="707"/>
    <x v="29"/>
    <x v="1"/>
    <s v="006"/>
    <s v="Z1B8044815"/>
    <s v="1818"/>
    <s v="FC"/>
    <s v="00156177-00156197"/>
    <s v=""/>
    <s v=""/>
    <s v=""/>
    <s v=""/>
    <n v="0"/>
    <s v=""/>
    <s v="VENTAS NO CONTRIBUYENTES"/>
    <s v=""/>
    <n v="583553457.50119996"/>
    <n v="0"/>
    <n v="471055606.74999994"/>
    <n v="0"/>
    <s v="-"/>
    <n v="0"/>
    <n v="96980905.819999993"/>
    <s v="-"/>
    <n v="15516944.9312"/>
    <n v="0"/>
    <s v="-"/>
    <n v="0"/>
    <n v="0"/>
    <s v="-"/>
    <n v="0"/>
  </r>
  <r>
    <s v="708"/>
    <x v="29"/>
    <x v="1"/>
    <s v="006"/>
    <s v="Z1B8044815"/>
    <s v="1818"/>
    <s v="FC"/>
    <s v="00156198"/>
    <s v=""/>
    <s v=""/>
    <s v=""/>
    <s v=""/>
    <n v="0"/>
    <s v=""/>
    <s v="PANADERIA Y PASTELERIA MAXI-PAN"/>
    <s v="J-31475870-5"/>
    <n v="185460400"/>
    <n v="0"/>
    <n v="185460400"/>
    <n v="0"/>
    <s v="-"/>
    <n v="0"/>
    <n v="0"/>
    <s v="-"/>
    <n v="0"/>
    <n v="0"/>
    <s v="-"/>
    <n v="0"/>
    <n v="0"/>
    <s v="-"/>
    <n v="0"/>
  </r>
  <r>
    <s v="709"/>
    <x v="29"/>
    <x v="1"/>
    <s v="006"/>
    <s v="Z1B8044815"/>
    <s v="1818"/>
    <s v="FC"/>
    <s v="00156199-00156217"/>
    <s v=""/>
    <s v=""/>
    <s v=""/>
    <s v=""/>
    <n v="0"/>
    <s v=""/>
    <s v="VENTAS NO CONTRIBUYENTES"/>
    <s v=""/>
    <n v="431763274.34500003"/>
    <n v="0"/>
    <n v="332676562.125"/>
    <n v="0"/>
    <s v="-"/>
    <n v="0"/>
    <n v="85419579.5"/>
    <s v="16"/>
    <n v="13667132.719999999"/>
    <n v="0"/>
    <s v="-"/>
    <n v="0"/>
    <n v="0"/>
    <s v="-"/>
    <n v="0"/>
  </r>
  <r>
    <s v="710"/>
    <x v="29"/>
    <x v="1"/>
    <s v="006"/>
    <s v="Z1B8044815"/>
    <s v="1818"/>
    <s v="FC"/>
    <s v="00156218"/>
    <s v=""/>
    <s v=""/>
    <s v=""/>
    <s v=""/>
    <n v="0"/>
    <s v=""/>
    <s v="INVERSIONES UAIDIN C.A"/>
    <s v="J-40598917-3"/>
    <n v="25082500"/>
    <n v="0"/>
    <n v="25082500"/>
    <n v="0"/>
    <s v="-"/>
    <n v="0"/>
    <n v="0"/>
    <s v="-"/>
    <n v="0"/>
    <n v="0"/>
    <s v="-"/>
    <n v="0"/>
    <n v="0"/>
    <s v="-"/>
    <n v="0"/>
  </r>
  <r>
    <s v="711"/>
    <x v="29"/>
    <x v="1"/>
    <s v="006"/>
    <s v="Z1B8044815"/>
    <s v="1818"/>
    <s v="FC"/>
    <s v="00156219-00156293"/>
    <s v=""/>
    <s v=""/>
    <s v=""/>
    <s v=""/>
    <n v="0"/>
    <s v=""/>
    <s v="VENTAS NO CONTRIBUYENTES"/>
    <s v=""/>
    <n v="1381185106.6040001"/>
    <n v="0"/>
    <n v="1004129610"/>
    <n v="0"/>
    <s v="-"/>
    <n v="0"/>
    <n v="325047841.90000004"/>
    <s v="16"/>
    <n v="52007654.703999996"/>
    <n v="0"/>
    <s v="-"/>
    <n v="0"/>
    <n v="0"/>
    <s v="-"/>
    <n v="0"/>
  </r>
  <r>
    <s v="712"/>
    <x v="29"/>
    <x v="0"/>
    <s v="006"/>
    <s v="Z1F0017787"/>
    <s v="0360-0360"/>
    <s v="FC"/>
    <s v="00005162-00005238"/>
    <s v=""/>
    <s v=""/>
    <s v=""/>
    <s v=""/>
    <n v="0"/>
    <s v=""/>
    <s v="VENTAS NO CONTRIBUYENTES"/>
    <s v=""/>
    <n v="1477018771.267"/>
    <n v="0"/>
    <n v="971177700.37499976"/>
    <n v="0"/>
    <s v="-"/>
    <n v="0"/>
    <n v="436069888.70000005"/>
    <s v="-"/>
    <n v="69771182.191999987"/>
    <n v="0"/>
    <s v="-"/>
    <n v="0"/>
    <n v="0"/>
    <s v="-"/>
    <n v="0"/>
  </r>
  <r>
    <s v="713"/>
    <x v="29"/>
    <x v="1"/>
    <s v="007"/>
    <s v="Z1B8050013"/>
    <s v="1856"/>
    <s v="FC"/>
    <s v="00177728-00177819"/>
    <s v=""/>
    <s v=""/>
    <s v=""/>
    <s v=""/>
    <n v="0"/>
    <s v=""/>
    <s v="VENTAS NO CONTRIBUYENTES"/>
    <s v=""/>
    <n v="2644093513.1261992"/>
    <n v="0"/>
    <n v="1984826240.3749998"/>
    <n v="0"/>
    <s v="-"/>
    <n v="0"/>
    <n v="568333855.81999993"/>
    <s v="-"/>
    <n v="90933416.931200013"/>
    <n v="0"/>
    <s v="-"/>
    <n v="0"/>
    <n v="0"/>
    <s v="-"/>
    <n v="0"/>
  </r>
  <r>
    <s v="714"/>
    <x v="29"/>
    <x v="1"/>
    <s v="008"/>
    <s v="Z1B8050003"/>
    <s v="1773"/>
    <s v="FC"/>
    <s v="00174674-00174753"/>
    <s v=""/>
    <s v=""/>
    <s v=""/>
    <s v=""/>
    <n v="0"/>
    <s v=""/>
    <s v="VENTAS NO CONTRIBUYENTES"/>
    <s v=""/>
    <n v="2077282244.7976"/>
    <n v="0"/>
    <n v="1665101500.625"/>
    <n v="0"/>
    <s v="-"/>
    <n v="0"/>
    <n v="355328227.73500001"/>
    <s v="-"/>
    <n v="56852516.437599994"/>
    <n v="0"/>
    <s v="-"/>
    <n v="0"/>
    <n v="0"/>
    <s v="-"/>
    <n v="0"/>
  </r>
  <r>
    <s v="715"/>
    <x v="29"/>
    <x v="0"/>
    <s v="008"/>
    <s v="Z1F0017970"/>
    <s v="0029-0029"/>
    <s v="FC"/>
    <s v="00000349-00000357"/>
    <s v=""/>
    <s v=""/>
    <s v=""/>
    <s v=""/>
    <n v="0"/>
    <s v=""/>
    <s v="VENTAS NO CONTRIBUYENTES"/>
    <s v=""/>
    <n v="34501986"/>
    <n v="0"/>
    <n v="1406200"/>
    <n v="0"/>
    <s v="-"/>
    <n v="0"/>
    <n v="28530850"/>
    <s v="16"/>
    <n v="4564936"/>
    <n v="0"/>
    <s v="-"/>
    <n v="0"/>
    <n v="0"/>
    <s v="-"/>
    <n v="0"/>
  </r>
  <r>
    <s v="716"/>
    <x v="29"/>
    <x v="1"/>
    <s v="009"/>
    <s v="Z1B8014458"/>
    <s v="1827"/>
    <s v="FC"/>
    <s v="00180126-00180135"/>
    <s v=""/>
    <s v=""/>
    <s v=""/>
    <s v=""/>
    <n v="0"/>
    <s v=""/>
    <s v="VENTAS NO CONTRIBUYENTES"/>
    <s v=""/>
    <n v="207157401.625"/>
    <n v="0"/>
    <n v="167928608.625"/>
    <n v="0"/>
    <s v="-"/>
    <n v="0"/>
    <n v="33817925"/>
    <s v="16"/>
    <n v="5410868"/>
    <n v="0"/>
    <s v="-"/>
    <n v="0"/>
    <n v="0"/>
    <s v="-"/>
    <n v="0"/>
  </r>
  <r>
    <s v="717"/>
    <x v="29"/>
    <x v="1"/>
    <s v="010"/>
    <s v="Z1F0000341"/>
    <s v="1299"/>
    <s v="FC"/>
    <s v="78281000"/>
    <s v=""/>
    <s v=""/>
    <s v=""/>
    <s v=""/>
    <n v="0"/>
    <s v=""/>
    <s v="WILLIAMS TORREALBA"/>
    <s v="V14675273"/>
    <n v="1151426817"/>
    <n v="0"/>
    <n v="0"/>
    <n v="0"/>
    <s v="-"/>
    <n v="0"/>
    <n v="992609325"/>
    <s v="16"/>
    <n v="158817492"/>
    <n v="0"/>
    <s v="-"/>
    <n v="0"/>
    <n v="0"/>
    <s v="-"/>
    <n v="0"/>
  </r>
  <r>
    <s v="718"/>
    <x v="29"/>
    <x v="1"/>
    <s v="010"/>
    <s v="Z1F0000341"/>
    <s v="1299"/>
    <s v="NC"/>
    <s v=""/>
    <s v="00000159"/>
    <s v=""/>
    <s v="78281000"/>
    <s v="30/3/2021"/>
    <n v="1151426817"/>
    <s v="VEN"/>
    <s v="WILLIAMS TORREALBA"/>
    <s v="V14675273"/>
    <n v="-1151426817"/>
    <n v="0"/>
    <n v="0"/>
    <n v="0"/>
    <s v="-"/>
    <n v="0"/>
    <n v="-992609325"/>
    <s v="16"/>
    <n v="-158817492"/>
    <n v="0"/>
    <s v="-"/>
    <n v="0"/>
    <n v="0"/>
    <s v="-"/>
    <n v="0"/>
  </r>
  <r>
    <s v="719"/>
    <x v="29"/>
    <x v="1"/>
    <s v="011"/>
    <s v="Z1F0004616"/>
    <s v="0728"/>
    <s v="FC"/>
    <s v="00098950-00099120"/>
    <s v=""/>
    <s v=""/>
    <s v=""/>
    <s v=""/>
    <n v="0"/>
    <s v=""/>
    <s v="VENTAS NO CONTRIBUYENTES"/>
    <s v=""/>
    <n v="823018665.23640001"/>
    <n v="0"/>
    <n v="759809118.24000001"/>
    <n v="0"/>
    <s v="-"/>
    <n v="0"/>
    <n v="54490988.789999999"/>
    <s v="-"/>
    <n v="8718558.2063999996"/>
    <n v="0"/>
    <s v="-"/>
    <n v="0"/>
    <n v="0"/>
    <s v="-"/>
    <n v="0"/>
  </r>
  <r>
    <s v="720"/>
    <x v="29"/>
    <x v="1"/>
    <s v="011"/>
    <s v="Z1F0004616"/>
    <s v="0728"/>
    <s v="FC"/>
    <m/>
    <s v="00000110"/>
    <s v=""/>
    <s v=""/>
    <s v=""/>
    <n v="0"/>
    <s v=""/>
    <s v="NOTA DE CREDITO"/>
    <s v=""/>
    <n v="-1335100"/>
    <n v="0"/>
    <n v="-1335100"/>
    <n v="0"/>
    <s v="-"/>
    <n v="0"/>
    <m/>
    <s v="-"/>
    <n v="0"/>
    <n v="0"/>
    <s v="-"/>
    <n v="0"/>
    <n v="0"/>
    <s v="-"/>
    <n v="0"/>
  </r>
  <r>
    <s v="721"/>
    <x v="29"/>
    <x v="1"/>
    <s v="012"/>
    <s v="Z1B8038506"/>
    <s v="1678"/>
    <s v="FC"/>
    <s v="00073726-00073784"/>
    <s v=""/>
    <s v=""/>
    <s v=""/>
    <s v=""/>
    <n v="0"/>
    <s v=""/>
    <s v="VENTAS NO CONTRIBUYENTES"/>
    <s v=""/>
    <n v="405264350.52499998"/>
    <n v="0"/>
    <n v="316436209.375"/>
    <n v="0"/>
    <s v="-"/>
    <n v="0"/>
    <n v="76575983.75"/>
    <s v="-"/>
    <n v="12252157.4"/>
    <n v="0"/>
    <s v="-"/>
    <n v="0"/>
    <n v="0"/>
    <s v="-"/>
    <n v="0"/>
  </r>
  <r>
    <s v="722"/>
    <x v="29"/>
    <x v="1"/>
    <s v="012"/>
    <s v="Z1B8038506"/>
    <s v="1678"/>
    <s v="NC"/>
    <s v=""/>
    <s v="00000085"/>
    <s v=""/>
    <s v="00073746"/>
    <s v="30/3/2021"/>
    <n v="4502605"/>
    <s v="VEN"/>
    <s v="ELIBETH SAEZ"/>
    <s v="V15119155 "/>
    <n v="-3104305"/>
    <n v="0"/>
    <n v="0"/>
    <n v="0"/>
    <s v="-"/>
    <n v="0"/>
    <n v="-2676125"/>
    <s v="16"/>
    <n v="-428180"/>
    <n v="0"/>
    <s v="-"/>
    <n v="0"/>
    <n v="0"/>
    <s v="-"/>
    <n v="0"/>
  </r>
  <r>
    <s v="723"/>
    <x v="29"/>
    <x v="1"/>
    <s v="013"/>
    <s v="Z1B8050578"/>
    <s v="1634"/>
    <s v="FC"/>
    <s v="00149485-00149548"/>
    <s v=""/>
    <s v=""/>
    <s v=""/>
    <s v=""/>
    <m/>
    <s v=""/>
    <s v="VENTAS NO CONTRIBUYENTES"/>
    <m/>
    <n v="378236737.75"/>
    <n v="0"/>
    <n v="303450116.75"/>
    <n v="0"/>
    <s v="-"/>
    <n v="0"/>
    <n v="64471225"/>
    <s v="-"/>
    <n v="10315396"/>
    <n v="0"/>
    <s v="-"/>
    <n v="0"/>
    <n v="0"/>
    <s v="-"/>
    <n v="0"/>
  </r>
  <r>
    <s v="724"/>
    <x v="29"/>
    <x v="1"/>
    <s v="014"/>
    <s v="Z1F0000338"/>
    <s v="1519"/>
    <s v="FC"/>
    <s v="00059282-00059332"/>
    <s v=""/>
    <s v=""/>
    <s v=""/>
    <s v=""/>
    <n v="0"/>
    <s v=""/>
    <s v="VENTAS NO CONTRIBUYENTES"/>
    <s v=""/>
    <n v="211956210"/>
    <n v="0"/>
    <n v="158209350"/>
    <n v="0"/>
    <s v="-"/>
    <n v="0"/>
    <n v="46333500"/>
    <s v="16"/>
    <n v="7413360"/>
    <n v="0"/>
    <s v="-"/>
    <n v="0"/>
    <n v="0"/>
    <s v="-"/>
    <n v="0"/>
  </r>
  <r>
    <s v="725"/>
    <x v="29"/>
    <x v="1"/>
    <s v="015"/>
    <s v="Z1B8050356"/>
    <s v="1654"/>
    <s v="FC"/>
    <s v="00088831-00088854"/>
    <s v=""/>
    <s v=""/>
    <s v=""/>
    <s v=""/>
    <n v="0"/>
    <s v=""/>
    <s v="VENTAS NO CONTRIBUYENTES"/>
    <s v=""/>
    <n v="751988316.00259995"/>
    <n v="0"/>
    <n v="592500851.125"/>
    <n v="0"/>
    <s v="-"/>
    <n v="0"/>
    <n v="137489193.86000001"/>
    <s v="16"/>
    <n v="21998271.0176"/>
    <n v="0"/>
    <s v="-"/>
    <n v="0"/>
    <n v="0"/>
    <s v="-"/>
    <n v="0"/>
  </r>
  <r>
    <s v="726"/>
    <x v="29"/>
    <x v="1"/>
    <s v="017"/>
    <s v="Z7C0004030"/>
    <s v="0117"/>
    <s v="FC"/>
    <s v="00003972"/>
    <s v=""/>
    <s v=""/>
    <s v=""/>
    <s v=""/>
    <n v="0"/>
    <s v=""/>
    <s v="CAJA SIN ACTIVIDAD"/>
    <s v=""/>
    <n v="0"/>
    <n v="0"/>
    <m/>
    <n v="0"/>
    <s v="-"/>
    <n v="0"/>
    <m/>
    <s v="16"/>
    <n v="0"/>
    <n v="0"/>
    <s v="-"/>
    <n v="0"/>
    <n v="0"/>
    <s v="-"/>
    <n v="0"/>
  </r>
  <r>
    <s v="727"/>
    <x v="30"/>
    <x v="0"/>
    <s v="001"/>
    <s v="Z1F0017854"/>
    <s v="0402-0402"/>
    <s v="FC"/>
    <s v="00022549-00022651"/>
    <s v=""/>
    <s v=""/>
    <s v=""/>
    <s v=""/>
    <n v="0"/>
    <s v=""/>
    <s v="VENTAS NO CONTRIBUYENTES"/>
    <s v=""/>
    <n v="2669366590.1154008"/>
    <n v="0"/>
    <n v="1826612812.5749998"/>
    <n v="0"/>
    <s v="-"/>
    <n v="0"/>
    <n v="726511877.18999994"/>
    <s v="16"/>
    <n v="116241900.3504"/>
    <n v="0"/>
    <s v="-"/>
    <n v="0"/>
    <n v="0"/>
    <s v="-"/>
    <n v="0"/>
  </r>
  <r>
    <s v="728"/>
    <x v="30"/>
    <x v="1"/>
    <s v="001"/>
    <s v="Z1F0000700"/>
    <s v="1495"/>
    <s v="FC"/>
    <s v="19314000-19394000"/>
    <s v=""/>
    <s v=""/>
    <s v=""/>
    <s v=""/>
    <n v="0"/>
    <s v=""/>
    <s v="VENTAS NO CONTRIBUYENTES"/>
    <s v=""/>
    <n v="1679633314.9636004"/>
    <n v="0"/>
    <n v="1450414909.75"/>
    <n v="0"/>
    <s v="-"/>
    <n v="0"/>
    <n v="197602073.45999995"/>
    <s v="16"/>
    <n v="31616331.753599998"/>
    <n v="0"/>
    <s v="-"/>
    <n v="0"/>
    <n v="0"/>
    <s v="-"/>
    <n v="0"/>
  </r>
  <r>
    <s v="729"/>
    <x v="30"/>
    <x v="1"/>
    <s v="001"/>
    <s v="Z1F0000700"/>
    <s v="1495"/>
    <s v="NC"/>
    <s v=""/>
    <s v="00000248"/>
    <s v=""/>
    <s v="19328000"/>
    <s v="31/3/2021"/>
    <n v="7323843.1299999999"/>
    <s v="VEN"/>
    <s v="YELITZA DE GONZALEZ"/>
    <s v="V11199872"/>
    <n v="-7323843.125"/>
    <n v="0"/>
    <n v="-7323843.125"/>
    <n v="0"/>
    <s v="-"/>
    <n v="0"/>
    <n v="0"/>
    <s v="-"/>
    <n v="0"/>
    <n v="0"/>
    <s v="-"/>
    <n v="0"/>
    <n v="0"/>
    <s v="-"/>
    <n v="0"/>
  </r>
  <r>
    <s v="730"/>
    <x v="30"/>
    <x v="2"/>
    <s v="002"/>
    <s v="Z1F0008858"/>
    <s v="0854"/>
    <s v="FC"/>
    <s v="00113885-00114010"/>
    <s v=""/>
    <s v=""/>
    <s v=""/>
    <s v=""/>
    <n v="0"/>
    <s v=""/>
    <s v="VENTAS NO CONTRIBUYENTES"/>
    <s v=""/>
    <n v="548808426.42999995"/>
    <n v="0"/>
    <n v="522669114.02999997"/>
    <n v="0"/>
    <s v="-"/>
    <n v="0"/>
    <n v="22533890"/>
    <s v="-"/>
    <n v="3605422.4"/>
    <n v="0"/>
    <s v="-"/>
    <n v="0"/>
    <n v="0"/>
    <s v="-"/>
    <n v="0"/>
  </r>
  <r>
    <s v="731"/>
    <x v="30"/>
    <x v="1"/>
    <s v="002"/>
    <s v="Z1B8050002"/>
    <s v="1829"/>
    <s v="FC"/>
    <s v="00168581-00168611"/>
    <s v=""/>
    <s v=""/>
    <s v=""/>
    <s v=""/>
    <n v="0"/>
    <s v=""/>
    <s v="VENTAS NO CONTRIBUYENTES"/>
    <s v=""/>
    <n v="884048111.00199997"/>
    <n v="0"/>
    <n v="721539408.67499995"/>
    <n v="0"/>
    <s v="-"/>
    <n v="0"/>
    <n v="136426364.07499999"/>
    <s v="16"/>
    <n v="21828218.252"/>
    <n v="0"/>
    <s v="-"/>
    <n v="0"/>
    <n v="3939000"/>
    <s v="-"/>
    <n v="315120"/>
  </r>
  <r>
    <s v="732"/>
    <x v="30"/>
    <x v="1"/>
    <s v="002"/>
    <s v="Z1B8050002"/>
    <s v="1829"/>
    <s v="FC"/>
    <s v="00168612"/>
    <s v=""/>
    <s v=""/>
    <s v=""/>
    <s v=""/>
    <n v="0"/>
    <s v=""/>
    <s v="INVERSIONES ARN-LUZ"/>
    <s v="J-41296951-0"/>
    <n v="48480000"/>
    <n v="0"/>
    <n v="48480000"/>
    <n v="0"/>
    <s v="-"/>
    <n v="0"/>
    <n v="0"/>
    <s v="-"/>
    <n v="0"/>
    <n v="0"/>
    <s v="-"/>
    <n v="0"/>
    <n v="0"/>
    <s v="-"/>
    <n v="0"/>
  </r>
  <r>
    <s v="733"/>
    <x v="30"/>
    <x v="1"/>
    <s v="002"/>
    <s v="Z1B8050002"/>
    <s v="1829"/>
    <s v="FC"/>
    <s v="00168613-00168668"/>
    <s v=""/>
    <s v=""/>
    <s v=""/>
    <s v=""/>
    <n v="0"/>
    <s v=""/>
    <s v="VENTAS NO CONTRIBUYENTES"/>
    <s v=""/>
    <n v="1269098308.1756001"/>
    <n v="0"/>
    <n v="882675769.80000007"/>
    <n v="0"/>
    <s v="-"/>
    <n v="0"/>
    <n v="333122877.90999997"/>
    <s v="-"/>
    <n v="53299660.465599999"/>
    <n v="0"/>
    <s v="-"/>
    <n v="0"/>
    <n v="0"/>
    <s v="-"/>
    <n v="0"/>
  </r>
  <r>
    <s v="734"/>
    <x v="30"/>
    <x v="1"/>
    <s v="002"/>
    <s v="Z1B8050002"/>
    <s v="1829"/>
    <s v="NC"/>
    <s v=""/>
    <s v="00000156"/>
    <s v=""/>
    <s v="00168614"/>
    <s v="31/3/2021"/>
    <n v="28939247.199999999"/>
    <s v="VEN"/>
    <s v="JOSE CARVALLER"/>
    <s v="V16369013"/>
    <n v="-28939247.199999999"/>
    <n v="0"/>
    <n v="-28798655.199999999"/>
    <n v="0"/>
    <s v="-"/>
    <n v="0"/>
    <n v="-121200"/>
    <s v="16"/>
    <n v="-19392"/>
    <n v="0"/>
    <s v="-"/>
    <n v="0"/>
    <n v="0"/>
    <s v="-"/>
    <n v="0"/>
  </r>
  <r>
    <s v="735"/>
    <x v="30"/>
    <x v="1"/>
    <s v="002"/>
    <s v="Z1B8050149"/>
    <s v="1752"/>
    <s v="FC "/>
    <s v="00206672-00206717"/>
    <m/>
    <m/>
    <m/>
    <m/>
    <n v="0"/>
    <m/>
    <s v="VENTAS NO CONTRIBUYENTES"/>
    <m/>
    <n v="184799120"/>
    <n v="0"/>
    <n v="184799120"/>
    <n v="0"/>
    <s v="-"/>
    <n v="0"/>
    <n v="0"/>
    <s v="-"/>
    <n v="0"/>
    <n v="0"/>
    <s v="-"/>
    <n v="0"/>
    <n v="0"/>
    <s v="-"/>
    <n v="0"/>
  </r>
  <r>
    <s v="736"/>
    <x v="30"/>
    <x v="2"/>
    <s v="003"/>
    <s v="Z1F0008965"/>
    <s v="0845"/>
    <s v="FC"/>
    <s v="00110381-00110535"/>
    <s v=""/>
    <s v=""/>
    <s v=""/>
    <s v=""/>
    <n v="0"/>
    <s v=""/>
    <s v="VENTAS NO CONTRIBUYENTES"/>
    <s v=""/>
    <n v="776269464.79120004"/>
    <n v="0"/>
    <n v="723594435.42999995"/>
    <m/>
    <m/>
    <m/>
    <n v="45409508.07"/>
    <s v="-"/>
    <n v="7265521.2911999999"/>
    <n v="0"/>
    <s v="-"/>
    <n v="0"/>
    <n v="0"/>
    <s v="-"/>
    <n v="0"/>
  </r>
  <r>
    <s v="737"/>
    <x v="30"/>
    <x v="1"/>
    <s v="003"/>
    <s v="Z1B8051199"/>
    <s v="1915"/>
    <s v="FC"/>
    <s v="00196499-00196501"/>
    <s v=""/>
    <s v=""/>
    <s v=""/>
    <s v=""/>
    <n v="0"/>
    <s v=""/>
    <s v="VENTAS NO CONTRIBUYENTES"/>
    <s v=""/>
    <n v="152640116.625"/>
    <n v="0"/>
    <n v="150704221.625"/>
    <n v="0"/>
    <s v="-"/>
    <n v="0"/>
    <n v="1668875"/>
    <s v="-"/>
    <n v="267020"/>
    <n v="0"/>
    <s v="-"/>
    <n v="0"/>
    <n v="0"/>
    <s v="-"/>
    <n v="0"/>
  </r>
  <r>
    <s v="738"/>
    <x v="30"/>
    <x v="1"/>
    <s v="003"/>
    <s v="Z1B8051199"/>
    <s v="1915"/>
    <s v="FC"/>
    <s v="00196502"/>
    <s v=""/>
    <s v=""/>
    <s v=""/>
    <s v=""/>
    <n v="0"/>
    <s v=""/>
    <s v="OH SI SALUD C.A"/>
    <s v="J41151440-3"/>
    <n v="17283472.614999998"/>
    <n v="0"/>
    <n v="9111441.25"/>
    <n v="7044854.625"/>
    <s v="16"/>
    <n v="1127176.74"/>
    <n v="0"/>
    <s v="-"/>
    <n v="0"/>
    <n v="0"/>
    <s v="-"/>
    <n v="0"/>
    <n v="0"/>
    <s v="-"/>
    <n v="0"/>
  </r>
  <r>
    <s v="739"/>
    <x v="30"/>
    <x v="1"/>
    <s v="003"/>
    <s v="Z1B8051199"/>
    <s v="1915"/>
    <s v="FC"/>
    <s v="00196503-00196584"/>
    <s v=""/>
    <s v=""/>
    <s v=""/>
    <s v=""/>
    <n v="0"/>
    <s v=""/>
    <s v="VENTAS NO CONTRIBUYENTES"/>
    <s v=""/>
    <n v="1813628527.3323998"/>
    <n v="0"/>
    <n v="1503214135.8"/>
    <n v="0"/>
    <s v="-"/>
    <n v="0"/>
    <n v="267598613.39000002"/>
    <s v="16"/>
    <n v="42815778.142400011"/>
    <n v="0"/>
    <s v="-"/>
    <n v="0"/>
    <n v="0"/>
    <s v="-"/>
    <n v="0"/>
  </r>
  <r>
    <s v="740"/>
    <x v="30"/>
    <x v="0"/>
    <s v="003"/>
    <s v="Z1F0017848"/>
    <s v="0395-0395"/>
    <s v="FC"/>
    <s v="00018564-00018588"/>
    <s v=""/>
    <s v=""/>
    <s v=""/>
    <s v=""/>
    <n v="0"/>
    <s v=""/>
    <s v="VENTAS NO CONTRIBUYENTES"/>
    <s v=""/>
    <n v="498130545.82779998"/>
    <n v="0"/>
    <n v="331507414.5"/>
    <n v="0"/>
    <s v="-"/>
    <n v="0"/>
    <n v="143640630.45499998"/>
    <s v="16"/>
    <n v="22982500.872799996"/>
    <n v="0"/>
    <s v="-"/>
    <n v="0"/>
    <n v="0"/>
    <s v="-"/>
    <n v="0"/>
  </r>
  <r>
    <s v="741"/>
    <x v="30"/>
    <x v="0"/>
    <s v="003"/>
    <s v="Z1F0017848"/>
    <s v="0395"/>
    <s v="FC"/>
    <s v="00018589"/>
    <s v=""/>
    <s v=""/>
    <s v=""/>
    <s v=""/>
    <n v="0"/>
    <s v=""/>
    <s v="LEON RIVAS Y ASOCIADOS C.A."/>
    <s v="J311038078"/>
    <n v="72258590.875"/>
    <n v="0"/>
    <n v="45032346.875"/>
    <n v="23470900"/>
    <s v="16"/>
    <n v="3755344"/>
    <n v="0"/>
    <s v="-"/>
    <n v="0"/>
    <n v="0"/>
    <s v="-"/>
    <n v="0"/>
    <n v="0"/>
    <s v="-"/>
    <n v="0"/>
  </r>
  <r>
    <s v="742"/>
    <x v="30"/>
    <x v="0"/>
    <s v="003"/>
    <s v="Z1F0017848"/>
    <s v="0395-0395"/>
    <s v="FC"/>
    <s v="00018590-00018641"/>
    <s v=""/>
    <s v=""/>
    <s v=""/>
    <s v=""/>
    <n v="0"/>
    <s v=""/>
    <s v="VENTAS NO CONTRIBUYENTES"/>
    <s v=""/>
    <n v="1238747000.8873997"/>
    <n v="0"/>
    <n v="918563594.82500017"/>
    <n v="0"/>
    <s v="-"/>
    <n v="0"/>
    <n v="276020177.63999999"/>
    <s v="16"/>
    <n v="44163228.422400005"/>
    <n v="0"/>
    <s v="-"/>
    <n v="0"/>
    <n v="0"/>
    <s v="-"/>
    <n v="0"/>
  </r>
  <r>
    <s v="743"/>
    <x v="30"/>
    <x v="0"/>
    <s v="003"/>
    <s v="Z1F0017848"/>
    <s v="0395"/>
    <s v="FC"/>
    <s v="00018642"/>
    <s v=""/>
    <s v=""/>
    <s v=""/>
    <s v=""/>
    <n v="0"/>
    <s v=""/>
    <s v="FUNDAVIGEA"/>
    <s v="J298180811"/>
    <n v="25703832"/>
    <n v="0"/>
    <n v="3185680"/>
    <n v="19412200"/>
    <s v="16"/>
    <n v="3105952"/>
    <n v="0"/>
    <s v="-"/>
    <n v="0"/>
    <n v="0"/>
    <s v="-"/>
    <n v="0"/>
    <n v="0"/>
    <s v="-"/>
    <n v="0"/>
  </r>
  <r>
    <s v="744"/>
    <x v="30"/>
    <x v="0"/>
    <s v="003"/>
    <s v="Z1F0017848"/>
    <s v="0395-0395"/>
    <s v="FC"/>
    <s v="00018643-00018651"/>
    <s v=""/>
    <s v=""/>
    <s v=""/>
    <s v=""/>
    <n v="0"/>
    <s v=""/>
    <s v="VENTAS NO CONTRIBUYENTES"/>
    <s v=""/>
    <n v="104888042.508"/>
    <n v="0"/>
    <n v="89968442.900000006"/>
    <n v="0"/>
    <s v="-"/>
    <n v="0"/>
    <n v="12861723.800000001"/>
    <s v="16"/>
    <n v="2057875.8080000002"/>
    <n v="0"/>
    <s v="-"/>
    <n v="0"/>
    <n v="0"/>
    <s v="-"/>
    <n v="0"/>
  </r>
  <r>
    <s v="745"/>
    <x v="30"/>
    <x v="1"/>
    <s v="004"/>
    <s v="Z1B8050937"/>
    <s v="1758"/>
    <s v="FC"/>
    <s v="00163415-00163535"/>
    <s v=""/>
    <s v=""/>
    <s v=""/>
    <s v=""/>
    <n v="0"/>
    <s v=""/>
    <s v="VENTAS NO CONTRIBUYENTES"/>
    <s v=""/>
    <n v="2803664232.6062002"/>
    <n v="0"/>
    <n v="2228342643.7499995"/>
    <n v="0"/>
    <s v="-"/>
    <n v="0"/>
    <n v="495966886.94500005"/>
    <s v="-"/>
    <n v="79354701.911200017"/>
    <n v="0"/>
    <s v="-"/>
    <n v="0"/>
    <n v="0"/>
    <s v="-"/>
    <n v="0"/>
  </r>
  <r>
    <s v="746"/>
    <x v="30"/>
    <x v="1"/>
    <s v="005"/>
    <s v="Z1B8050363"/>
    <s v="1909"/>
    <s v="FC"/>
    <s v="00176497-00176604"/>
    <s v=""/>
    <s v=""/>
    <s v=""/>
    <s v=""/>
    <n v="0"/>
    <s v=""/>
    <s v="VENTAS NO CONTRIBUYENTES"/>
    <s v=""/>
    <n v="2427967349.2805996"/>
    <n v="0"/>
    <n v="1853488066.6249995"/>
    <n v="0"/>
    <s v="-"/>
    <n v="0"/>
    <n v="495240760.90999997"/>
    <s v="16"/>
    <n v="79238521.7456"/>
    <n v="0"/>
    <s v="-"/>
    <n v="0"/>
    <n v="0"/>
    <s v="-"/>
    <n v="0"/>
  </r>
  <r>
    <s v="747"/>
    <x v="30"/>
    <x v="1"/>
    <s v="005"/>
    <s v="Z1B8050363"/>
    <s v="1909"/>
    <s v="FC"/>
    <s v="00176605"/>
    <s v=""/>
    <s v=""/>
    <s v=""/>
    <s v=""/>
    <n v="0"/>
    <s v=""/>
    <s v="MANTENIMIENTOS ARFERCA C.A"/>
    <s v="J41073527-9"/>
    <n v="1846280"/>
    <n v="0"/>
    <n v="1846280"/>
    <n v="0"/>
    <s v="-"/>
    <n v="0"/>
    <n v="0"/>
    <s v="-"/>
    <n v="0"/>
    <n v="0"/>
    <s v="-"/>
    <n v="0"/>
    <n v="0"/>
    <s v="-"/>
    <n v="0"/>
  </r>
  <r>
    <s v="748"/>
    <x v="30"/>
    <x v="1"/>
    <s v="005"/>
    <s v="Z1B8050363"/>
    <s v="1909"/>
    <s v="FC"/>
    <s v="00176606-00176611"/>
    <s v=""/>
    <s v=""/>
    <s v=""/>
    <s v=""/>
    <n v="0"/>
    <s v=""/>
    <s v="VENTAS NO CONTRIBUYENTES"/>
    <s v=""/>
    <n v="133632207.59999999"/>
    <n v="0"/>
    <n v="104131319.59999999"/>
    <n v="0"/>
    <s v="-"/>
    <n v="0"/>
    <n v="25431800"/>
    <s v="16"/>
    <n v="4069088"/>
    <n v="0"/>
    <s v="-"/>
    <n v="0"/>
    <n v="0"/>
    <s v="-"/>
    <n v="0"/>
  </r>
  <r>
    <s v="749"/>
    <x v="30"/>
    <x v="0"/>
    <s v="005"/>
    <s v="Z1F0017998"/>
    <s v="0392-0392"/>
    <s v="FC"/>
    <s v="00014118-00014128"/>
    <s v=""/>
    <s v=""/>
    <s v=""/>
    <s v=""/>
    <n v="0"/>
    <s v=""/>
    <s v="VENTAS NO CONTRIBUYENTES"/>
    <s v=""/>
    <n v="336245727.05000001"/>
    <n v="0"/>
    <n v="205608638.25"/>
    <n v="0"/>
    <s v="-"/>
    <n v="0"/>
    <n v="112618180"/>
    <s v="16"/>
    <n v="18018908.800000001"/>
    <n v="0"/>
    <s v="-"/>
    <n v="0"/>
    <n v="0"/>
    <s v="-"/>
    <n v="0"/>
  </r>
  <r>
    <s v="750"/>
    <x v="30"/>
    <x v="0"/>
    <s v="005"/>
    <s v="Z1F0017998"/>
    <s v="0392"/>
    <s v="FC"/>
    <s v="00014129"/>
    <s v=""/>
    <s v=""/>
    <s v=""/>
    <s v=""/>
    <n v="0"/>
    <s v=""/>
    <s v="VIOLETA FERRER"/>
    <s v="E811712682"/>
    <n v="7615400"/>
    <n v="0"/>
    <n v="7615400"/>
    <n v="0"/>
    <s v="-"/>
    <n v="0"/>
    <n v="0"/>
    <s v="-"/>
    <n v="0"/>
    <n v="0"/>
    <s v="-"/>
    <n v="0"/>
    <n v="0"/>
    <s v="-"/>
    <n v="0"/>
  </r>
  <r>
    <s v="751"/>
    <x v="30"/>
    <x v="0"/>
    <s v="005"/>
    <s v="Z1F0017998"/>
    <s v="0392-0392"/>
    <s v="FC"/>
    <s v="00014130-00014213"/>
    <s v=""/>
    <s v=""/>
    <s v=""/>
    <s v=""/>
    <n v="0"/>
    <s v=""/>
    <s v="VENTAS NO CONTRIBUYENTES"/>
    <s v=""/>
    <n v="1914820434.3128002"/>
    <n v="0"/>
    <n v="1307762994.5799994"/>
    <n v="0"/>
    <s v="-"/>
    <n v="0"/>
    <n v="523325379.08000004"/>
    <s v="16"/>
    <n v="83732060.652800024"/>
    <n v="0"/>
    <s v="-"/>
    <n v="0"/>
    <n v="0"/>
    <s v="-"/>
    <n v="0"/>
  </r>
  <r>
    <s v="752"/>
    <x v="30"/>
    <x v="1"/>
    <s v="006"/>
    <s v="Z1B8044815"/>
    <s v="1819"/>
    <s v="FC"/>
    <s v="00156294-00156370"/>
    <s v=""/>
    <s v=""/>
    <s v=""/>
    <s v=""/>
    <n v="0"/>
    <s v=""/>
    <s v="VENTAS NO CONTRIBUYENTES"/>
    <s v=""/>
    <n v="1377760028.0314002"/>
    <n v="0"/>
    <n v="1134724094.95"/>
    <n v="0"/>
    <s v="-"/>
    <n v="0"/>
    <n v="209513735.41500002"/>
    <s v="-"/>
    <n v="33522197.666399997"/>
    <n v="0"/>
    <s v="-"/>
    <n v="0"/>
    <n v="0"/>
    <s v="-"/>
    <n v="0"/>
  </r>
  <r>
    <s v="753"/>
    <x v="30"/>
    <x v="0"/>
    <s v="006"/>
    <s v="Z1F0017787"/>
    <s v="0361-0361"/>
    <s v="FC"/>
    <s v="00005239-00005240"/>
    <s v=""/>
    <s v=""/>
    <s v=""/>
    <s v=""/>
    <n v="0"/>
    <s v=""/>
    <s v="VENTAS NO CONTRIBUYENTES"/>
    <s v=""/>
    <n v="25810811.199999999"/>
    <n v="0"/>
    <n v="12475660"/>
    <n v="0"/>
    <s v="-"/>
    <n v="0"/>
    <n v="11495820"/>
    <s v="-"/>
    <n v="1839331.2"/>
    <n v="0"/>
    <s v="-"/>
    <n v="0"/>
    <n v="0"/>
    <s v="-"/>
    <n v="0"/>
  </r>
  <r>
    <s v="754"/>
    <x v="30"/>
    <x v="0"/>
    <s v="006"/>
    <s v="Z1F0017787"/>
    <s v="0361"/>
    <s v="FC"/>
    <s v="00005241"/>
    <s v=""/>
    <s v=""/>
    <s v=""/>
    <s v=""/>
    <n v="0"/>
    <s v=""/>
    <s v="CORPORACION LENOTRE GOURMET C.A"/>
    <s v="J317391004"/>
    <n v="9941470.4000000004"/>
    <n v="0"/>
    <n v="2508840"/>
    <n v="6407440"/>
    <s v="16"/>
    <n v="1025190.4"/>
    <n v="0"/>
    <s v="-"/>
    <n v="0"/>
    <n v="0"/>
    <s v="-"/>
    <n v="0"/>
    <n v="0"/>
    <s v="-"/>
    <n v="0"/>
  </r>
  <r>
    <s v="755"/>
    <x v="30"/>
    <x v="0"/>
    <s v="006"/>
    <s v="Z1F0017787"/>
    <s v="0361-0361"/>
    <s v="FC"/>
    <s v="00005242-00005244"/>
    <s v=""/>
    <s v=""/>
    <s v=""/>
    <s v=""/>
    <n v="0"/>
    <s v=""/>
    <s v="VENTAS NO CONTRIBUYENTES"/>
    <s v=""/>
    <n v="43250117.600000001"/>
    <n v="0"/>
    <n v="36822720"/>
    <n v="0"/>
    <s v="-"/>
    <n v="0"/>
    <n v="5540860"/>
    <s v="-"/>
    <n v="886537.6"/>
    <n v="0"/>
    <s v="-"/>
    <n v="0"/>
    <n v="0"/>
    <s v="-"/>
    <n v="0"/>
  </r>
  <r>
    <s v="756"/>
    <x v="30"/>
    <x v="1"/>
    <s v="007"/>
    <s v="Z1B8050013"/>
    <s v="1857"/>
    <s v="FC"/>
    <s v="00177820-00177901"/>
    <s v=""/>
    <s v=""/>
    <s v=""/>
    <s v=""/>
    <n v="0"/>
    <s v=""/>
    <s v="VENTAS NO CONTRIBUYENTES"/>
    <s v=""/>
    <n v="2207704304.3488007"/>
    <n v="0"/>
    <n v="1782405377.325"/>
    <n v="0"/>
    <s v="-"/>
    <n v="0"/>
    <n v="366637006.05500007"/>
    <s v="-"/>
    <n v="58661920.968800008"/>
    <n v="0"/>
    <s v="-"/>
    <n v="0"/>
    <n v="0"/>
    <s v="-"/>
    <n v="0"/>
  </r>
  <r>
    <s v="757"/>
    <x v="30"/>
    <x v="1"/>
    <s v="008"/>
    <s v="Z1B8050003"/>
    <s v="1774"/>
    <s v="FC"/>
    <s v="00174754-00174844"/>
    <s v=""/>
    <s v=""/>
    <s v=""/>
    <s v=""/>
    <n v="0"/>
    <s v=""/>
    <s v="VENTAS NO CONTRIBUYENTES"/>
    <s v=""/>
    <n v="2002424378.8364"/>
    <n v="0"/>
    <n v="1586605484.5500002"/>
    <n v="0"/>
    <s v="-"/>
    <n v="0"/>
    <n v="358464564.03999996"/>
    <s v="-"/>
    <n v="57354330.246399999"/>
    <n v="0"/>
    <s v="-"/>
    <n v="0"/>
    <n v="0"/>
    <s v="-"/>
    <n v="0"/>
  </r>
  <r>
    <s v="758"/>
    <x v="30"/>
    <x v="0"/>
    <s v="008"/>
    <s v="Z1F0017970"/>
    <s v="0030-0030"/>
    <s v="FC"/>
    <s v="00000358-00000370"/>
    <s v=""/>
    <s v=""/>
    <s v=""/>
    <s v=""/>
    <n v="0"/>
    <s v=""/>
    <s v="VENTAS NO CONTRIBUYENTES"/>
    <s v=""/>
    <n v="103416053.2"/>
    <n v="0"/>
    <n v="30344440"/>
    <n v="0"/>
    <s v="-"/>
    <n v="0"/>
    <n v="62992770"/>
    <s v="16"/>
    <n v="10078843.200000001"/>
    <n v="0"/>
    <s v="-"/>
    <n v="0"/>
    <n v="0"/>
    <s v="-"/>
    <n v="0"/>
  </r>
  <r>
    <s v="759"/>
    <x v="30"/>
    <x v="1"/>
    <s v="009"/>
    <s v="Z1B8014458"/>
    <s v="1828"/>
    <s v="FC"/>
    <s v="00180136-00180207"/>
    <s v=""/>
    <s v=""/>
    <s v=""/>
    <s v=""/>
    <n v="0"/>
    <s v=""/>
    <s v="VENTAS NO CONTRIBUYENTES"/>
    <s v=""/>
    <n v="1977910379.6692002"/>
    <n v="0"/>
    <n v="1603508995"/>
    <n v="0"/>
    <s v="-"/>
    <n v="0"/>
    <n v="322759814.37"/>
    <s v="16"/>
    <n v="51641570.299199991"/>
    <n v="0"/>
    <s v="-"/>
    <n v="0"/>
    <n v="0"/>
    <s v="-"/>
    <n v="0"/>
  </r>
  <r>
    <s v="760"/>
    <x v="30"/>
    <x v="1"/>
    <s v="010"/>
    <s v="Z1F0000341"/>
    <s v="1299"/>
    <s v="FC"/>
    <s v="78282000-78293000"/>
    <s v=""/>
    <s v=""/>
    <s v=""/>
    <s v=""/>
    <n v="0"/>
    <s v=""/>
    <s v="VENTAS NO CONTRIBUYENTES"/>
    <s v=""/>
    <n v="282144437.17519999"/>
    <n v="0"/>
    <n v="213542339.09999999"/>
    <n v="0"/>
    <s v="-"/>
    <n v="0"/>
    <n v="59139739.719999999"/>
    <s v="16"/>
    <n v="9462358.355200002"/>
    <n v="0"/>
    <s v="-"/>
    <n v="0"/>
    <n v="0"/>
    <s v="-"/>
    <n v="0"/>
  </r>
  <r>
    <s v="761"/>
    <x v="30"/>
    <x v="1"/>
    <s v="011"/>
    <s v="Z1F0004616"/>
    <s v="0729"/>
    <s v="FC"/>
    <s v="00099121-00099230"/>
    <s v=""/>
    <s v=""/>
    <s v=""/>
    <s v=""/>
    <n v="0"/>
    <s v=""/>
    <s v="VENTAS NO CONTRIBUYENTES"/>
    <s v=""/>
    <n v="608248888.27999997"/>
    <n v="0"/>
    <n v="533301543.48000002"/>
    <n v="0"/>
    <s v="-"/>
    <n v="0"/>
    <n v="64609780"/>
    <s v="-"/>
    <n v="10337564.800000001"/>
    <n v="0"/>
    <s v="-"/>
    <n v="0"/>
    <n v="0"/>
    <s v="-"/>
    <n v="0"/>
  </r>
  <r>
    <s v="762"/>
    <x v="30"/>
    <x v="1"/>
    <s v="012"/>
    <s v="Z1B8038506"/>
    <s v="1679"/>
    <s v="FC"/>
    <s v="00073785-00073802"/>
    <s v=""/>
    <s v=""/>
    <s v=""/>
    <s v=""/>
    <n v="0"/>
    <s v=""/>
    <s v="VENTAS NO CONTRIBUYENTES"/>
    <s v=""/>
    <n v="158107831.44760001"/>
    <n v="0"/>
    <n v="86670251.250000015"/>
    <n v="0"/>
    <s v="-"/>
    <n v="0"/>
    <n v="61584120.859999999"/>
    <s v="16"/>
    <n v="9853459.3376000002"/>
    <n v="0"/>
    <s v="-"/>
    <n v="0"/>
    <n v="0"/>
    <s v="-"/>
    <n v="0"/>
  </r>
  <r>
    <s v="763"/>
    <x v="30"/>
    <x v="1"/>
    <s v="013"/>
    <s v="Z1B8050578"/>
    <s v="1635"/>
    <s v="FC"/>
    <s v="00149549-00149630"/>
    <s v=""/>
    <s v=""/>
    <s v=""/>
    <s v=""/>
    <n v="0"/>
    <s v=""/>
    <s v="VENTAS NO CONTRIBUYENTES"/>
    <m/>
    <n v="539052163.96000004"/>
    <n v="0"/>
    <n v="430214235.95999998"/>
    <n v="0"/>
    <s v="-"/>
    <n v="0"/>
    <n v="93825800"/>
    <s v="-"/>
    <n v="15012128"/>
    <n v="0"/>
    <s v="-"/>
    <n v="0"/>
    <n v="0"/>
    <s v="-"/>
    <n v="0"/>
  </r>
  <r>
    <s v="764"/>
    <x v="30"/>
    <x v="1"/>
    <s v="014"/>
    <s v="Z1F0000338"/>
    <s v="1520"/>
    <s v="FC"/>
    <s v="00059333-00059346"/>
    <s v=""/>
    <s v=""/>
    <s v=""/>
    <s v=""/>
    <n v="0"/>
    <s v=""/>
    <s v="VENTAS NO CONTRIBUYENTES"/>
    <s v=""/>
    <n v="51346069.399999999"/>
    <n v="0"/>
    <n v="33356250"/>
    <n v="0"/>
    <s v="-"/>
    <n v="0"/>
    <n v="15508465"/>
    <s v="-"/>
    <n v="2481354.4"/>
    <n v="0"/>
    <s v="-"/>
    <n v="0"/>
    <n v="0"/>
    <s v="-"/>
    <n v="0"/>
  </r>
  <r>
    <s v="765"/>
    <x v="30"/>
    <x v="1"/>
    <s v="014"/>
    <s v="Z1F0000338"/>
    <s v="1520"/>
    <s v="FC"/>
    <s v="00059347"/>
    <s v=""/>
    <s v=""/>
    <s v=""/>
    <s v=""/>
    <n v="0"/>
    <s v=""/>
    <s v="MIGUEL ALVAREZ"/>
    <s v="V14772733"/>
    <n v="187456"/>
    <n v="0"/>
    <n v="0"/>
    <n v="161600"/>
    <s v="16"/>
    <n v="25856"/>
    <n v="0"/>
    <s v="-"/>
    <n v="0"/>
    <n v="0"/>
    <s v="-"/>
    <n v="0"/>
    <n v="0"/>
    <s v="-"/>
    <n v="0"/>
  </r>
  <r>
    <s v="766"/>
    <x v="30"/>
    <x v="1"/>
    <s v="014"/>
    <s v="Z1F0000338"/>
    <s v="1520"/>
    <s v="FC"/>
    <s v="00059348-00059384"/>
    <s v=""/>
    <s v=""/>
    <s v=""/>
    <s v=""/>
    <n v="0"/>
    <s v=""/>
    <s v="VENTAS NO CONTRIBUYENTES"/>
    <s v=""/>
    <n v="104554876.80000001"/>
    <n v="0"/>
    <n v="95945960"/>
    <n v="0"/>
    <s v="-"/>
    <n v="0"/>
    <n v="7421480"/>
    <s v="-"/>
    <n v="1187436.7999999998"/>
    <n v="0"/>
    <s v="-"/>
    <n v="0"/>
    <n v="0"/>
    <s v="-"/>
    <n v="0"/>
  </r>
  <r>
    <s v="767"/>
    <x v="30"/>
    <x v="1"/>
    <s v="014"/>
    <s v="Z1F0000338"/>
    <s v="1520"/>
    <s v="FC"/>
    <s v="00059385"/>
    <s v=""/>
    <s v=""/>
    <s v=""/>
    <s v=""/>
    <n v="0"/>
    <s v=""/>
    <s v="JOSHUAT YIRE"/>
    <s v="J299341657"/>
    <n v="9999000"/>
    <n v="0"/>
    <n v="9999000"/>
    <n v="0"/>
    <s v="-"/>
    <n v="0"/>
    <n v="0"/>
    <s v="-"/>
    <n v="0"/>
    <n v="0"/>
    <s v="-"/>
    <n v="0"/>
    <n v="0"/>
    <s v="-"/>
    <n v="0"/>
  </r>
  <r>
    <s v="768"/>
    <x v="30"/>
    <x v="1"/>
    <s v="014"/>
    <s v="Z1F0000338"/>
    <s v="1520"/>
    <s v="FC"/>
    <s v="00059386-00059390"/>
    <s v=""/>
    <s v=""/>
    <s v=""/>
    <s v=""/>
    <n v="0"/>
    <s v=""/>
    <s v="VENTAS NO CONTRIBUYENTES"/>
    <s v=""/>
    <n v="6446547.2000000002"/>
    <n v="0"/>
    <n v="5050000"/>
    <n v="0"/>
    <s v="-"/>
    <n v="0"/>
    <n v="1203920"/>
    <s v="-"/>
    <n v="192627.20000000001"/>
    <n v="0"/>
    <s v="-"/>
    <n v="0"/>
    <n v="0"/>
    <s v="-"/>
    <n v="0"/>
  </r>
  <r>
    <s v="769"/>
    <x v="30"/>
    <x v="1"/>
    <s v="015"/>
    <s v="Z1B8050356"/>
    <s v="1655"/>
    <s v="FC"/>
    <s v="0008885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70"/>
    <x v="30"/>
    <x v="1"/>
    <s v="017"/>
    <s v="Z7C0004030"/>
    <s v="0118"/>
    <s v="FC"/>
    <s v="00003972"/>
    <s v=""/>
    <s v=""/>
    <s v=""/>
    <s v=""/>
    <n v="0"/>
    <s v=""/>
    <s v="CAJA SIN ACTIVIDAD"/>
    <s v=""/>
    <n v="0"/>
    <n v="0"/>
    <m/>
    <n v="0"/>
    <s v="-"/>
    <n v="0"/>
    <m/>
    <s v="16"/>
    <n v="0"/>
    <n v="0"/>
    <s v="-"/>
    <n v="0"/>
    <n v="0"/>
    <s v="-"/>
    <n v="0"/>
  </r>
  <r>
    <s v="771"/>
    <x v="27"/>
    <x v="1"/>
    <s v="002"/>
    <s v="Z1B8050149"/>
    <s v="1749"/>
    <s v="FC "/>
    <s v="00206531-00206601"/>
    <m/>
    <m/>
    <m/>
    <m/>
    <n v="0"/>
    <m/>
    <s v="VENTAS NO CONTRIBUYENTES"/>
    <m/>
    <n v="431138520"/>
    <n v="0"/>
    <n v="431138520"/>
    <n v="0"/>
    <s v="-"/>
    <n v="0"/>
    <n v="0"/>
    <s v="-"/>
    <n v="0"/>
    <n v="0"/>
    <s v="-"/>
    <n v="0"/>
    <n v="0"/>
    <s v="-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332">
        <item h="1" m="1" x="207"/>
        <item h="1" m="1" x="34"/>
        <item h="1" m="1" x="161"/>
        <item h="1" m="1" x="289"/>
        <item h="1" m="1" x="115"/>
        <item h="1" m="1" x="245"/>
        <item h="1" m="1" x="70"/>
        <item h="1" m="1" x="195"/>
        <item h="1" m="1" x="322"/>
        <item h="1" m="1" x="149"/>
        <item h="1" m="1" x="278"/>
        <item h="1" m="1" x="103"/>
        <item h="1" m="1" x="230"/>
        <item h="1" m="1" x="56"/>
        <item h="1" m="1" x="182"/>
        <item h="1" m="1" x="136"/>
        <item h="1" m="1" x="266"/>
        <item h="1" m="1" x="90"/>
        <item h="1" m="1" x="217"/>
        <item h="1" m="1" x="43"/>
        <item h="1" m="1" x="170"/>
        <item h="1" m="1" x="298"/>
        <item h="1" m="1" x="124"/>
        <item h="1" m="1" x="254"/>
        <item h="1" m="1" x="144"/>
        <item h="1" m="1" x="273"/>
        <item h="1" m="1" x="98"/>
        <item h="1" m="1" x="225"/>
        <item h="1" m="1" x="51"/>
        <item h="1" m="1" x="177"/>
        <item h="1" m="1" x="305"/>
        <item h="1" m="1" x="131"/>
        <item h="1" m="1" x="261"/>
        <item h="1" m="1" x="85"/>
        <item h="1" m="1" x="212"/>
        <item h="1" m="1" x="38"/>
        <item h="1" m="1" x="165"/>
        <item h="1" m="1" x="293"/>
        <item h="1" m="1" x="119"/>
        <item h="1" m="1" x="249"/>
        <item h="1" m="1" x="74"/>
        <item h="1" m="1" x="199"/>
        <item h="1" m="1" x="326"/>
        <item h="1" m="1" x="153"/>
        <item h="1" m="1" x="282"/>
        <item h="1" m="1" x="107"/>
        <item h="1" m="1" x="234"/>
        <item h="1" m="1" x="60"/>
        <item h="1" m="1" x="310"/>
        <item h="1" m="1" x="186"/>
        <item h="1" m="1" x="314"/>
        <item h="1" m="1" x="140"/>
        <item h="1" m="1" x="270"/>
        <item h="1" m="1" x="94"/>
        <item h="1" m="1" x="221"/>
        <item h="1" m="1" x="47"/>
        <item h="1" m="1" x="116"/>
        <item h="1" m="1" x="246"/>
        <item h="1" m="1" x="71"/>
        <item h="1" m="1" x="196"/>
        <item h="1" m="1" x="323"/>
        <item h="1" m="1" x="150"/>
        <item h="1" m="1" x="279"/>
        <item h="1" m="1" x="104"/>
        <item h="1" m="1" x="231"/>
        <item h="1" m="1" x="57"/>
        <item h="1" m="1" x="183"/>
        <item h="1" m="1" x="311"/>
        <item h="1" m="1" x="137"/>
        <item h="1" m="1" x="267"/>
        <item h="1" m="1" x="91"/>
        <item h="1" m="1" x="218"/>
        <item h="1" m="1" x="44"/>
        <item h="1" m="1" x="171"/>
        <item h="1" m="1" x="299"/>
        <item h="1" m="1" x="125"/>
        <item h="1" m="1" x="255"/>
        <item h="1" m="1" x="239"/>
        <item h="1" m="1" x="112"/>
        <item h="1" m="1" x="286"/>
        <item h="1" m="1" x="158"/>
        <item h="1" m="1" x="31"/>
        <item h="1" m="1" x="204"/>
        <item h="1" m="1" x="79"/>
        <item h="1" m="1" x="65"/>
        <item h="1" m="1" x="190"/>
        <item h="1" m="1" x="86"/>
        <item h="1" m="1" x="213"/>
        <item h="1" m="1" x="39"/>
        <item h="1" m="1" x="166"/>
        <item h="1" m="1" x="294"/>
        <item h="1" m="1" x="120"/>
        <item h="1" m="1" x="250"/>
        <item h="1" m="1" x="75"/>
        <item h="1" m="1" x="200"/>
        <item h="1" m="1" x="327"/>
        <item h="1" m="1" x="154"/>
        <item h="1" m="1" x="283"/>
        <item h="1" m="1" x="108"/>
        <item h="1" m="1" x="235"/>
        <item h="1" m="1" x="61"/>
        <item h="1" m="1" x="187"/>
        <item h="1" m="1" x="315"/>
        <item h="1" m="1" x="141"/>
        <item h="1" m="1" x="271"/>
        <item h="1" m="1" x="95"/>
        <item h="1" m="1" x="222"/>
        <item h="1" m="1" x="48"/>
        <item h="1" m="1" x="174"/>
        <item h="1" m="1" x="302"/>
        <item h="1" m="1" x="128"/>
        <item h="1" m="1" x="258"/>
        <item h="1" m="1" x="82"/>
        <item h="1" m="1" x="208"/>
        <item h="1" m="1" x="35"/>
        <item h="1" m="1" x="162"/>
        <item h="1" m="1" x="290"/>
        <item h="1" m="1" x="58"/>
        <item h="1" m="1" x="184"/>
        <item h="1" m="1" x="312"/>
        <item h="1" m="1" x="138"/>
        <item h="1" m="1" x="268"/>
        <item h="1" m="1" x="92"/>
        <item h="1" m="1" x="219"/>
        <item h="1" m="1" x="45"/>
        <item h="1" m="1" x="172"/>
        <item h="1" m="1" x="300"/>
        <item h="1" m="1" x="126"/>
        <item h="1" m="1" x="256"/>
        <item h="1" m="1" x="80"/>
        <item h="1" m="1" x="205"/>
        <item h="1" m="1" x="32"/>
        <item h="1" m="1" x="159"/>
        <item h="1" m="1" x="287"/>
        <item h="1" m="1" x="113"/>
        <item h="1" m="1" x="240"/>
        <item h="1" m="1" x="66"/>
        <item h="1" m="1" x="191"/>
        <item h="1" m="1" x="318"/>
        <item h="1" m="1" x="145"/>
        <item h="1" m="1" x="274"/>
        <item h="1" m="1" x="99"/>
        <item h="1" m="1" x="226"/>
        <item h="1" m="1" x="52"/>
        <item h="1" m="1" x="178"/>
        <item h="1" m="1" x="306"/>
        <item h="1" m="1" x="132"/>
        <item h="1" m="1" x="262"/>
        <item h="1" m="1" x="328"/>
        <item h="1" m="1" x="155"/>
        <item h="1" m="1" x="284"/>
        <item h="1" m="1" x="109"/>
        <item h="1" m="1" x="236"/>
        <item h="1" m="1" x="62"/>
        <item h="1" m="1" x="188"/>
        <item h="1" m="1" x="316"/>
        <item h="1" m="1" x="142"/>
        <item h="1" m="1" x="272"/>
        <item h="1" m="1" x="96"/>
        <item h="1" m="1" x="223"/>
        <item h="1" m="1" x="49"/>
        <item h="1" m="1" x="175"/>
        <item h="1" m="1" x="303"/>
        <item h="1" m="1" x="129"/>
        <item h="1" m="1" x="259"/>
        <item h="1" m="1" x="83"/>
        <item h="1" m="1" x="209"/>
        <item h="1" m="1" x="36"/>
        <item h="1" m="1" x="163"/>
        <item h="1" m="1" x="291"/>
        <item h="1" m="1" x="117"/>
        <item h="1" m="1" x="247"/>
        <item h="1" m="1" x="72"/>
        <item h="1" m="1" x="197"/>
        <item h="1" m="1" x="324"/>
        <item h="1" m="1" x="151"/>
        <item h="1" m="1" x="280"/>
        <item h="1" m="1" x="105"/>
        <item h="1" m="1" x="301"/>
        <item h="1" m="1" x="127"/>
        <item h="1" m="1" x="257"/>
        <item h="1" m="1" x="81"/>
        <item h="1" m="1" x="206"/>
        <item h="1" m="1" x="33"/>
        <item h="1" m="1" x="160"/>
        <item h="1" m="1" x="288"/>
        <item h="1" m="1" x="114"/>
        <item h="1" m="1" x="241"/>
        <item h="1" m="1" x="67"/>
        <item h="1" m="1" x="192"/>
        <item h="1" m="1" x="319"/>
        <item h="1" m="1" x="146"/>
        <item h="1" m="1" x="275"/>
        <item h="1" m="1" x="100"/>
        <item h="1" m="1" x="227"/>
        <item h="1" m="1" x="53"/>
        <item h="1" m="1" x="179"/>
        <item h="1" m="1" x="307"/>
        <item h="1" m="1" x="133"/>
        <item h="1" m="1" x="263"/>
        <item h="1" m="1" x="87"/>
        <item h="1" m="1" x="214"/>
        <item h="1" m="1" x="40"/>
        <item h="1" m="1" x="167"/>
        <item h="1" m="1" x="295"/>
        <item h="1" m="1" x="121"/>
        <item h="1" m="1" x="251"/>
        <item h="1" m="1" x="76"/>
        <item h="1" m="1" x="201"/>
        <item h="1" m="1" x="242"/>
        <item h="1" m="1" x="68"/>
        <item h="1" m="1" x="193"/>
        <item h="1" m="1" x="320"/>
        <item h="1" m="1" x="147"/>
        <item h="1" m="1" x="276"/>
        <item h="1" m="1" x="101"/>
        <item h="1" m="1" x="228"/>
        <item h="1" m="1" x="54"/>
        <item h="1" m="1" x="180"/>
        <item h="1" m="1" x="308"/>
        <item h="1" m="1" x="134"/>
        <item h="1" m="1" x="264"/>
        <item h="1" m="1" x="88"/>
        <item h="1" m="1" x="215"/>
        <item h="1" m="1" x="41"/>
        <item h="1" m="1" x="168"/>
        <item h="1" m="1" x="296"/>
        <item h="1" m="1" x="122"/>
        <item h="1" m="1" x="252"/>
        <item h="1" m="1" x="77"/>
        <item h="1" m="1" x="202"/>
        <item h="1" m="1" x="329"/>
        <item h="1" m="1" x="156"/>
        <item h="1" m="1" x="110"/>
        <item h="1" m="1" x="237"/>
        <item h="1" m="1" x="63"/>
        <item h="1" m="1" x="189"/>
        <item h="1" m="1" x="317"/>
        <item h="1" m="1" x="143"/>
        <item h="1" m="1" x="97"/>
        <item h="1" m="1" x="224"/>
        <item h="1" m="1" x="50"/>
        <item h="1" m="1" x="176"/>
        <item h="1" m="1" x="304"/>
        <item h="1" m="1" x="130"/>
        <item h="1" m="1" x="260"/>
        <item h="1" m="1" x="84"/>
        <item h="1" m="1" x="210"/>
        <item h="1" m="1" x="37"/>
        <item h="1" m="1" x="164"/>
        <item h="1" m="1" x="292"/>
        <item h="1" m="1" x="118"/>
        <item h="1" m="1" x="248"/>
        <item h="1" m="1" x="73"/>
        <item h="1" m="1" x="198"/>
        <item h="1" m="1" x="325"/>
        <item h="1" m="1" x="152"/>
        <item h="1" m="1" x="281"/>
        <item h="1" m="1" x="106"/>
        <item h="1" m="1" x="232"/>
        <item h="1" m="1" x="59"/>
        <item h="1" m="1" x="185"/>
        <item h="1" m="1" x="313"/>
        <item h="1" m="1" x="139"/>
        <item h="1" m="1" x="269"/>
        <item h="1" m="1" x="93"/>
        <item h="1" m="1" x="220"/>
        <item h="1" m="1" x="46"/>
        <item h="1" m="1" x="173"/>
        <item h="1" m="1" x="244"/>
        <item h="1" m="1" x="211"/>
        <item h="1" m="1" x="243"/>
        <item h="1" m="1" x="69"/>
        <item h="1" m="1" x="194"/>
        <item h="1" m="1" x="321"/>
        <item h="1" m="1" x="148"/>
        <item h="1" m="1" x="277"/>
        <item h="1" m="1" x="102"/>
        <item h="1" m="1" x="229"/>
        <item h="1" m="1" x="55"/>
        <item h="1" m="1" x="181"/>
        <item h="1" m="1" x="309"/>
        <item h="1" m="1" x="135"/>
        <item h="1" m="1" x="265"/>
        <item h="1" m="1" x="89"/>
        <item h="1" m="1" x="216"/>
        <item h="1" m="1" x="42"/>
        <item h="1" m="1" x="169"/>
        <item h="1" m="1" x="297"/>
        <item h="1" m="1" x="123"/>
        <item h="1" m="1" x="253"/>
        <item h="1" m="1" x="78"/>
        <item h="1" m="1" x="203"/>
        <item h="1" m="1" x="330"/>
        <item h="1" m="1" x="157"/>
        <item h="1" m="1" x="285"/>
        <item h="1" m="1" x="111"/>
        <item h="1" m="1" x="238"/>
        <item h="1" m="1" x="64"/>
        <item h="1" m="1" x="233"/>
        <item x="0"/>
        <item x="1"/>
        <item x="2"/>
        <item x="3"/>
        <item x="4"/>
        <item x="5"/>
        <item x="6"/>
        <item x="9"/>
        <item x="7"/>
        <item x="8"/>
        <item x="11"/>
        <item x="10"/>
        <item x="13"/>
        <item x="14"/>
        <item x="12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t="default"/>
      </items>
    </pivotField>
    <pivotField axis="axisRow" showAll="0">
      <items count="7">
        <item x="1"/>
        <item x="2"/>
        <item x="0"/>
        <item m="1" x="4"/>
        <item m="1"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331">
        <i x="0" s="1"/>
        <i x="1" s="1"/>
        <i x="2" s="1"/>
        <i x="3" s="1"/>
        <i x="4" s="1"/>
        <i x="5" s="1"/>
        <i x="6" s="1"/>
        <i x="9" s="1"/>
        <i x="7" s="1"/>
        <i x="8" s="1"/>
        <i x="11" s="1"/>
        <i x="10" s="1"/>
        <i x="13" s="1"/>
        <i x="14" s="1"/>
        <i x="12" s="1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233" nd="1"/>
        <i x="244" nd="1"/>
        <i x="211" nd="1"/>
        <i x="207" nd="1"/>
        <i x="34" nd="1"/>
        <i x="161" nd="1"/>
        <i x="289" nd="1"/>
        <i x="115" nd="1"/>
        <i x="245" nd="1"/>
        <i x="70" nd="1"/>
        <i x="195" nd="1"/>
        <i x="322" nd="1"/>
        <i x="149" nd="1"/>
        <i x="278" nd="1"/>
        <i x="103" nd="1"/>
        <i x="230" nd="1"/>
        <i x="56" nd="1"/>
        <i x="182" nd="1"/>
        <i x="310" nd="1"/>
        <i x="136" nd="1"/>
        <i x="266" nd="1"/>
        <i x="90" nd="1"/>
        <i x="217" nd="1"/>
        <i x="43" nd="1"/>
        <i x="170" nd="1"/>
        <i x="298" nd="1"/>
        <i x="124" nd="1"/>
        <i x="254" nd="1"/>
        <i x="144" nd="1"/>
        <i x="273" nd="1"/>
        <i x="98" nd="1"/>
        <i x="225" nd="1"/>
        <i x="51" nd="1"/>
        <i x="177" nd="1"/>
        <i x="305" nd="1"/>
        <i x="131" nd="1"/>
        <i x="261" nd="1"/>
        <i x="85" nd="1"/>
        <i x="212" nd="1"/>
        <i x="38" nd="1"/>
        <i x="165" nd="1"/>
        <i x="293" nd="1"/>
        <i x="119" nd="1"/>
        <i x="249" nd="1"/>
        <i x="74" nd="1"/>
        <i x="199" nd="1"/>
        <i x="326" nd="1"/>
        <i x="153" nd="1"/>
        <i x="282" nd="1"/>
        <i x="107" nd="1"/>
        <i x="234" nd="1"/>
        <i x="60" nd="1"/>
        <i x="186" nd="1"/>
        <i x="314" nd="1"/>
        <i x="140" nd="1"/>
        <i x="270" nd="1"/>
        <i x="94" nd="1"/>
        <i x="221" nd="1"/>
        <i x="47" nd="1"/>
        <i x="116" nd="1"/>
        <i x="246" nd="1"/>
        <i x="71" nd="1"/>
        <i x="196" nd="1"/>
        <i x="323" nd="1"/>
        <i x="150" nd="1"/>
        <i x="279" nd="1"/>
        <i x="104" nd="1"/>
        <i x="231" nd="1"/>
        <i x="57" nd="1"/>
        <i x="183" nd="1"/>
        <i x="311" nd="1"/>
        <i x="137" nd="1"/>
        <i x="267" nd="1"/>
        <i x="91" nd="1"/>
        <i x="218" nd="1"/>
        <i x="44" nd="1"/>
        <i x="171" nd="1"/>
        <i x="299" nd="1"/>
        <i x="125" nd="1"/>
        <i x="255" nd="1"/>
        <i x="79" nd="1"/>
        <i x="204" nd="1"/>
        <i x="31" nd="1"/>
        <i x="158" nd="1"/>
        <i x="286" nd="1"/>
        <i x="112" nd="1"/>
        <i x="239" nd="1"/>
        <i x="65" nd="1"/>
        <i x="190" nd="1"/>
        <i x="86" nd="1"/>
        <i x="213" nd="1"/>
        <i x="39" nd="1"/>
        <i x="166" nd="1"/>
        <i x="294" nd="1"/>
        <i x="120" nd="1"/>
        <i x="250" nd="1"/>
        <i x="75" nd="1"/>
        <i x="200" nd="1"/>
        <i x="327" nd="1"/>
        <i x="154" nd="1"/>
        <i x="283" nd="1"/>
        <i x="108" nd="1"/>
        <i x="235" nd="1"/>
        <i x="61" nd="1"/>
        <i x="187" nd="1"/>
        <i x="315" nd="1"/>
        <i x="141" nd="1"/>
        <i x="271" nd="1"/>
        <i x="95" nd="1"/>
        <i x="222" nd="1"/>
        <i x="48" nd="1"/>
        <i x="174" nd="1"/>
        <i x="302" nd="1"/>
        <i x="128" nd="1"/>
        <i x="258" nd="1"/>
        <i x="82" nd="1"/>
        <i x="208" nd="1"/>
        <i x="35" nd="1"/>
        <i x="162" nd="1"/>
        <i x="290" nd="1"/>
        <i x="58" nd="1"/>
        <i x="184" nd="1"/>
        <i x="312" nd="1"/>
        <i x="138" nd="1"/>
        <i x="268" nd="1"/>
        <i x="92" nd="1"/>
        <i x="219" nd="1"/>
        <i x="45" nd="1"/>
        <i x="172" nd="1"/>
        <i x="300" nd="1"/>
        <i x="126" nd="1"/>
        <i x="256" nd="1"/>
        <i x="80" nd="1"/>
        <i x="205" nd="1"/>
        <i x="32" nd="1"/>
        <i x="159" nd="1"/>
        <i x="287" nd="1"/>
        <i x="113" nd="1"/>
        <i x="240" nd="1"/>
        <i x="66" nd="1"/>
        <i x="191" nd="1"/>
        <i x="318" nd="1"/>
        <i x="145" nd="1"/>
        <i x="274" nd="1"/>
        <i x="99" nd="1"/>
        <i x="226" nd="1"/>
        <i x="52" nd="1"/>
        <i x="178" nd="1"/>
        <i x="306" nd="1"/>
        <i x="132" nd="1"/>
        <i x="262" nd="1"/>
        <i x="328" nd="1"/>
        <i x="155" nd="1"/>
        <i x="284" nd="1"/>
        <i x="109" nd="1"/>
        <i x="236" nd="1"/>
        <i x="62" nd="1"/>
        <i x="188" nd="1"/>
        <i x="316" nd="1"/>
        <i x="142" nd="1"/>
        <i x="272" nd="1"/>
        <i x="96" nd="1"/>
        <i x="223" nd="1"/>
        <i x="49" nd="1"/>
        <i x="175" nd="1"/>
        <i x="303" nd="1"/>
        <i x="129" nd="1"/>
        <i x="259" nd="1"/>
        <i x="83" nd="1"/>
        <i x="209" nd="1"/>
        <i x="36" nd="1"/>
        <i x="163" nd="1"/>
        <i x="291" nd="1"/>
        <i x="117" nd="1"/>
        <i x="247" nd="1"/>
        <i x="72" nd="1"/>
        <i x="197" nd="1"/>
        <i x="324" nd="1"/>
        <i x="151" nd="1"/>
        <i x="280" nd="1"/>
        <i x="105" nd="1"/>
        <i x="301" nd="1"/>
        <i x="127" nd="1"/>
        <i x="257" nd="1"/>
        <i x="81" nd="1"/>
        <i x="206" nd="1"/>
        <i x="33" nd="1"/>
        <i x="160" nd="1"/>
        <i x="288" nd="1"/>
        <i x="114" nd="1"/>
        <i x="241" nd="1"/>
        <i x="67" nd="1"/>
        <i x="192" nd="1"/>
        <i x="319" nd="1"/>
        <i x="146" nd="1"/>
        <i x="275" nd="1"/>
        <i x="100" nd="1"/>
        <i x="227" nd="1"/>
        <i x="53" nd="1"/>
        <i x="179" nd="1"/>
        <i x="307" nd="1"/>
        <i x="133" nd="1"/>
        <i x="263" nd="1"/>
        <i x="87" nd="1"/>
        <i x="214" nd="1"/>
        <i x="40" nd="1"/>
        <i x="167" nd="1"/>
        <i x="295" nd="1"/>
        <i x="121" nd="1"/>
        <i x="251" nd="1"/>
        <i x="76" nd="1"/>
        <i x="201" nd="1"/>
        <i x="242" nd="1"/>
        <i x="68" nd="1"/>
        <i x="193" nd="1"/>
        <i x="320" nd="1"/>
        <i x="147" nd="1"/>
        <i x="276" nd="1"/>
        <i x="101" nd="1"/>
        <i x="228" nd="1"/>
        <i x="54" nd="1"/>
        <i x="180" nd="1"/>
        <i x="308" nd="1"/>
        <i x="134" nd="1"/>
        <i x="264" nd="1"/>
        <i x="88" nd="1"/>
        <i x="215" nd="1"/>
        <i x="41" nd="1"/>
        <i x="168" nd="1"/>
        <i x="296" nd="1"/>
        <i x="122" nd="1"/>
        <i x="252" nd="1"/>
        <i x="77" nd="1"/>
        <i x="202" nd="1"/>
        <i x="329" nd="1"/>
        <i x="156" nd="1"/>
        <i x="110" nd="1"/>
        <i x="237" nd="1"/>
        <i x="63" nd="1"/>
        <i x="189" nd="1"/>
        <i x="317" nd="1"/>
        <i x="143" nd="1"/>
        <i x="97" nd="1"/>
        <i x="224" nd="1"/>
        <i x="50" nd="1"/>
        <i x="176" nd="1"/>
        <i x="304" nd="1"/>
        <i x="130" nd="1"/>
        <i x="260" nd="1"/>
        <i x="84" nd="1"/>
        <i x="210" nd="1"/>
        <i x="37" nd="1"/>
        <i x="164" nd="1"/>
        <i x="292" nd="1"/>
        <i x="118" nd="1"/>
        <i x="248" nd="1"/>
        <i x="73" nd="1"/>
        <i x="198" nd="1"/>
        <i x="325" nd="1"/>
        <i x="152" nd="1"/>
        <i x="281" nd="1"/>
        <i x="106" nd="1"/>
        <i x="232" nd="1"/>
        <i x="59" nd="1"/>
        <i x="185" nd="1"/>
        <i x="313" nd="1"/>
        <i x="139" nd="1"/>
        <i x="269" nd="1"/>
        <i x="93" nd="1"/>
        <i x="220" nd="1"/>
        <i x="46" nd="1"/>
        <i x="173" nd="1"/>
        <i x="243" nd="1"/>
        <i x="69" nd="1"/>
        <i x="194" nd="1"/>
        <i x="321" nd="1"/>
        <i x="148" nd="1"/>
        <i x="277" nd="1"/>
        <i x="102" nd="1"/>
        <i x="229" nd="1"/>
        <i x="55" nd="1"/>
        <i x="181" nd="1"/>
        <i x="309" nd="1"/>
        <i x="135" nd="1"/>
        <i x="265" nd="1"/>
        <i x="89" nd="1"/>
        <i x="216" nd="1"/>
        <i x="42" nd="1"/>
        <i x="169" nd="1"/>
        <i x="297" nd="1"/>
        <i x="123" nd="1"/>
        <i x="253" nd="1"/>
        <i x="78" nd="1"/>
        <i x="203" nd="1"/>
        <i x="330" nd="1"/>
        <i x="157" nd="1"/>
        <i x="285" nd="1"/>
        <i x="111" nd="1"/>
        <i x="238" nd="1"/>
        <i x="64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1" s="1"/>
        <i x="2" s="1"/>
        <i x="0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7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3"/>
  <sheetViews>
    <sheetView topLeftCell="A18" zoomScaleNormal="100" workbookViewId="0">
      <selection activeCell="E40" sqref="E40:G42"/>
    </sheetView>
  </sheetViews>
  <sheetFormatPr baseColWidth="10" defaultRowHeight="15" x14ac:dyDescent="0.25"/>
  <cols>
    <col min="1" max="1" width="36.7109375" style="4" customWidth="1"/>
    <col min="2" max="2" width="17.42578125" style="4" bestFit="1" customWidth="1"/>
    <col min="3" max="3" width="17.28515625" style="4" bestFit="1" customWidth="1"/>
    <col min="4" max="4" width="17.42578125" style="4" bestFit="1" customWidth="1"/>
    <col min="5" max="5" width="18.28515625" style="4" bestFit="1" customWidth="1"/>
    <col min="6" max="6" width="22" style="4" customWidth="1"/>
    <col min="7" max="7" width="18.28515625" style="4" bestFit="1" customWidth="1"/>
    <col min="8" max="8" width="23.140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1" spans="1:43" hidden="1" x14ac:dyDescent="0.25"/>
    <row r="2" spans="1:43" hidden="1" x14ac:dyDescent="0.25"/>
    <row r="3" spans="1:43" ht="21" hidden="1" x14ac:dyDescent="0.35">
      <c r="A3" s="112" t="s">
        <v>3562</v>
      </c>
    </row>
    <row r="4" spans="1:43" hidden="1" x14ac:dyDescent="0.25">
      <c r="B4" s="100"/>
      <c r="C4" s="100"/>
      <c r="D4" s="100"/>
      <c r="E4" s="100"/>
      <c r="F4" s="100"/>
      <c r="G4" s="100"/>
      <c r="H4" s="100"/>
      <c r="I4" s="100"/>
    </row>
    <row r="5" spans="1:43" hidden="1" x14ac:dyDescent="0.25">
      <c r="A5" s="100">
        <v>232399665976.75403</v>
      </c>
      <c r="B5" s="100">
        <v>178780852785.22366</v>
      </c>
      <c r="C5" s="100">
        <v>890851654.65799987</v>
      </c>
      <c r="D5" s="100">
        <v>142536264.74528003</v>
      </c>
      <c r="E5" s="100">
        <v>45332263165.636917</v>
      </c>
      <c r="F5" s="100">
        <v>7253162106.4901619</v>
      </c>
      <c r="G5" s="100">
        <v>114114000</v>
      </c>
      <c r="H5" s="100">
        <v>9129120</v>
      </c>
      <c r="J5" s="100"/>
      <c r="K5" s="58"/>
      <c r="L5" s="100"/>
      <c r="N5" s="58"/>
      <c r="P5" s="58"/>
      <c r="AA5" s="58"/>
      <c r="AC5" s="58"/>
      <c r="AD5" s="58"/>
      <c r="AE5" s="101"/>
      <c r="AF5" s="100"/>
      <c r="AG5" s="58"/>
      <c r="AH5" s="100">
        <v>0</v>
      </c>
      <c r="AI5" s="100">
        <v>0</v>
      </c>
      <c r="AJ5" s="57"/>
      <c r="AK5" s="58"/>
      <c r="AL5" s="57"/>
      <c r="AM5" s="58"/>
      <c r="AN5" s="5"/>
      <c r="AO5" s="5"/>
      <c r="AP5" s="5"/>
      <c r="AQ5" s="5"/>
    </row>
    <row r="6" spans="1:43" hidden="1" x14ac:dyDescent="0.25">
      <c r="B6" s="100"/>
      <c r="C6" s="100"/>
      <c r="D6" s="100"/>
      <c r="E6" s="100"/>
      <c r="F6" s="100"/>
      <c r="G6" s="100"/>
      <c r="H6" s="100"/>
      <c r="I6" s="100"/>
      <c r="J6" s="5"/>
      <c r="K6" s="5"/>
      <c r="L6" s="5"/>
    </row>
    <row r="7" spans="1:43" hidden="1" x14ac:dyDescent="0.25"/>
    <row r="8" spans="1:43" hidden="1" x14ac:dyDescent="0.25"/>
    <row r="9" spans="1:43" s="12" customFormat="1" ht="30" hidden="1" x14ac:dyDescent="0.25">
      <c r="A9" s="111" t="s">
        <v>322</v>
      </c>
      <c r="B9" s="144" t="s">
        <v>310</v>
      </c>
      <c r="C9" s="145"/>
      <c r="D9" s="111" t="s">
        <v>750</v>
      </c>
      <c r="E9" s="111" t="s">
        <v>751</v>
      </c>
      <c r="F9" s="111" t="s">
        <v>295</v>
      </c>
      <c r="G9" s="111" t="s">
        <v>293</v>
      </c>
      <c r="H9" s="111" t="s">
        <v>292</v>
      </c>
      <c r="I9" s="116" t="s">
        <v>290</v>
      </c>
      <c r="J9" s="111" t="s">
        <v>289</v>
      </c>
      <c r="K9" s="116" t="s">
        <v>287</v>
      </c>
      <c r="L9" s="111" t="s">
        <v>286</v>
      </c>
      <c r="M9" s="116" t="s">
        <v>284</v>
      </c>
    </row>
    <row r="10" spans="1:43" hidden="1" x14ac:dyDescent="0.25">
      <c r="A10" s="110" t="s">
        <v>3560</v>
      </c>
      <c r="B10" s="108">
        <v>44256</v>
      </c>
      <c r="C10" s="47">
        <v>44270</v>
      </c>
      <c r="D10" s="107">
        <v>0.3</v>
      </c>
      <c r="E10" s="96">
        <v>0</v>
      </c>
      <c r="F10" s="115">
        <f>SUM(G10:M10)</f>
        <v>232399665976.75403</v>
      </c>
      <c r="G10" s="105">
        <v>178780852785.22366</v>
      </c>
      <c r="H10" s="105">
        <v>890851654.65799987</v>
      </c>
      <c r="I10" s="105">
        <v>142536264.74528003</v>
      </c>
      <c r="J10" s="105">
        <v>45332263165.636917</v>
      </c>
      <c r="K10" s="105">
        <v>7253162106.4901619</v>
      </c>
      <c r="L10" s="105">
        <v>0</v>
      </c>
      <c r="M10" s="105">
        <v>0</v>
      </c>
      <c r="N10" s="5"/>
      <c r="O10" s="5"/>
      <c r="P10" s="5"/>
    </row>
    <row r="11" spans="1:43" hidden="1" x14ac:dyDescent="0.25">
      <c r="A11" s="109" t="s">
        <v>3561</v>
      </c>
      <c r="B11" s="108">
        <v>44271</v>
      </c>
      <c r="C11" s="47">
        <v>44286</v>
      </c>
      <c r="D11" s="107">
        <v>0.3</v>
      </c>
      <c r="E11" s="96">
        <v>0</v>
      </c>
      <c r="F11" s="115">
        <f>SUM(G11:M11)</f>
        <v>202406316122.67462</v>
      </c>
      <c r="G11" s="105">
        <v>156490071926.72021</v>
      </c>
      <c r="H11" s="105">
        <v>885158076.78200018</v>
      </c>
      <c r="I11" s="105">
        <v>141625292.28512001</v>
      </c>
      <c r="J11" s="105">
        <v>38475791454.218964</v>
      </c>
      <c r="K11" s="105">
        <v>6156126632.6683197</v>
      </c>
      <c r="L11" s="105">
        <v>238465500</v>
      </c>
      <c r="M11" s="105">
        <v>19077240</v>
      </c>
    </row>
    <row r="12" spans="1:43" s="52" customFormat="1" hidden="1" x14ac:dyDescent="0.25">
      <c r="D12" s="114"/>
      <c r="F12" s="113">
        <f>SUM(F10:F11)</f>
        <v>434805982099.42865</v>
      </c>
      <c r="G12" s="113">
        <f t="shared" ref="G12:M12" si="0">SUM(G10:G11)</f>
        <v>335270924711.94385</v>
      </c>
      <c r="H12" s="113">
        <f t="shared" si="0"/>
        <v>1776009731.4400001</v>
      </c>
      <c r="I12" s="113">
        <f t="shared" si="0"/>
        <v>284161557.03040004</v>
      </c>
      <c r="J12" s="113">
        <f t="shared" si="0"/>
        <v>83808054619.855881</v>
      </c>
      <c r="K12" s="113">
        <f t="shared" si="0"/>
        <v>13409288739.158482</v>
      </c>
      <c r="L12" s="113">
        <f t="shared" si="0"/>
        <v>238465500</v>
      </c>
      <c r="M12" s="113">
        <f t="shared" si="0"/>
        <v>19077240</v>
      </c>
    </row>
    <row r="13" spans="1:43" hidden="1" x14ac:dyDescent="0.25">
      <c r="D13" s="104"/>
      <c r="I13" s="5"/>
    </row>
    <row r="14" spans="1:43" hidden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43" ht="18.75" hidden="1" customHeight="1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43" s="5" customFormat="1" hidden="1" x14ac:dyDescent="0.25">
      <c r="E16" s="49" t="s">
        <v>334</v>
      </c>
      <c r="F16" s="40">
        <f>+F12</f>
        <v>434805982099.42865</v>
      </c>
      <c r="H16" s="40">
        <f>+I12+K12+M12</f>
        <v>13712527536.188881</v>
      </c>
      <c r="I16" s="100" t="s">
        <v>1000</v>
      </c>
    </row>
    <row r="17" spans="1:27" hidden="1" x14ac:dyDescent="0.25">
      <c r="A17" s="5"/>
      <c r="B17" s="58"/>
      <c r="C17" s="102"/>
      <c r="D17" s="58"/>
      <c r="J17" s="100"/>
      <c r="K17" s="57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2" t="s">
        <v>752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1" t="s">
        <v>322</v>
      </c>
      <c r="B26" s="144" t="s">
        <v>310</v>
      </c>
      <c r="C26" s="145"/>
      <c r="D26" s="111" t="s">
        <v>750</v>
      </c>
      <c r="E26" s="111" t="s">
        <v>749</v>
      </c>
      <c r="F26" s="111" t="s">
        <v>748</v>
      </c>
      <c r="G26" s="111" t="s">
        <v>295</v>
      </c>
      <c r="H26" s="111" t="s">
        <v>293</v>
      </c>
      <c r="I26" s="111" t="s">
        <v>292</v>
      </c>
      <c r="J26" s="111" t="s">
        <v>286</v>
      </c>
    </row>
    <row r="27" spans="1:27" x14ac:dyDescent="0.25">
      <c r="A27" s="110" t="str">
        <f t="shared" ref="A27:C28" si="1">+A10</f>
        <v>3.1</v>
      </c>
      <c r="B27" s="108">
        <f t="shared" si="1"/>
        <v>44256</v>
      </c>
      <c r="C27" s="108">
        <f t="shared" si="1"/>
        <v>44270</v>
      </c>
      <c r="D27" s="107">
        <v>0</v>
      </c>
      <c r="E27" s="96">
        <f>+'[1]3.1'!$P$729</f>
        <v>225003967605.51859</v>
      </c>
      <c r="F27" s="96">
        <f>+E27-G27</f>
        <v>0</v>
      </c>
      <c r="G27" s="106">
        <f>SUM(H27:J27)</f>
        <v>225003967605.51859</v>
      </c>
      <c r="H27" s="105">
        <f>+G10</f>
        <v>178780852785.22366</v>
      </c>
      <c r="I27" s="105">
        <f>+H10+J10</f>
        <v>46223114820.294914</v>
      </c>
      <c r="J27" s="105">
        <f>+L10</f>
        <v>0</v>
      </c>
      <c r="K27" s="5"/>
      <c r="L27" s="5"/>
    </row>
    <row r="28" spans="1:27" x14ac:dyDescent="0.25">
      <c r="A28" s="109" t="str">
        <f t="shared" si="1"/>
        <v>3.2</v>
      </c>
      <c r="B28" s="108">
        <f t="shared" si="1"/>
        <v>44271</v>
      </c>
      <c r="C28" s="108">
        <f t="shared" si="1"/>
        <v>44286</v>
      </c>
      <c r="D28" s="107">
        <v>0</v>
      </c>
      <c r="E28" s="96">
        <f>+'[2]0201'!$P$802</f>
        <v>270233615630.52106</v>
      </c>
      <c r="F28" s="96">
        <f>+E28-G28</f>
        <v>0</v>
      </c>
      <c r="G28" s="106">
        <f>SUM(H28:J28)</f>
        <v>270233615630.52106</v>
      </c>
      <c r="H28" s="105">
        <f>+'[2]0201'!$P$794</f>
        <v>213107158180.08453</v>
      </c>
      <c r="I28" s="105">
        <f>+'[2]0201'!$P$796</f>
        <v>57077999950.436523</v>
      </c>
      <c r="J28" s="105">
        <f>+'[2]0201'!$P$800</f>
        <v>48457500</v>
      </c>
    </row>
    <row r="29" spans="1:27" x14ac:dyDescent="0.25">
      <c r="D29" s="104"/>
    </row>
    <row r="30" spans="1:27" x14ac:dyDescent="0.25">
      <c r="D30" s="104"/>
      <c r="F30" s="5"/>
      <c r="G30" s="5">
        <f>SUM(G27:G29)</f>
        <v>495237583236.03967</v>
      </c>
    </row>
    <row r="31" spans="1:27" ht="18.75" customHeight="1" x14ac:dyDescent="0.25">
      <c r="G31" s="5"/>
      <c r="H31" s="5"/>
      <c r="I31" s="5"/>
      <c r="J31" s="5"/>
      <c r="K31" s="5"/>
    </row>
    <row r="32" spans="1:27" s="5" customFormat="1" x14ac:dyDescent="0.25">
      <c r="F32" s="103" t="s">
        <v>747</v>
      </c>
      <c r="G32" s="40">
        <f>+G30</f>
        <v>495237583236.03967</v>
      </c>
    </row>
    <row r="33" spans="1:11" x14ac:dyDescent="0.25">
      <c r="A33" s="5"/>
      <c r="B33" s="58"/>
      <c r="C33" s="102"/>
      <c r="D33" s="58"/>
      <c r="F33" s="49"/>
      <c r="G33" s="101"/>
      <c r="H33" s="58"/>
      <c r="I33" s="100"/>
      <c r="J33" s="100"/>
      <c r="K33" s="57"/>
    </row>
    <row r="34" spans="1:11" x14ac:dyDescent="0.25">
      <c r="F34" s="99"/>
    </row>
    <row r="35" spans="1:11" x14ac:dyDescent="0.25">
      <c r="G35" s="7"/>
    </row>
    <row r="38" spans="1:11" x14ac:dyDescent="0.25">
      <c r="F38" s="5"/>
    </row>
    <row r="39" spans="1:11" x14ac:dyDescent="0.25">
      <c r="E39" s="13">
        <f>+'EXPRESS 2707 VENTAS '!E7</f>
        <v>321593554436.45514</v>
      </c>
      <c r="F39" s="5">
        <f>+E39*0.3</f>
        <v>96478066330.936539</v>
      </c>
      <c r="G39" s="13">
        <f>+E39-F39</f>
        <v>225115488105.51862</v>
      </c>
      <c r="H39" s="13">
        <f>+G39-E27</f>
        <v>111520500.00003052</v>
      </c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1" tint="4.9989318521683403E-2"/>
  </sheetPr>
  <dimension ref="A1:XDV1490"/>
  <sheetViews>
    <sheetView topLeftCell="L1" zoomScale="85" zoomScaleNormal="85" workbookViewId="0">
      <pane ySplit="1" topLeftCell="A669" activePane="bottomLeft" state="frozen"/>
      <selection activeCell="P1" sqref="P1"/>
      <selection pane="bottomLeft" activeCell="R1482" sqref="R1482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8.140625" style="4" customWidth="1"/>
    <col min="26" max="26" width="14.42578125" style="5" customWidth="1"/>
    <col min="27" max="27" width="10.140625" style="5" customWidth="1"/>
    <col min="28" max="28" width="14.85546875" style="5" customWidth="1"/>
    <col min="29" max="29" width="16.28515625" style="5" customWidth="1"/>
    <col min="30" max="30" width="8" style="5" customWidth="1"/>
    <col min="31" max="31" width="15.7109375" style="5" customWidth="1"/>
    <col min="32" max="32" width="19.140625" style="4" customWidth="1"/>
    <col min="33" max="16384" width="11.42578125" style="4"/>
  </cols>
  <sheetData>
    <row r="1" spans="1:31" s="14" customFormat="1" ht="60" x14ac:dyDescent="0.25">
      <c r="A1" s="135" t="s">
        <v>311</v>
      </c>
      <c r="B1" s="136" t="s">
        <v>310</v>
      </c>
      <c r="C1" s="135" t="s">
        <v>309</v>
      </c>
      <c r="D1" s="135" t="s">
        <v>308</v>
      </c>
      <c r="E1" s="135" t="s">
        <v>307</v>
      </c>
      <c r="F1" s="135" t="s">
        <v>306</v>
      </c>
      <c r="G1" s="135" t="s">
        <v>305</v>
      </c>
      <c r="H1" s="135" t="s">
        <v>304</v>
      </c>
      <c r="I1" s="137" t="s">
        <v>303</v>
      </c>
      <c r="J1" s="137" t="s">
        <v>302</v>
      </c>
      <c r="K1" s="137" t="s">
        <v>301</v>
      </c>
      <c r="L1" s="137" t="s">
        <v>300</v>
      </c>
      <c r="M1" s="137" t="s">
        <v>299</v>
      </c>
      <c r="N1" s="135" t="s">
        <v>298</v>
      </c>
      <c r="O1" s="135" t="s">
        <v>297</v>
      </c>
      <c r="P1" s="135" t="s">
        <v>296</v>
      </c>
      <c r="Q1" s="137" t="s">
        <v>295</v>
      </c>
      <c r="R1" s="137" t="s">
        <v>294</v>
      </c>
      <c r="S1" s="137" t="s">
        <v>293</v>
      </c>
      <c r="T1" s="137" t="s">
        <v>292</v>
      </c>
      <c r="U1" s="135" t="s">
        <v>291</v>
      </c>
      <c r="V1" s="137" t="s">
        <v>290</v>
      </c>
      <c r="W1" s="137" t="s">
        <v>289</v>
      </c>
      <c r="X1" s="135" t="s">
        <v>288</v>
      </c>
      <c r="Y1" s="137" t="s">
        <v>287</v>
      </c>
      <c r="Z1" s="138" t="s">
        <v>286</v>
      </c>
      <c r="AA1" s="138" t="s">
        <v>285</v>
      </c>
      <c r="AB1" s="138" t="s">
        <v>284</v>
      </c>
      <c r="AC1" s="138" t="s">
        <v>283</v>
      </c>
      <c r="AD1" s="138" t="s">
        <v>282</v>
      </c>
      <c r="AE1" s="138" t="s">
        <v>281</v>
      </c>
    </row>
    <row r="2" spans="1:31" ht="15" customHeight="1" x14ac:dyDescent="0.25">
      <c r="A2" s="2" t="s">
        <v>279</v>
      </c>
      <c r="B2" s="47">
        <v>44256</v>
      </c>
      <c r="C2" s="2" t="s">
        <v>27</v>
      </c>
      <c r="D2" s="2" t="s">
        <v>49</v>
      </c>
      <c r="E2" s="2" t="s">
        <v>223</v>
      </c>
      <c r="F2" s="2" t="s">
        <v>1267</v>
      </c>
      <c r="G2" s="2" t="s">
        <v>3</v>
      </c>
      <c r="H2" s="2" t="s">
        <v>1268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726414830.5200001</v>
      </c>
      <c r="R2" s="1">
        <v>0</v>
      </c>
      <c r="S2" s="1">
        <v>498623125.5</v>
      </c>
      <c r="T2" s="1">
        <v>0</v>
      </c>
      <c r="U2" s="2" t="s">
        <v>0</v>
      </c>
      <c r="V2" s="1">
        <v>0</v>
      </c>
      <c r="W2" s="1">
        <v>196372159.5</v>
      </c>
      <c r="X2" s="2" t="s">
        <v>9</v>
      </c>
      <c r="Y2" s="1">
        <v>31419545.52</v>
      </c>
      <c r="Z2" s="3">
        <v>0</v>
      </c>
      <c r="AA2" s="3" t="s">
        <v>0</v>
      </c>
      <c r="AB2" s="3">
        <v>0</v>
      </c>
      <c r="AC2" s="3">
        <v>0</v>
      </c>
      <c r="AD2" s="3" t="s">
        <v>0</v>
      </c>
      <c r="AE2" s="3">
        <v>0</v>
      </c>
    </row>
    <row r="3" spans="1:31" ht="15" customHeight="1" x14ac:dyDescent="0.25">
      <c r="A3" s="2" t="s">
        <v>278</v>
      </c>
      <c r="B3" s="47">
        <v>44256</v>
      </c>
      <c r="C3" s="2" t="s">
        <v>27</v>
      </c>
      <c r="D3" s="2" t="s">
        <v>49</v>
      </c>
      <c r="E3" s="2" t="s">
        <v>223</v>
      </c>
      <c r="F3" s="2" t="s">
        <v>1269</v>
      </c>
      <c r="G3" s="2" t="s">
        <v>3</v>
      </c>
      <c r="H3" s="2" t="s">
        <v>1270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1009</v>
      </c>
      <c r="P3" s="2" t="s">
        <v>1010</v>
      </c>
      <c r="Q3" s="1">
        <v>15566415</v>
      </c>
      <c r="R3" s="1">
        <v>0</v>
      </c>
      <c r="S3" s="1">
        <v>557175</v>
      </c>
      <c r="T3" s="1">
        <v>12939000</v>
      </c>
      <c r="U3" s="2" t="s">
        <v>9</v>
      </c>
      <c r="V3" s="1">
        <v>2070240</v>
      </c>
      <c r="W3" s="1">
        <v>0</v>
      </c>
      <c r="X3" s="2" t="s">
        <v>0</v>
      </c>
      <c r="Y3" s="1">
        <v>0</v>
      </c>
      <c r="Z3" s="3">
        <v>0</v>
      </c>
      <c r="AA3" s="3" t="s">
        <v>0</v>
      </c>
      <c r="AB3" s="3">
        <v>0</v>
      </c>
      <c r="AC3" s="3">
        <v>0</v>
      </c>
      <c r="AD3" s="3" t="s">
        <v>0</v>
      </c>
      <c r="AE3" s="3">
        <v>0</v>
      </c>
    </row>
    <row r="4" spans="1:31" ht="15" customHeight="1" x14ac:dyDescent="0.25">
      <c r="A4" s="2" t="s">
        <v>277</v>
      </c>
      <c r="B4" s="47">
        <v>44256</v>
      </c>
      <c r="C4" s="2" t="s">
        <v>27</v>
      </c>
      <c r="D4" s="2" t="s">
        <v>49</v>
      </c>
      <c r="E4" s="2" t="s">
        <v>223</v>
      </c>
      <c r="F4" s="2" t="s">
        <v>1267</v>
      </c>
      <c r="G4" s="2" t="s">
        <v>3</v>
      </c>
      <c r="H4" s="2" t="s">
        <v>1271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183803754.296</v>
      </c>
      <c r="R4" s="1">
        <v>0</v>
      </c>
      <c r="S4" s="1">
        <v>60087480.00000003</v>
      </c>
      <c r="T4" s="1">
        <v>0</v>
      </c>
      <c r="U4" s="2" t="s">
        <v>0</v>
      </c>
      <c r="V4" s="1">
        <v>0</v>
      </c>
      <c r="W4" s="1">
        <v>106651960.59999999</v>
      </c>
      <c r="X4" s="2" t="s">
        <v>9</v>
      </c>
      <c r="Y4" s="1">
        <v>17064313.696000002</v>
      </c>
      <c r="Z4" s="3">
        <v>0</v>
      </c>
      <c r="AA4" s="3" t="s">
        <v>0</v>
      </c>
      <c r="AB4" s="3">
        <v>0</v>
      </c>
      <c r="AC4" s="3">
        <v>0</v>
      </c>
      <c r="AD4" s="3" t="s">
        <v>0</v>
      </c>
      <c r="AE4" s="3">
        <v>0</v>
      </c>
    </row>
    <row r="5" spans="1:31" ht="15" customHeight="1" x14ac:dyDescent="0.25">
      <c r="A5" s="2" t="s">
        <v>276</v>
      </c>
      <c r="B5" s="47">
        <v>44256</v>
      </c>
      <c r="C5" s="2" t="s">
        <v>6</v>
      </c>
      <c r="D5" s="2" t="s">
        <v>49</v>
      </c>
      <c r="E5" s="2" t="s">
        <v>232</v>
      </c>
      <c r="F5" s="2" t="s">
        <v>1226</v>
      </c>
      <c r="G5" s="2" t="s">
        <v>3</v>
      </c>
      <c r="H5" s="2" t="s">
        <v>1272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2</v>
      </c>
      <c r="P5" s="2" t="s">
        <v>1</v>
      </c>
      <c r="Q5" s="1">
        <v>2111497997.9260001</v>
      </c>
      <c r="R5" s="1">
        <v>0</v>
      </c>
      <c r="S5" s="1">
        <v>1668081940</v>
      </c>
      <c r="T5" s="1">
        <v>0</v>
      </c>
      <c r="U5" s="2" t="s">
        <v>0</v>
      </c>
      <c r="V5" s="1">
        <v>0</v>
      </c>
      <c r="W5" s="1">
        <v>382255222.35000002</v>
      </c>
      <c r="X5" s="2" t="s">
        <v>9</v>
      </c>
      <c r="Y5" s="1">
        <v>61160835.576000005</v>
      </c>
      <c r="Z5" s="3">
        <v>0</v>
      </c>
      <c r="AA5" s="3" t="s">
        <v>0</v>
      </c>
      <c r="AB5" s="3">
        <v>0</v>
      </c>
      <c r="AC5" s="3">
        <v>0</v>
      </c>
      <c r="AD5" s="3" t="s">
        <v>0</v>
      </c>
      <c r="AE5" s="3">
        <v>0</v>
      </c>
    </row>
    <row r="6" spans="1:31" ht="15" customHeight="1" x14ac:dyDescent="0.25">
      <c r="A6" s="2" t="s">
        <v>275</v>
      </c>
      <c r="B6" s="47">
        <v>44256</v>
      </c>
      <c r="C6" s="2" t="s">
        <v>27</v>
      </c>
      <c r="D6" s="2" t="s">
        <v>49</v>
      </c>
      <c r="E6" s="2" t="s">
        <v>223</v>
      </c>
      <c r="F6" s="2" t="s">
        <v>1139</v>
      </c>
      <c r="G6" s="2" t="s">
        <v>3</v>
      </c>
      <c r="H6" s="2" t="s">
        <v>1141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931</v>
      </c>
      <c r="P6" s="2" t="s">
        <v>1</v>
      </c>
      <c r="Q6" s="1">
        <v>-77899.997599959403</v>
      </c>
      <c r="R6" s="1">
        <v>0</v>
      </c>
      <c r="S6" s="1">
        <v>-77899.997599959403</v>
      </c>
      <c r="T6" s="1">
        <v>0</v>
      </c>
      <c r="U6" s="2" t="s">
        <v>0</v>
      </c>
      <c r="V6" s="1">
        <v>0</v>
      </c>
      <c r="W6" s="1">
        <v>0</v>
      </c>
      <c r="X6" s="2" t="s">
        <v>0</v>
      </c>
      <c r="Y6" s="1">
        <v>0</v>
      </c>
      <c r="Z6" s="3">
        <v>0</v>
      </c>
      <c r="AA6" s="3" t="s">
        <v>0</v>
      </c>
      <c r="AB6" s="3">
        <v>0</v>
      </c>
      <c r="AC6" s="3">
        <v>0</v>
      </c>
      <c r="AD6" s="3" t="s">
        <v>0</v>
      </c>
      <c r="AE6" s="3">
        <v>0</v>
      </c>
    </row>
    <row r="7" spans="1:31" ht="15" customHeight="1" x14ac:dyDescent="0.25">
      <c r="A7" s="2" t="s">
        <v>274</v>
      </c>
      <c r="B7" s="47">
        <v>44256</v>
      </c>
      <c r="C7" s="2" t="s">
        <v>35</v>
      </c>
      <c r="D7" s="2" t="s">
        <v>42</v>
      </c>
      <c r="E7" s="2" t="s">
        <v>219</v>
      </c>
      <c r="F7" s="2" t="s">
        <v>1273</v>
      </c>
      <c r="G7" s="2" t="s">
        <v>3</v>
      </c>
      <c r="H7" s="2" t="s">
        <v>1274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671712512.07200003</v>
      </c>
      <c r="R7" s="1">
        <v>0</v>
      </c>
      <c r="S7" s="1">
        <v>607680658</v>
      </c>
      <c r="T7" s="1">
        <v>0</v>
      </c>
      <c r="U7" s="2" t="s">
        <v>0</v>
      </c>
      <c r="V7" s="1">
        <v>0</v>
      </c>
      <c r="W7" s="1">
        <v>55199874.200000003</v>
      </c>
      <c r="X7" s="2" t="s">
        <v>9</v>
      </c>
      <c r="Y7" s="1">
        <v>8831979.8719999995</v>
      </c>
      <c r="Z7" s="3">
        <v>0</v>
      </c>
      <c r="AA7" s="3" t="s">
        <v>0</v>
      </c>
      <c r="AB7" s="3">
        <v>0</v>
      </c>
      <c r="AC7" s="3">
        <v>0</v>
      </c>
      <c r="AD7" s="3" t="s">
        <v>0</v>
      </c>
      <c r="AE7" s="3">
        <v>0</v>
      </c>
    </row>
    <row r="8" spans="1:31" ht="15" customHeight="1" x14ac:dyDescent="0.25">
      <c r="A8" s="2" t="s">
        <v>273</v>
      </c>
      <c r="B8" s="47">
        <v>44256</v>
      </c>
      <c r="C8" s="2" t="s">
        <v>35</v>
      </c>
      <c r="D8" s="2" t="s">
        <v>42</v>
      </c>
      <c r="E8" s="2" t="s">
        <v>219</v>
      </c>
      <c r="F8" s="2" t="s">
        <v>1273</v>
      </c>
      <c r="G8" s="2" t="s">
        <v>13</v>
      </c>
      <c r="H8" s="2" t="s">
        <v>1</v>
      </c>
      <c r="I8" s="1" t="s">
        <v>1275</v>
      </c>
      <c r="J8" s="1" t="s">
        <v>1</v>
      </c>
      <c r="K8" s="1" t="s">
        <v>1276</v>
      </c>
      <c r="L8" s="1" t="s">
        <v>1277</v>
      </c>
      <c r="M8" s="1">
        <v>2285700</v>
      </c>
      <c r="N8" s="2" t="s">
        <v>12</v>
      </c>
      <c r="O8" s="2" t="s">
        <v>1278</v>
      </c>
      <c r="P8" s="2" t="s">
        <v>1279</v>
      </c>
      <c r="Q8" s="1">
        <v>-437000</v>
      </c>
      <c r="R8" s="1">
        <v>0</v>
      </c>
      <c r="S8" s="1">
        <v>-437000</v>
      </c>
      <c r="T8" s="1">
        <v>0</v>
      </c>
      <c r="U8" s="2" t="s">
        <v>0</v>
      </c>
      <c r="V8" s="1">
        <v>0</v>
      </c>
      <c r="W8" s="1">
        <v>0</v>
      </c>
      <c r="X8" s="2" t="s">
        <v>0</v>
      </c>
      <c r="Y8" s="1">
        <v>0</v>
      </c>
      <c r="Z8" s="3">
        <v>0</v>
      </c>
      <c r="AA8" s="3" t="s">
        <v>0</v>
      </c>
      <c r="AB8" s="3">
        <v>0</v>
      </c>
      <c r="AC8" s="3">
        <v>0</v>
      </c>
      <c r="AD8" s="3" t="s">
        <v>0</v>
      </c>
      <c r="AE8" s="3">
        <v>0</v>
      </c>
    </row>
    <row r="9" spans="1:31" ht="15" customHeight="1" x14ac:dyDescent="0.25">
      <c r="A9" s="2" t="s">
        <v>272</v>
      </c>
      <c r="B9" s="47">
        <v>44256</v>
      </c>
      <c r="C9" s="2" t="s">
        <v>35</v>
      </c>
      <c r="D9" s="2" t="s">
        <v>42</v>
      </c>
      <c r="E9" s="2" t="s">
        <v>219</v>
      </c>
      <c r="F9" s="2" t="s">
        <v>1273</v>
      </c>
      <c r="G9" s="2" t="s">
        <v>13</v>
      </c>
      <c r="H9" s="2" t="s">
        <v>1</v>
      </c>
      <c r="I9" s="1" t="s">
        <v>1280</v>
      </c>
      <c r="J9" s="1" t="s">
        <v>1</v>
      </c>
      <c r="K9" s="1" t="s">
        <v>1281</v>
      </c>
      <c r="L9" s="1" t="s">
        <v>1171</v>
      </c>
      <c r="M9" s="1">
        <v>532000</v>
      </c>
      <c r="N9" s="2" t="s">
        <v>12</v>
      </c>
      <c r="O9" s="2" t="s">
        <v>1282</v>
      </c>
      <c r="P9" s="2" t="s">
        <v>1283</v>
      </c>
      <c r="Q9" s="1">
        <v>-532000</v>
      </c>
      <c r="R9" s="1">
        <v>0</v>
      </c>
      <c r="S9" s="1">
        <v>-532000</v>
      </c>
      <c r="T9" s="1">
        <v>0</v>
      </c>
      <c r="U9" s="2" t="s">
        <v>0</v>
      </c>
      <c r="V9" s="1">
        <v>0</v>
      </c>
      <c r="W9" s="1">
        <v>0</v>
      </c>
      <c r="X9" s="2" t="s">
        <v>0</v>
      </c>
      <c r="Y9" s="1">
        <v>0</v>
      </c>
      <c r="Z9" s="3">
        <v>0</v>
      </c>
      <c r="AA9" s="3" t="s">
        <v>0</v>
      </c>
      <c r="AB9" s="3">
        <v>0</v>
      </c>
      <c r="AC9" s="3">
        <v>0</v>
      </c>
      <c r="AD9" s="3" t="s">
        <v>0</v>
      </c>
      <c r="AE9" s="3">
        <v>0</v>
      </c>
    </row>
    <row r="10" spans="1:31" ht="15" customHeight="1" x14ac:dyDescent="0.25">
      <c r="A10" s="2" t="s">
        <v>271</v>
      </c>
      <c r="B10" s="47">
        <v>44256</v>
      </c>
      <c r="C10" s="2" t="s">
        <v>27</v>
      </c>
      <c r="D10" s="2" t="s">
        <v>42</v>
      </c>
      <c r="E10" s="2" t="s">
        <v>214</v>
      </c>
      <c r="F10" s="2" t="s">
        <v>1130</v>
      </c>
      <c r="G10" s="2" t="s">
        <v>3</v>
      </c>
      <c r="H10" s="2" t="s">
        <v>1284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2</v>
      </c>
      <c r="P10" s="2" t="s">
        <v>1</v>
      </c>
      <c r="Q10" s="1">
        <v>192040856.99360001</v>
      </c>
      <c r="R10" s="1">
        <v>0</v>
      </c>
      <c r="S10" s="1">
        <v>152358221</v>
      </c>
      <c r="T10" s="1">
        <v>0</v>
      </c>
      <c r="U10" s="2" t="s">
        <v>0</v>
      </c>
      <c r="V10" s="1">
        <v>0</v>
      </c>
      <c r="W10" s="1">
        <v>34209168.960000001</v>
      </c>
      <c r="X10" s="2" t="s">
        <v>0</v>
      </c>
      <c r="Y10" s="1">
        <v>5473467.0335999997</v>
      </c>
      <c r="Z10" s="3">
        <v>0</v>
      </c>
      <c r="AA10" s="3" t="s">
        <v>0</v>
      </c>
      <c r="AB10" s="3">
        <v>0</v>
      </c>
      <c r="AC10" s="3">
        <v>0</v>
      </c>
      <c r="AD10" s="3" t="s">
        <v>0</v>
      </c>
      <c r="AE10" s="3">
        <v>0</v>
      </c>
    </row>
    <row r="11" spans="1:31" ht="15" customHeight="1" x14ac:dyDescent="0.25">
      <c r="A11" s="2" t="s">
        <v>270</v>
      </c>
      <c r="B11" s="47">
        <v>44256</v>
      </c>
      <c r="C11" s="2" t="s">
        <v>6</v>
      </c>
      <c r="D11" s="2" t="s">
        <v>42</v>
      </c>
      <c r="E11" s="2" t="s">
        <v>221</v>
      </c>
      <c r="F11" s="2" t="s">
        <v>1285</v>
      </c>
      <c r="G11" s="2" t="s">
        <v>3</v>
      </c>
      <c r="H11" s="2" t="s">
        <v>1286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v>1837841278.25</v>
      </c>
      <c r="R11" s="1">
        <v>0</v>
      </c>
      <c r="S11" s="1">
        <v>1341138681.5000002</v>
      </c>
      <c r="T11" s="1">
        <v>0</v>
      </c>
      <c r="U11" s="2" t="s">
        <v>0</v>
      </c>
      <c r="V11" s="1">
        <v>0</v>
      </c>
      <c r="W11" s="1">
        <v>428191893.74999994</v>
      </c>
      <c r="X11" s="2" t="s">
        <v>9</v>
      </c>
      <c r="Y11" s="1">
        <v>68510703</v>
      </c>
      <c r="Z11" s="3">
        <v>0</v>
      </c>
      <c r="AA11" s="3" t="s">
        <v>0</v>
      </c>
      <c r="AB11" s="3">
        <v>0</v>
      </c>
      <c r="AC11" s="3">
        <v>0</v>
      </c>
      <c r="AD11" s="3" t="s">
        <v>0</v>
      </c>
      <c r="AE11" s="3">
        <v>0</v>
      </c>
    </row>
    <row r="12" spans="1:31" ht="15" customHeight="1" x14ac:dyDescent="0.25">
      <c r="A12" s="2" t="s">
        <v>269</v>
      </c>
      <c r="B12" s="47">
        <v>44256</v>
      </c>
      <c r="C12" s="2" t="s">
        <v>6</v>
      </c>
      <c r="D12" s="2" t="s">
        <v>42</v>
      </c>
      <c r="E12" s="2" t="s">
        <v>221</v>
      </c>
      <c r="F12" s="2" t="s">
        <v>1285</v>
      </c>
      <c r="G12" s="2" t="s">
        <v>3</v>
      </c>
      <c r="H12" s="2" t="s">
        <v>1287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1192</v>
      </c>
      <c r="P12" s="2" t="s">
        <v>1288</v>
      </c>
      <c r="Q12" s="1">
        <v>13765500</v>
      </c>
      <c r="R12" s="1">
        <v>0</v>
      </c>
      <c r="S12" s="1">
        <v>13765500</v>
      </c>
      <c r="T12" s="1">
        <v>0</v>
      </c>
      <c r="U12" s="2" t="s">
        <v>0</v>
      </c>
      <c r="V12" s="1">
        <v>0</v>
      </c>
      <c r="W12" s="1">
        <v>0</v>
      </c>
      <c r="X12" s="2" t="s">
        <v>0</v>
      </c>
      <c r="Y12" s="1">
        <v>0</v>
      </c>
      <c r="Z12" s="3">
        <v>0</v>
      </c>
      <c r="AA12" s="3" t="s">
        <v>0</v>
      </c>
      <c r="AB12" s="3">
        <v>0</v>
      </c>
      <c r="AC12" s="3">
        <v>0</v>
      </c>
      <c r="AD12" s="3" t="s">
        <v>0</v>
      </c>
      <c r="AE12" s="3">
        <v>0</v>
      </c>
    </row>
    <row r="13" spans="1:31" ht="15" customHeight="1" x14ac:dyDescent="0.25">
      <c r="A13" s="2" t="s">
        <v>268</v>
      </c>
      <c r="B13" s="47">
        <v>44256</v>
      </c>
      <c r="C13" s="2" t="s">
        <v>6</v>
      </c>
      <c r="D13" s="2" t="s">
        <v>42</v>
      </c>
      <c r="E13" s="2" t="s">
        <v>221</v>
      </c>
      <c r="F13" s="2" t="s">
        <v>1285</v>
      </c>
      <c r="G13" s="2" t="s">
        <v>3</v>
      </c>
      <c r="H13" s="2" t="s">
        <v>1289</v>
      </c>
      <c r="I13" s="1" t="s">
        <v>1</v>
      </c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2</v>
      </c>
      <c r="P13" s="2" t="s">
        <v>1</v>
      </c>
      <c r="Q13" s="1">
        <v>69245182</v>
      </c>
      <c r="R13" s="1">
        <v>0</v>
      </c>
      <c r="S13" s="1">
        <v>65679342</v>
      </c>
      <c r="T13" s="1">
        <v>0</v>
      </c>
      <c r="U13" s="2" t="s">
        <v>0</v>
      </c>
      <c r="V13" s="1">
        <v>0</v>
      </c>
      <c r="W13" s="1">
        <v>3074000</v>
      </c>
      <c r="X13" s="2" t="s">
        <v>9</v>
      </c>
      <c r="Y13" s="1">
        <v>491840</v>
      </c>
      <c r="Z13" s="3">
        <v>0</v>
      </c>
      <c r="AA13" s="3" t="s">
        <v>0</v>
      </c>
      <c r="AB13" s="3">
        <v>0</v>
      </c>
      <c r="AC13" s="3">
        <v>0</v>
      </c>
      <c r="AD13" s="3" t="s">
        <v>0</v>
      </c>
      <c r="AE13" s="3">
        <v>0</v>
      </c>
    </row>
    <row r="14" spans="1:31" ht="15" customHeight="1" x14ac:dyDescent="0.25">
      <c r="A14" s="2" t="s">
        <v>267</v>
      </c>
      <c r="B14" s="47">
        <v>44256</v>
      </c>
      <c r="C14" s="2" t="s">
        <v>27</v>
      </c>
      <c r="D14" s="2" t="s">
        <v>42</v>
      </c>
      <c r="E14" s="2" t="s">
        <v>214</v>
      </c>
      <c r="F14" s="2" t="s">
        <v>1093</v>
      </c>
      <c r="G14" s="2" t="s">
        <v>3</v>
      </c>
      <c r="H14" s="2" t="s">
        <v>1143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38950</v>
      </c>
      <c r="R14" s="1">
        <v>0</v>
      </c>
      <c r="S14" s="1">
        <v>38950</v>
      </c>
      <c r="T14" s="1">
        <v>0</v>
      </c>
      <c r="U14" s="2" t="s">
        <v>0</v>
      </c>
      <c r="V14" s="1">
        <v>0</v>
      </c>
      <c r="W14" s="1">
        <v>0</v>
      </c>
      <c r="X14" s="2" t="s">
        <v>9</v>
      </c>
      <c r="Y14" s="1">
        <v>0</v>
      </c>
      <c r="Z14" s="3">
        <v>0</v>
      </c>
      <c r="AA14" s="3" t="s">
        <v>0</v>
      </c>
      <c r="AB14" s="3">
        <v>0</v>
      </c>
      <c r="AC14" s="3">
        <v>0</v>
      </c>
      <c r="AD14" s="3" t="s">
        <v>0</v>
      </c>
      <c r="AE14" s="3">
        <v>0</v>
      </c>
    </row>
    <row r="15" spans="1:31" ht="15" customHeight="1" x14ac:dyDescent="0.25">
      <c r="A15" s="2" t="s">
        <v>266</v>
      </c>
      <c r="B15" s="46">
        <v>44256</v>
      </c>
      <c r="C15" s="2" t="s">
        <v>6</v>
      </c>
      <c r="D15" s="2" t="s">
        <v>42</v>
      </c>
      <c r="E15" s="2" t="s">
        <v>217</v>
      </c>
      <c r="F15" s="59" t="s">
        <v>1124</v>
      </c>
      <c r="G15" s="2" t="s">
        <v>1182</v>
      </c>
      <c r="H15" s="2" t="s">
        <v>1290</v>
      </c>
      <c r="I15" s="2"/>
      <c r="J15" s="1"/>
      <c r="K15" s="1"/>
      <c r="L15" s="1"/>
      <c r="M15" s="1">
        <v>0</v>
      </c>
      <c r="N15" s="2"/>
      <c r="O15" s="2" t="s">
        <v>2</v>
      </c>
      <c r="P15" s="2"/>
      <c r="Q15" s="1">
        <v>232469889</v>
      </c>
      <c r="R15" s="1">
        <v>0</v>
      </c>
      <c r="S15" s="1">
        <v>232469889</v>
      </c>
      <c r="T15" s="1">
        <v>0</v>
      </c>
      <c r="U15" s="2" t="s">
        <v>0</v>
      </c>
      <c r="V15" s="1">
        <v>0</v>
      </c>
      <c r="W15" s="1">
        <v>0</v>
      </c>
      <c r="X15" s="2" t="s">
        <v>0</v>
      </c>
      <c r="Y15" s="1">
        <v>0</v>
      </c>
      <c r="Z15" s="3">
        <v>0</v>
      </c>
      <c r="AA15" s="3" t="s">
        <v>0</v>
      </c>
      <c r="AB15" s="3">
        <v>0</v>
      </c>
      <c r="AC15" s="3">
        <v>0</v>
      </c>
      <c r="AD15" s="3" t="s">
        <v>0</v>
      </c>
      <c r="AE15" s="3">
        <v>0</v>
      </c>
    </row>
    <row r="16" spans="1:31" ht="15" customHeight="1" x14ac:dyDescent="0.25">
      <c r="A16" s="2" t="s">
        <v>265</v>
      </c>
      <c r="B16" s="47">
        <v>44256</v>
      </c>
      <c r="C16" s="2" t="s">
        <v>35</v>
      </c>
      <c r="D16" s="2" t="s">
        <v>38</v>
      </c>
      <c r="E16" s="2" t="s">
        <v>210</v>
      </c>
      <c r="F16" s="2" t="s">
        <v>1110</v>
      </c>
      <c r="G16" s="2" t="s">
        <v>3</v>
      </c>
      <c r="H16" s="2" t="s">
        <v>1291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533923120.40719998</v>
      </c>
      <c r="R16" s="1">
        <v>0</v>
      </c>
      <c r="S16" s="1">
        <v>486296710.5</v>
      </c>
      <c r="T16" s="1">
        <v>0</v>
      </c>
      <c r="U16" s="2" t="s">
        <v>0</v>
      </c>
      <c r="V16" s="1">
        <v>0</v>
      </c>
      <c r="W16" s="1">
        <v>41057249.920000002</v>
      </c>
      <c r="X16" s="2" t="s">
        <v>0</v>
      </c>
      <c r="Y16" s="1">
        <v>6569159.9871999994</v>
      </c>
      <c r="Z16" s="3">
        <v>0</v>
      </c>
      <c r="AA16" s="3" t="s">
        <v>0</v>
      </c>
      <c r="AB16" s="3">
        <v>0</v>
      </c>
      <c r="AC16" s="3">
        <v>0</v>
      </c>
      <c r="AD16" s="3" t="s">
        <v>0</v>
      </c>
      <c r="AE16" s="3">
        <v>0</v>
      </c>
    </row>
    <row r="17" spans="1:31" ht="15" customHeight="1" x14ac:dyDescent="0.25">
      <c r="A17" s="2" t="s">
        <v>9</v>
      </c>
      <c r="B17" s="47">
        <v>44256</v>
      </c>
      <c r="C17" s="2" t="s">
        <v>35</v>
      </c>
      <c r="D17" s="2" t="s">
        <v>38</v>
      </c>
      <c r="E17" s="2" t="s">
        <v>210</v>
      </c>
      <c r="F17" s="2" t="s">
        <v>1110</v>
      </c>
      <c r="G17" s="2" t="s">
        <v>3</v>
      </c>
      <c r="H17" s="2" t="s">
        <v>1292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1293</v>
      </c>
      <c r="P17" s="2" t="s">
        <v>1294</v>
      </c>
      <c r="Q17" s="1">
        <v>3280625</v>
      </c>
      <c r="R17" s="1">
        <v>0</v>
      </c>
      <c r="S17" s="1">
        <v>3280625</v>
      </c>
      <c r="T17" s="1">
        <v>0</v>
      </c>
      <c r="U17" s="2" t="s">
        <v>0</v>
      </c>
      <c r="V17" s="1">
        <v>0</v>
      </c>
      <c r="W17" s="1">
        <v>0</v>
      </c>
      <c r="X17" s="2" t="s">
        <v>0</v>
      </c>
      <c r="Y17" s="1">
        <v>0</v>
      </c>
      <c r="Z17" s="3">
        <v>0</v>
      </c>
      <c r="AA17" s="3" t="s">
        <v>0</v>
      </c>
      <c r="AB17" s="3">
        <v>0</v>
      </c>
      <c r="AC17" s="3">
        <v>0</v>
      </c>
      <c r="AD17" s="3" t="s">
        <v>0</v>
      </c>
      <c r="AE17" s="3">
        <v>0</v>
      </c>
    </row>
    <row r="18" spans="1:31" ht="15" customHeight="1" x14ac:dyDescent="0.25">
      <c r="A18" s="2" t="s">
        <v>264</v>
      </c>
      <c r="B18" s="47">
        <v>44256</v>
      </c>
      <c r="C18" s="2" t="s">
        <v>27</v>
      </c>
      <c r="D18" s="2" t="s">
        <v>38</v>
      </c>
      <c r="E18" s="2" t="s">
        <v>4</v>
      </c>
      <c r="F18" s="2" t="s">
        <v>1109</v>
      </c>
      <c r="G18" s="2" t="s">
        <v>3</v>
      </c>
      <c r="H18" s="2" t="s">
        <v>1295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v>667659114.52399993</v>
      </c>
      <c r="R18" s="1">
        <v>0</v>
      </c>
      <c r="S18" s="1">
        <v>465290251.5</v>
      </c>
      <c r="T18" s="1">
        <v>0</v>
      </c>
      <c r="U18" s="2" t="s">
        <v>0</v>
      </c>
      <c r="V18" s="1">
        <v>0</v>
      </c>
      <c r="W18" s="1">
        <v>174455916.40000001</v>
      </c>
      <c r="X18" s="2" t="s">
        <v>9</v>
      </c>
      <c r="Y18" s="1">
        <v>27912946.624000002</v>
      </c>
      <c r="Z18" s="3">
        <v>0</v>
      </c>
      <c r="AA18" s="3" t="s">
        <v>0</v>
      </c>
      <c r="AB18" s="3">
        <v>0</v>
      </c>
      <c r="AC18" s="3">
        <v>0</v>
      </c>
      <c r="AD18" s="3" t="s">
        <v>0</v>
      </c>
      <c r="AE18" s="3">
        <v>0</v>
      </c>
    </row>
    <row r="19" spans="1:31" ht="15" customHeight="1" x14ac:dyDescent="0.25">
      <c r="A19" s="2" t="s">
        <v>263</v>
      </c>
      <c r="B19" s="47">
        <v>44256</v>
      </c>
      <c r="C19" s="2" t="s">
        <v>35</v>
      </c>
      <c r="D19" s="2" t="s">
        <v>38</v>
      </c>
      <c r="E19" s="2" t="s">
        <v>210</v>
      </c>
      <c r="F19" s="2" t="s">
        <v>1110</v>
      </c>
      <c r="G19" s="2" t="s">
        <v>3</v>
      </c>
      <c r="H19" s="2" t="s">
        <v>1296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</v>
      </c>
      <c r="P19" s="2" t="s">
        <v>1</v>
      </c>
      <c r="Q19" s="1">
        <v>21717494</v>
      </c>
      <c r="R19" s="1">
        <v>0</v>
      </c>
      <c r="S19" s="1">
        <v>20130614</v>
      </c>
      <c r="T19" s="1">
        <v>0</v>
      </c>
      <c r="U19" s="2" t="s">
        <v>0</v>
      </c>
      <c r="V19" s="1">
        <v>0</v>
      </c>
      <c r="W19" s="1">
        <v>1368000</v>
      </c>
      <c r="X19" s="2" t="s">
        <v>0</v>
      </c>
      <c r="Y19" s="1">
        <v>218880</v>
      </c>
      <c r="Z19" s="3">
        <v>0</v>
      </c>
      <c r="AA19" s="3" t="s">
        <v>0</v>
      </c>
      <c r="AB19" s="3">
        <v>0</v>
      </c>
      <c r="AC19" s="3">
        <v>0</v>
      </c>
      <c r="AD19" s="3" t="s">
        <v>0</v>
      </c>
      <c r="AE19" s="3">
        <v>0</v>
      </c>
    </row>
    <row r="20" spans="1:31" ht="15" customHeight="1" x14ac:dyDescent="0.25">
      <c r="A20" s="2" t="s">
        <v>262</v>
      </c>
      <c r="B20" s="47">
        <v>44256</v>
      </c>
      <c r="C20" s="2" t="s">
        <v>6</v>
      </c>
      <c r="D20" s="2" t="s">
        <v>38</v>
      </c>
      <c r="E20" s="2" t="s">
        <v>212</v>
      </c>
      <c r="F20" s="2" t="s">
        <v>1297</v>
      </c>
      <c r="G20" s="2" t="s">
        <v>3</v>
      </c>
      <c r="H20" s="2" t="s">
        <v>1298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v>40862160</v>
      </c>
      <c r="R20" s="1">
        <v>0</v>
      </c>
      <c r="S20" s="1">
        <v>34988500</v>
      </c>
      <c r="T20" s="1">
        <v>0</v>
      </c>
      <c r="U20" s="2" t="s">
        <v>0</v>
      </c>
      <c r="V20" s="1">
        <v>0</v>
      </c>
      <c r="W20" s="1">
        <v>5063500</v>
      </c>
      <c r="X20" s="2" t="s">
        <v>0</v>
      </c>
      <c r="Y20" s="1">
        <v>810160</v>
      </c>
      <c r="Z20" s="3">
        <v>0</v>
      </c>
      <c r="AA20" s="3" t="s">
        <v>0</v>
      </c>
      <c r="AB20" s="3">
        <v>0</v>
      </c>
      <c r="AC20" s="3">
        <v>0</v>
      </c>
      <c r="AD20" s="3" t="s">
        <v>0</v>
      </c>
      <c r="AE20" s="3">
        <v>0</v>
      </c>
    </row>
    <row r="21" spans="1:31" ht="15" customHeight="1" x14ac:dyDescent="0.25">
      <c r="A21" s="2" t="s">
        <v>261</v>
      </c>
      <c r="B21" s="47">
        <v>44256</v>
      </c>
      <c r="C21" s="2" t="s">
        <v>6</v>
      </c>
      <c r="D21" s="2" t="s">
        <v>38</v>
      </c>
      <c r="E21" s="2" t="s">
        <v>212</v>
      </c>
      <c r="F21" s="2" t="s">
        <v>1297</v>
      </c>
      <c r="G21" s="2" t="s">
        <v>3</v>
      </c>
      <c r="H21" s="2" t="s">
        <v>1299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1023</v>
      </c>
      <c r="P21" s="2" t="s">
        <v>1024</v>
      </c>
      <c r="Q21" s="1">
        <v>18977475</v>
      </c>
      <c r="R21" s="1">
        <v>0</v>
      </c>
      <c r="S21" s="1">
        <v>18977475</v>
      </c>
      <c r="T21" s="1">
        <v>0</v>
      </c>
      <c r="U21" s="2" t="s">
        <v>0</v>
      </c>
      <c r="V21" s="1">
        <v>0</v>
      </c>
      <c r="W21" s="1">
        <v>0</v>
      </c>
      <c r="X21" s="2" t="s">
        <v>0</v>
      </c>
      <c r="Y21" s="1">
        <v>0</v>
      </c>
      <c r="Z21" s="3">
        <v>0</v>
      </c>
      <c r="AA21" s="3" t="s">
        <v>0</v>
      </c>
      <c r="AB21" s="3">
        <v>0</v>
      </c>
      <c r="AC21" s="3">
        <v>0</v>
      </c>
      <c r="AD21" s="3" t="s">
        <v>0</v>
      </c>
      <c r="AE21" s="3">
        <v>0</v>
      </c>
    </row>
    <row r="22" spans="1:31" ht="15" customHeight="1" x14ac:dyDescent="0.25">
      <c r="A22" s="2" t="s">
        <v>260</v>
      </c>
      <c r="B22" s="47">
        <v>44256</v>
      </c>
      <c r="C22" s="2" t="s">
        <v>6</v>
      </c>
      <c r="D22" s="2" t="s">
        <v>38</v>
      </c>
      <c r="E22" s="2" t="s">
        <v>212</v>
      </c>
      <c r="F22" s="2" t="s">
        <v>1297</v>
      </c>
      <c r="G22" s="2" t="s">
        <v>3</v>
      </c>
      <c r="H22" s="2" t="s">
        <v>1300</v>
      </c>
      <c r="I22" s="1" t="s">
        <v>1</v>
      </c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2</v>
      </c>
      <c r="P22" s="2" t="s">
        <v>1</v>
      </c>
      <c r="Q22" s="1">
        <v>887627512.45999992</v>
      </c>
      <c r="R22" s="1">
        <v>0</v>
      </c>
      <c r="S22" s="1">
        <v>731114143</v>
      </c>
      <c r="T22" s="1">
        <v>0</v>
      </c>
      <c r="U22" s="2" t="s">
        <v>0</v>
      </c>
      <c r="V22" s="1">
        <v>0</v>
      </c>
      <c r="W22" s="1">
        <v>134925318.5</v>
      </c>
      <c r="X22" s="2" t="s">
        <v>0</v>
      </c>
      <c r="Y22" s="1">
        <v>21588050.960000001</v>
      </c>
      <c r="Z22" s="3">
        <v>0</v>
      </c>
      <c r="AA22" s="3" t="s">
        <v>0</v>
      </c>
      <c r="AB22" s="3">
        <v>0</v>
      </c>
      <c r="AC22" s="3">
        <v>0</v>
      </c>
      <c r="AD22" s="3" t="s">
        <v>0</v>
      </c>
      <c r="AE22" s="3">
        <v>0</v>
      </c>
    </row>
    <row r="23" spans="1:31" ht="15" customHeight="1" x14ac:dyDescent="0.25">
      <c r="A23" s="2" t="s">
        <v>259</v>
      </c>
      <c r="B23" s="47">
        <v>44256</v>
      </c>
      <c r="C23" s="2" t="s">
        <v>6</v>
      </c>
      <c r="D23" s="2" t="s">
        <v>38</v>
      </c>
      <c r="E23" s="2" t="s">
        <v>212</v>
      </c>
      <c r="F23" s="2" t="s">
        <v>1297</v>
      </c>
      <c r="G23" s="2" t="s">
        <v>3</v>
      </c>
      <c r="H23" s="2" t="s">
        <v>1301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787</v>
      </c>
      <c r="P23" s="2" t="s">
        <v>788</v>
      </c>
      <c r="Q23" s="1">
        <v>343743186</v>
      </c>
      <c r="R23" s="1">
        <v>0</v>
      </c>
      <c r="S23" s="1">
        <v>233470454</v>
      </c>
      <c r="T23" s="1">
        <v>95062700</v>
      </c>
      <c r="U23" s="2" t="s">
        <v>9</v>
      </c>
      <c r="V23" s="1">
        <v>15210032</v>
      </c>
      <c r="W23" s="1">
        <v>0</v>
      </c>
      <c r="X23" s="2" t="s">
        <v>0</v>
      </c>
      <c r="Y23" s="1">
        <v>0</v>
      </c>
      <c r="Z23" s="3">
        <v>0</v>
      </c>
      <c r="AA23" s="3" t="s">
        <v>0</v>
      </c>
      <c r="AB23" s="3">
        <v>0</v>
      </c>
      <c r="AC23" s="3">
        <v>0</v>
      </c>
      <c r="AD23" s="3" t="s">
        <v>0</v>
      </c>
      <c r="AE23" s="3">
        <v>0</v>
      </c>
    </row>
    <row r="24" spans="1:31" ht="15" customHeight="1" x14ac:dyDescent="0.25">
      <c r="A24" s="2" t="s">
        <v>258</v>
      </c>
      <c r="B24" s="47">
        <v>44256</v>
      </c>
      <c r="C24" s="2" t="s">
        <v>6</v>
      </c>
      <c r="D24" s="2" t="s">
        <v>38</v>
      </c>
      <c r="E24" s="2" t="s">
        <v>212</v>
      </c>
      <c r="F24" s="2" t="s">
        <v>1297</v>
      </c>
      <c r="G24" s="2" t="s">
        <v>3</v>
      </c>
      <c r="H24" s="2" t="s">
        <v>1302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1">
        <v>83538433.874799997</v>
      </c>
      <c r="R24" s="1">
        <v>0</v>
      </c>
      <c r="S24" s="1">
        <v>63097422.5</v>
      </c>
      <c r="T24" s="1">
        <v>0</v>
      </c>
      <c r="U24" s="2" t="s">
        <v>0</v>
      </c>
      <c r="V24" s="1">
        <v>0</v>
      </c>
      <c r="W24" s="1">
        <v>17621561.530000001</v>
      </c>
      <c r="X24" s="2" t="s">
        <v>0</v>
      </c>
      <c r="Y24" s="1">
        <v>2819449.8448000001</v>
      </c>
      <c r="Z24" s="3">
        <v>0</v>
      </c>
      <c r="AA24" s="3" t="s">
        <v>0</v>
      </c>
      <c r="AB24" s="3">
        <v>0</v>
      </c>
      <c r="AC24" s="3">
        <v>0</v>
      </c>
      <c r="AD24" s="3" t="s">
        <v>0</v>
      </c>
      <c r="AE24" s="3">
        <v>0</v>
      </c>
    </row>
    <row r="25" spans="1:31" ht="15" customHeight="1" x14ac:dyDescent="0.25">
      <c r="A25" s="2" t="s">
        <v>257</v>
      </c>
      <c r="B25" s="47">
        <v>44256</v>
      </c>
      <c r="C25" s="2" t="s">
        <v>6</v>
      </c>
      <c r="D25" s="2" t="s">
        <v>38</v>
      </c>
      <c r="E25" s="2" t="s">
        <v>212</v>
      </c>
      <c r="F25" s="2" t="s">
        <v>1297</v>
      </c>
      <c r="G25" s="2" t="s">
        <v>3</v>
      </c>
      <c r="H25" s="2" t="s">
        <v>1303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1020</v>
      </c>
      <c r="P25" s="2" t="s">
        <v>1021</v>
      </c>
      <c r="Q25" s="1">
        <v>116034080.34</v>
      </c>
      <c r="R25" s="1">
        <v>0</v>
      </c>
      <c r="S25" s="1">
        <v>76863578.5</v>
      </c>
      <c r="T25" s="1">
        <v>33767674</v>
      </c>
      <c r="U25" s="2" t="s">
        <v>9</v>
      </c>
      <c r="V25" s="1">
        <v>5402827.8399999999</v>
      </c>
      <c r="W25" s="1">
        <v>0</v>
      </c>
      <c r="X25" s="2" t="s">
        <v>0</v>
      </c>
      <c r="Y25" s="1">
        <v>0</v>
      </c>
      <c r="Z25" s="3">
        <v>0</v>
      </c>
      <c r="AA25" s="3" t="s">
        <v>0</v>
      </c>
      <c r="AB25" s="3">
        <v>0</v>
      </c>
      <c r="AC25" s="3">
        <v>0</v>
      </c>
      <c r="AD25" s="3" t="s">
        <v>0</v>
      </c>
      <c r="AE25" s="3">
        <v>0</v>
      </c>
    </row>
    <row r="26" spans="1:31" ht="15" customHeight="1" x14ac:dyDescent="0.25">
      <c r="A26" s="2" t="s">
        <v>256</v>
      </c>
      <c r="B26" s="47">
        <v>44256</v>
      </c>
      <c r="C26" s="2" t="s">
        <v>6</v>
      </c>
      <c r="D26" s="2" t="s">
        <v>38</v>
      </c>
      <c r="E26" s="2" t="s">
        <v>212</v>
      </c>
      <c r="F26" s="2" t="s">
        <v>1297</v>
      </c>
      <c r="G26" s="2" t="s">
        <v>3</v>
      </c>
      <c r="H26" s="2" t="s">
        <v>1304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2</v>
      </c>
      <c r="P26" s="2" t="s">
        <v>1</v>
      </c>
      <c r="Q26" s="1">
        <v>1058960143.9812</v>
      </c>
      <c r="R26" s="1">
        <v>0</v>
      </c>
      <c r="S26" s="1">
        <v>770521646.00000024</v>
      </c>
      <c r="T26" s="1">
        <v>0</v>
      </c>
      <c r="U26" s="2" t="s">
        <v>0</v>
      </c>
      <c r="V26" s="1">
        <v>0</v>
      </c>
      <c r="W26" s="1">
        <v>248653877.56999999</v>
      </c>
      <c r="X26" s="2" t="s">
        <v>0</v>
      </c>
      <c r="Y26" s="1">
        <v>39784620.411200002</v>
      </c>
      <c r="Z26" s="3">
        <v>0</v>
      </c>
      <c r="AA26" s="3" t="s">
        <v>0</v>
      </c>
      <c r="AB26" s="3">
        <v>0</v>
      </c>
      <c r="AC26" s="3">
        <v>0</v>
      </c>
      <c r="AD26" s="3" t="s">
        <v>0</v>
      </c>
      <c r="AE26" s="3">
        <v>0</v>
      </c>
    </row>
    <row r="27" spans="1:31" ht="15" customHeight="1" x14ac:dyDescent="0.25">
      <c r="A27" s="2" t="s">
        <v>255</v>
      </c>
      <c r="B27" s="47">
        <v>44256</v>
      </c>
      <c r="C27" s="2" t="s">
        <v>27</v>
      </c>
      <c r="D27" s="2" t="s">
        <v>38</v>
      </c>
      <c r="E27" s="2" t="s">
        <v>4</v>
      </c>
      <c r="F27" s="2" t="s">
        <v>1123</v>
      </c>
      <c r="G27" s="2" t="s">
        <v>3</v>
      </c>
      <c r="H27" s="2" t="s">
        <v>1153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38950</v>
      </c>
      <c r="R27" s="1">
        <v>0</v>
      </c>
      <c r="S27" s="1">
        <v>38950</v>
      </c>
      <c r="T27" s="1">
        <v>0</v>
      </c>
      <c r="U27" s="2" t="s">
        <v>0</v>
      </c>
      <c r="V27" s="1">
        <v>0</v>
      </c>
      <c r="W27" s="1">
        <v>370764514.24000001</v>
      </c>
      <c r="X27" s="2" t="s">
        <v>9</v>
      </c>
      <c r="Y27" s="1">
        <v>59322322.278399989</v>
      </c>
      <c r="Z27" s="3">
        <v>0</v>
      </c>
      <c r="AA27" s="3" t="s">
        <v>0</v>
      </c>
      <c r="AB27" s="3">
        <v>0</v>
      </c>
      <c r="AC27" s="3">
        <v>0</v>
      </c>
      <c r="AD27" s="3" t="s">
        <v>0</v>
      </c>
      <c r="AE27" s="3">
        <v>0</v>
      </c>
    </row>
    <row r="28" spans="1:31" ht="15" customHeight="1" x14ac:dyDescent="0.25">
      <c r="A28" s="2" t="s">
        <v>254</v>
      </c>
      <c r="B28" s="47">
        <v>44256</v>
      </c>
      <c r="C28" s="2" t="s">
        <v>27</v>
      </c>
      <c r="D28" s="2" t="s">
        <v>38</v>
      </c>
      <c r="E28" s="2" t="s">
        <v>4</v>
      </c>
      <c r="F28" s="2" t="s">
        <v>1094</v>
      </c>
      <c r="G28" s="2" t="s">
        <v>3</v>
      </c>
      <c r="H28" s="2" t="s">
        <v>1173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1174</v>
      </c>
      <c r="Q28" s="1">
        <v>24449770.000000071</v>
      </c>
      <c r="R28" s="1">
        <v>0</v>
      </c>
      <c r="S28" s="1">
        <v>19490770</v>
      </c>
      <c r="T28" s="1">
        <v>0</v>
      </c>
      <c r="U28" s="2" t="s">
        <v>0</v>
      </c>
      <c r="V28" s="1">
        <v>0</v>
      </c>
      <c r="W28" s="1">
        <v>4275000.0000000596</v>
      </c>
      <c r="X28" s="2" t="s">
        <v>9</v>
      </c>
      <c r="Y28" s="1">
        <v>684000.00000000955</v>
      </c>
      <c r="Z28" s="3">
        <v>0</v>
      </c>
      <c r="AA28" s="3" t="s">
        <v>0</v>
      </c>
      <c r="AB28" s="3">
        <v>0</v>
      </c>
      <c r="AC28" s="3">
        <v>0</v>
      </c>
      <c r="AD28" s="3" t="s">
        <v>0</v>
      </c>
      <c r="AE28" s="3">
        <v>0</v>
      </c>
    </row>
    <row r="29" spans="1:31" ht="15" customHeight="1" x14ac:dyDescent="0.25">
      <c r="A29" s="2" t="s">
        <v>252</v>
      </c>
      <c r="B29" s="47">
        <v>44256</v>
      </c>
      <c r="C29" s="2" t="s">
        <v>27</v>
      </c>
      <c r="D29" s="2" t="s">
        <v>33</v>
      </c>
      <c r="E29" s="2" t="s">
        <v>32</v>
      </c>
      <c r="F29" s="2" t="s">
        <v>1139</v>
      </c>
      <c r="G29" s="2" t="s">
        <v>3</v>
      </c>
      <c r="H29" s="2" t="s">
        <v>1305</v>
      </c>
      <c r="I29" s="1" t="s">
        <v>1</v>
      </c>
      <c r="J29" s="1" t="s">
        <v>1</v>
      </c>
      <c r="K29" s="1" t="s">
        <v>1</v>
      </c>
      <c r="L29" s="1" t="s">
        <v>1</v>
      </c>
      <c r="M29" s="1">
        <v>0</v>
      </c>
      <c r="N29" s="2" t="s">
        <v>1</v>
      </c>
      <c r="O29" s="2" t="s">
        <v>2</v>
      </c>
      <c r="P29" s="2" t="s">
        <v>1</v>
      </c>
      <c r="Q29" s="1">
        <v>1147865759.4751999</v>
      </c>
      <c r="R29" s="1">
        <v>0</v>
      </c>
      <c r="S29" s="1">
        <v>757519852.5</v>
      </c>
      <c r="T29" s="1">
        <v>0</v>
      </c>
      <c r="U29" s="2" t="s">
        <v>0</v>
      </c>
      <c r="V29" s="1">
        <v>0</v>
      </c>
      <c r="W29" s="1">
        <v>336505092.21999997</v>
      </c>
      <c r="X29" s="2" t="s">
        <v>0</v>
      </c>
      <c r="Y29" s="1">
        <v>53840814.755200006</v>
      </c>
      <c r="Z29" s="3">
        <v>0</v>
      </c>
      <c r="AA29" s="3" t="s">
        <v>0</v>
      </c>
      <c r="AB29" s="3">
        <v>0</v>
      </c>
      <c r="AC29" s="3">
        <v>0</v>
      </c>
      <c r="AD29" s="3" t="s">
        <v>0</v>
      </c>
      <c r="AE29" s="3">
        <v>0</v>
      </c>
    </row>
    <row r="30" spans="1:31" ht="15" customHeight="1" x14ac:dyDescent="0.25">
      <c r="A30" s="2" t="s">
        <v>251</v>
      </c>
      <c r="B30" s="47">
        <v>44256</v>
      </c>
      <c r="C30" s="2" t="s">
        <v>6</v>
      </c>
      <c r="D30" s="2" t="s">
        <v>33</v>
      </c>
      <c r="E30" s="2" t="s">
        <v>206</v>
      </c>
      <c r="F30" s="2" t="s">
        <v>1255</v>
      </c>
      <c r="G30" s="2" t="s">
        <v>3</v>
      </c>
      <c r="H30" s="2" t="s">
        <v>1306</v>
      </c>
      <c r="I30" s="1" t="s">
        <v>1</v>
      </c>
      <c r="J30" s="1" t="s">
        <v>1</v>
      </c>
      <c r="K30" s="1" t="s">
        <v>1</v>
      </c>
      <c r="L30" s="1" t="s">
        <v>1</v>
      </c>
      <c r="M30" s="1">
        <v>0</v>
      </c>
      <c r="N30" s="2" t="s">
        <v>1</v>
      </c>
      <c r="O30" s="2" t="s">
        <v>2</v>
      </c>
      <c r="P30" s="2" t="s">
        <v>1</v>
      </c>
      <c r="Q30" s="1">
        <v>2252312830.98</v>
      </c>
      <c r="R30" s="1">
        <v>0</v>
      </c>
      <c r="S30" s="1">
        <v>1780780185.5000005</v>
      </c>
      <c r="T30" s="1">
        <v>0</v>
      </c>
      <c r="U30" s="2" t="s">
        <v>0</v>
      </c>
      <c r="V30" s="1">
        <v>0</v>
      </c>
      <c r="W30" s="1">
        <v>406493659.92999995</v>
      </c>
      <c r="X30" s="2" t="s">
        <v>0</v>
      </c>
      <c r="Y30" s="1">
        <v>65038985.588800006</v>
      </c>
      <c r="Z30" s="3">
        <v>0</v>
      </c>
      <c r="AA30" s="3" t="s">
        <v>0</v>
      </c>
      <c r="AB30" s="3">
        <v>0</v>
      </c>
      <c r="AC30" s="3">
        <v>0</v>
      </c>
      <c r="AD30" s="3" t="s">
        <v>0</v>
      </c>
      <c r="AE30" s="3">
        <v>0</v>
      </c>
    </row>
    <row r="31" spans="1:31" ht="15" customHeight="1" x14ac:dyDescent="0.25">
      <c r="A31" s="2" t="s">
        <v>250</v>
      </c>
      <c r="B31" s="47">
        <v>44256</v>
      </c>
      <c r="C31" s="2" t="s">
        <v>27</v>
      </c>
      <c r="D31" s="2" t="s">
        <v>33</v>
      </c>
      <c r="E31" s="2" t="s">
        <v>32</v>
      </c>
      <c r="F31" s="2" t="s">
        <v>1109</v>
      </c>
      <c r="G31" s="2" t="s">
        <v>3</v>
      </c>
      <c r="H31" s="2" t="s">
        <v>1156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1">
        <v>3932999.9959999323</v>
      </c>
      <c r="R31" s="1">
        <v>0</v>
      </c>
      <c r="S31" s="1">
        <v>3932999.9959999323</v>
      </c>
      <c r="T31" s="1">
        <v>0</v>
      </c>
      <c r="U31" s="2" t="s">
        <v>0</v>
      </c>
      <c r="V31" s="1">
        <v>0</v>
      </c>
      <c r="W31" s="1">
        <v>0</v>
      </c>
      <c r="X31" s="2" t="s">
        <v>9</v>
      </c>
      <c r="Y31" s="1">
        <v>0</v>
      </c>
      <c r="Z31" s="3">
        <v>0</v>
      </c>
      <c r="AA31" s="3" t="s">
        <v>0</v>
      </c>
      <c r="AB31" s="3">
        <v>0</v>
      </c>
      <c r="AC31" s="3">
        <v>0</v>
      </c>
      <c r="AD31" s="3" t="s">
        <v>0</v>
      </c>
      <c r="AE31" s="3">
        <v>0</v>
      </c>
    </row>
    <row r="32" spans="1:31" ht="15" customHeight="1" x14ac:dyDescent="0.25">
      <c r="A32" s="2" t="s">
        <v>249</v>
      </c>
      <c r="B32" s="47">
        <v>44256</v>
      </c>
      <c r="C32" s="2" t="s">
        <v>27</v>
      </c>
      <c r="D32" s="2" t="s">
        <v>33</v>
      </c>
      <c r="E32" s="2" t="s">
        <v>32</v>
      </c>
      <c r="F32" s="2" t="s">
        <v>1116</v>
      </c>
      <c r="G32" s="2" t="s">
        <v>3</v>
      </c>
      <c r="H32" s="2" t="s">
        <v>1176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38949.998399972916</v>
      </c>
      <c r="R32" s="1">
        <v>0</v>
      </c>
      <c r="S32" s="1">
        <v>38949.998399972916</v>
      </c>
      <c r="T32" s="1">
        <v>0</v>
      </c>
      <c r="U32" s="2" t="s">
        <v>0</v>
      </c>
      <c r="V32" s="1">
        <v>0</v>
      </c>
      <c r="W32" s="1">
        <v>0</v>
      </c>
      <c r="X32" s="2" t="s">
        <v>9</v>
      </c>
      <c r="Y32" s="1">
        <v>0</v>
      </c>
      <c r="Z32" s="3">
        <v>0</v>
      </c>
      <c r="AA32" s="3" t="s">
        <v>0</v>
      </c>
      <c r="AB32" s="3">
        <v>0</v>
      </c>
      <c r="AC32" s="3">
        <v>0</v>
      </c>
      <c r="AD32" s="3" t="s">
        <v>0</v>
      </c>
      <c r="AE32" s="3">
        <v>0</v>
      </c>
    </row>
    <row r="33" spans="1:31" ht="15" customHeight="1" x14ac:dyDescent="0.25">
      <c r="A33" s="2" t="s">
        <v>248</v>
      </c>
      <c r="B33" s="47">
        <v>44256</v>
      </c>
      <c r="C33" s="2" t="s">
        <v>27</v>
      </c>
      <c r="D33" s="2" t="s">
        <v>33</v>
      </c>
      <c r="E33" s="2" t="s">
        <v>32</v>
      </c>
      <c r="F33" s="2" t="s">
        <v>1130</v>
      </c>
      <c r="G33" s="2" t="s">
        <v>3</v>
      </c>
      <c r="H33" s="2" t="s">
        <v>1187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2</v>
      </c>
      <c r="P33" s="2" t="s">
        <v>1</v>
      </c>
      <c r="Q33" s="1">
        <v>38949.998399972916</v>
      </c>
      <c r="R33" s="1">
        <v>0</v>
      </c>
      <c r="S33" s="1">
        <v>38949.998399972916</v>
      </c>
      <c r="T33" s="1">
        <v>0</v>
      </c>
      <c r="U33" s="2" t="s">
        <v>0</v>
      </c>
      <c r="V33" s="1">
        <v>0</v>
      </c>
      <c r="W33" s="1">
        <v>0</v>
      </c>
      <c r="X33" s="2" t="s">
        <v>9</v>
      </c>
      <c r="Y33" s="1">
        <v>0</v>
      </c>
      <c r="Z33" s="3">
        <v>0</v>
      </c>
      <c r="AA33" s="3" t="s">
        <v>0</v>
      </c>
      <c r="AB33" s="3">
        <v>0</v>
      </c>
      <c r="AC33" s="3">
        <v>0</v>
      </c>
      <c r="AD33" s="3" t="s">
        <v>0</v>
      </c>
      <c r="AE33" s="3">
        <v>0</v>
      </c>
    </row>
    <row r="34" spans="1:31" ht="15" customHeight="1" x14ac:dyDescent="0.25">
      <c r="A34" s="2" t="s">
        <v>247</v>
      </c>
      <c r="B34" s="47">
        <v>44256</v>
      </c>
      <c r="C34" s="2" t="s">
        <v>27</v>
      </c>
      <c r="D34" s="2" t="s">
        <v>26</v>
      </c>
      <c r="E34" s="2" t="s">
        <v>253</v>
      </c>
      <c r="F34" s="2" t="s">
        <v>1093</v>
      </c>
      <c r="G34" s="2" t="s">
        <v>3</v>
      </c>
      <c r="H34" s="2" t="s">
        <v>1307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793709948.42959988</v>
      </c>
      <c r="R34" s="1">
        <v>0</v>
      </c>
      <c r="S34" s="1">
        <v>547028848</v>
      </c>
      <c r="T34" s="1">
        <v>0</v>
      </c>
      <c r="U34" s="2" t="s">
        <v>0</v>
      </c>
      <c r="V34" s="1">
        <v>0</v>
      </c>
      <c r="W34" s="1">
        <v>212656121.06</v>
      </c>
      <c r="X34" s="2" t="s">
        <v>9</v>
      </c>
      <c r="Y34" s="1">
        <v>34024979.369599998</v>
      </c>
      <c r="Z34" s="3">
        <v>0</v>
      </c>
      <c r="AA34" s="3" t="s">
        <v>0</v>
      </c>
      <c r="AB34" s="3">
        <v>0</v>
      </c>
      <c r="AC34" s="3">
        <v>0</v>
      </c>
      <c r="AD34" s="3" t="s">
        <v>0</v>
      </c>
      <c r="AE34" s="3">
        <v>0</v>
      </c>
    </row>
    <row r="35" spans="1:31" s="134" customFormat="1" ht="15" customHeight="1" x14ac:dyDescent="0.25">
      <c r="A35" s="131" t="s">
        <v>246</v>
      </c>
      <c r="B35" s="132">
        <v>44256</v>
      </c>
      <c r="C35" s="131" t="s">
        <v>6</v>
      </c>
      <c r="D35" s="131" t="s">
        <v>26</v>
      </c>
      <c r="E35" s="131" t="s">
        <v>200</v>
      </c>
      <c r="F35" s="131" t="s">
        <v>1122</v>
      </c>
      <c r="G35" s="131" t="s">
        <v>3</v>
      </c>
      <c r="H35" s="131" t="s">
        <v>1308</v>
      </c>
      <c r="I35" s="133" t="s">
        <v>1</v>
      </c>
      <c r="J35" s="133" t="s">
        <v>1</v>
      </c>
      <c r="K35" s="133" t="s">
        <v>1</v>
      </c>
      <c r="L35" s="133" t="s">
        <v>1</v>
      </c>
      <c r="M35" s="133">
        <v>0</v>
      </c>
      <c r="N35" s="131" t="s">
        <v>1</v>
      </c>
      <c r="O35" s="131" t="s">
        <v>2</v>
      </c>
      <c r="P35" s="131" t="s">
        <v>1</v>
      </c>
      <c r="Q35" s="133">
        <v>2024454409.8455997</v>
      </c>
      <c r="R35" s="133">
        <v>0</v>
      </c>
      <c r="S35" s="133">
        <v>1644240054</v>
      </c>
      <c r="T35" s="133">
        <v>0</v>
      </c>
      <c r="U35" s="131" t="s">
        <v>0</v>
      </c>
      <c r="V35" s="133">
        <v>0</v>
      </c>
      <c r="W35" s="133">
        <v>324321513.66000003</v>
      </c>
      <c r="X35" s="131" t="s">
        <v>9</v>
      </c>
      <c r="Y35" s="133">
        <v>51891442.185599998</v>
      </c>
      <c r="Z35" s="139">
        <v>0</v>
      </c>
      <c r="AA35" s="139" t="s">
        <v>0</v>
      </c>
      <c r="AB35" s="139">
        <v>0</v>
      </c>
      <c r="AC35" s="139">
        <v>3705000</v>
      </c>
      <c r="AD35" s="139" t="s">
        <v>0</v>
      </c>
      <c r="AE35" s="139">
        <v>296400</v>
      </c>
    </row>
    <row r="36" spans="1:31" ht="15" customHeight="1" x14ac:dyDescent="0.25">
      <c r="A36" s="2" t="s">
        <v>245</v>
      </c>
      <c r="B36" s="47">
        <v>44256</v>
      </c>
      <c r="C36" s="2" t="s">
        <v>6</v>
      </c>
      <c r="D36" s="2" t="s">
        <v>26</v>
      </c>
      <c r="E36" s="2" t="s">
        <v>200</v>
      </c>
      <c r="F36" s="2" t="s">
        <v>1122</v>
      </c>
      <c r="G36" s="2" t="s">
        <v>3</v>
      </c>
      <c r="H36" s="2" t="s">
        <v>1309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1310</v>
      </c>
      <c r="P36" s="2" t="s">
        <v>1311</v>
      </c>
      <c r="Q36" s="1">
        <v>5256350</v>
      </c>
      <c r="R36" s="1">
        <v>0</v>
      </c>
      <c r="S36" s="1">
        <v>5256350</v>
      </c>
      <c r="T36" s="1">
        <v>0</v>
      </c>
      <c r="U36" s="2" t="s">
        <v>0</v>
      </c>
      <c r="V36" s="1">
        <v>0</v>
      </c>
      <c r="W36" s="1">
        <v>0</v>
      </c>
      <c r="X36" s="2" t="s">
        <v>0</v>
      </c>
      <c r="Y36" s="1">
        <v>0</v>
      </c>
      <c r="Z36" s="3">
        <v>0</v>
      </c>
      <c r="AA36" s="3" t="s">
        <v>0</v>
      </c>
      <c r="AB36" s="3">
        <v>0</v>
      </c>
      <c r="AC36" s="3">
        <v>0</v>
      </c>
      <c r="AD36" s="3" t="s">
        <v>0</v>
      </c>
      <c r="AE36" s="3">
        <v>0</v>
      </c>
    </row>
    <row r="37" spans="1:31" ht="15" customHeight="1" x14ac:dyDescent="0.25">
      <c r="A37" s="2" t="s">
        <v>244</v>
      </c>
      <c r="B37" s="47">
        <v>44256</v>
      </c>
      <c r="C37" s="2" t="s">
        <v>6</v>
      </c>
      <c r="D37" s="2" t="s">
        <v>26</v>
      </c>
      <c r="E37" s="2" t="s">
        <v>200</v>
      </c>
      <c r="F37" s="2" t="s">
        <v>1122</v>
      </c>
      <c r="G37" s="2" t="s">
        <v>3</v>
      </c>
      <c r="H37" s="2" t="s">
        <v>1312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222440650.04000002</v>
      </c>
      <c r="R37" s="1">
        <v>0</v>
      </c>
      <c r="S37" s="1">
        <v>124040974.5</v>
      </c>
      <c r="T37" s="1">
        <v>0</v>
      </c>
      <c r="U37" s="2" t="s">
        <v>0</v>
      </c>
      <c r="V37" s="1">
        <v>0</v>
      </c>
      <c r="W37" s="1">
        <v>84827306.5</v>
      </c>
      <c r="X37" s="2" t="s">
        <v>9</v>
      </c>
      <c r="Y37" s="1">
        <v>13572369.039999999</v>
      </c>
      <c r="Z37" s="3">
        <v>0</v>
      </c>
      <c r="AA37" s="3" t="s">
        <v>0</v>
      </c>
      <c r="AB37" s="3">
        <v>0</v>
      </c>
      <c r="AC37" s="3">
        <v>0</v>
      </c>
      <c r="AD37" s="3" t="s">
        <v>0</v>
      </c>
      <c r="AE37" s="3">
        <v>0</v>
      </c>
    </row>
    <row r="38" spans="1:31" ht="15" customHeight="1" x14ac:dyDescent="0.25">
      <c r="A38" s="2" t="s">
        <v>243</v>
      </c>
      <c r="B38" s="47">
        <v>44256</v>
      </c>
      <c r="C38" s="2" t="s">
        <v>6</v>
      </c>
      <c r="D38" s="2" t="s">
        <v>26</v>
      </c>
      <c r="E38" s="2" t="s">
        <v>200</v>
      </c>
      <c r="F38" s="2" t="s">
        <v>1122</v>
      </c>
      <c r="G38" s="2" t="s">
        <v>3</v>
      </c>
      <c r="H38" s="2" t="s">
        <v>1313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1041</v>
      </c>
      <c r="P38" s="2" t="s">
        <v>1042</v>
      </c>
      <c r="Q38" s="1">
        <v>129200000</v>
      </c>
      <c r="R38" s="1">
        <v>0</v>
      </c>
      <c r="S38" s="1">
        <v>129200000</v>
      </c>
      <c r="T38" s="1">
        <v>0</v>
      </c>
      <c r="U38" s="2" t="s">
        <v>0</v>
      </c>
      <c r="V38" s="1">
        <v>0</v>
      </c>
      <c r="W38" s="1">
        <v>0</v>
      </c>
      <c r="X38" s="2" t="s">
        <v>0</v>
      </c>
      <c r="Y38" s="1">
        <v>0</v>
      </c>
      <c r="Z38" s="3">
        <v>0</v>
      </c>
      <c r="AA38" s="3" t="s">
        <v>0</v>
      </c>
      <c r="AB38" s="3">
        <v>0</v>
      </c>
      <c r="AC38" s="3">
        <v>0</v>
      </c>
      <c r="AD38" s="3" t="s">
        <v>0</v>
      </c>
      <c r="AE38" s="3">
        <v>0</v>
      </c>
    </row>
    <row r="39" spans="1:31" ht="15" customHeight="1" x14ac:dyDescent="0.25">
      <c r="A39" s="2" t="s">
        <v>242</v>
      </c>
      <c r="B39" s="47">
        <v>44256</v>
      </c>
      <c r="C39" s="2" t="s">
        <v>6</v>
      </c>
      <c r="D39" s="2" t="s">
        <v>26</v>
      </c>
      <c r="E39" s="2" t="s">
        <v>200</v>
      </c>
      <c r="F39" s="2" t="s">
        <v>1122</v>
      </c>
      <c r="G39" s="2" t="s">
        <v>3</v>
      </c>
      <c r="H39" s="2" t="s">
        <v>1314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29345945.120000001</v>
      </c>
      <c r="R39" s="1">
        <v>0</v>
      </c>
      <c r="S39" s="1">
        <v>23786840</v>
      </c>
      <c r="T39" s="1">
        <v>0</v>
      </c>
      <c r="U39" s="2" t="s">
        <v>0</v>
      </c>
      <c r="V39" s="1">
        <v>0</v>
      </c>
      <c r="W39" s="1">
        <v>4792332</v>
      </c>
      <c r="X39" s="2" t="s">
        <v>0</v>
      </c>
      <c r="Y39" s="1">
        <v>766773.12</v>
      </c>
      <c r="Z39" s="3">
        <v>0</v>
      </c>
      <c r="AA39" s="3" t="s">
        <v>0</v>
      </c>
      <c r="AB39" s="3">
        <v>0</v>
      </c>
      <c r="AC39" s="3">
        <v>0</v>
      </c>
      <c r="AD39" s="3" t="s">
        <v>0</v>
      </c>
      <c r="AE39" s="3">
        <v>0</v>
      </c>
    </row>
    <row r="40" spans="1:31" ht="15" customHeight="1" x14ac:dyDescent="0.25">
      <c r="A40" s="2" t="s">
        <v>241</v>
      </c>
      <c r="B40" s="47">
        <v>44256</v>
      </c>
      <c r="C40" s="2" t="s">
        <v>27</v>
      </c>
      <c r="D40" s="2" t="s">
        <v>26</v>
      </c>
      <c r="E40" s="2" t="s">
        <v>253</v>
      </c>
      <c r="F40" s="2" t="s">
        <v>1159</v>
      </c>
      <c r="G40" s="2" t="s">
        <v>3</v>
      </c>
      <c r="H40" s="2" t="s">
        <v>1160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865</v>
      </c>
      <c r="Q40" s="1">
        <v>38949.990000128746</v>
      </c>
      <c r="R40" s="1">
        <v>0</v>
      </c>
      <c r="S40" s="1">
        <v>38949.990000128746</v>
      </c>
      <c r="T40" s="1">
        <v>0</v>
      </c>
      <c r="U40" s="2" t="s">
        <v>0</v>
      </c>
      <c r="V40" s="1">
        <v>0</v>
      </c>
      <c r="W40" s="1">
        <v>0</v>
      </c>
      <c r="X40" s="2" t="s">
        <v>0</v>
      </c>
      <c r="Y40" s="1">
        <v>0</v>
      </c>
      <c r="Z40" s="3">
        <v>0</v>
      </c>
      <c r="AA40" s="3" t="s">
        <v>0</v>
      </c>
      <c r="AB40" s="3">
        <v>0</v>
      </c>
      <c r="AC40" s="3">
        <v>0</v>
      </c>
      <c r="AD40" s="3" t="s">
        <v>0</v>
      </c>
      <c r="AE40" s="3">
        <v>0</v>
      </c>
    </row>
    <row r="41" spans="1:31" ht="15" customHeight="1" x14ac:dyDescent="0.25">
      <c r="A41" s="2" t="s">
        <v>240</v>
      </c>
      <c r="B41" s="47">
        <v>44256</v>
      </c>
      <c r="C41" s="2" t="s">
        <v>27</v>
      </c>
      <c r="D41" s="2" t="s">
        <v>24</v>
      </c>
      <c r="E41" s="2" t="s">
        <v>358</v>
      </c>
      <c r="F41" s="2" t="s">
        <v>1315</v>
      </c>
      <c r="G41" s="2" t="s">
        <v>3</v>
      </c>
      <c r="H41" s="2" t="s">
        <v>1316</v>
      </c>
      <c r="I41" s="1" t="s">
        <v>1</v>
      </c>
      <c r="J41" s="1" t="s">
        <v>1</v>
      </c>
      <c r="K41" s="1" t="s">
        <v>1</v>
      </c>
      <c r="L41" s="1" t="s">
        <v>1</v>
      </c>
      <c r="M41" s="1"/>
      <c r="N41" s="2" t="s">
        <v>1</v>
      </c>
      <c r="O41" s="2" t="s">
        <v>98</v>
      </c>
      <c r="P41" s="2" t="s">
        <v>1</v>
      </c>
      <c r="Q41" s="1">
        <v>0</v>
      </c>
      <c r="R41" s="1">
        <v>0</v>
      </c>
      <c r="S41" s="1">
        <v>0</v>
      </c>
      <c r="T41" s="1">
        <v>0</v>
      </c>
      <c r="U41" s="2" t="s">
        <v>0</v>
      </c>
      <c r="V41" s="1">
        <v>0</v>
      </c>
      <c r="W41" s="1">
        <v>0</v>
      </c>
      <c r="X41" s="2" t="s">
        <v>9</v>
      </c>
      <c r="Y41" s="1">
        <v>0</v>
      </c>
      <c r="Z41" s="3">
        <v>0</v>
      </c>
      <c r="AA41" s="3" t="s">
        <v>0</v>
      </c>
      <c r="AB41" s="3">
        <v>0</v>
      </c>
      <c r="AC41" s="3">
        <v>0</v>
      </c>
      <c r="AD41" s="3" t="s">
        <v>0</v>
      </c>
      <c r="AE41" s="3">
        <v>0</v>
      </c>
    </row>
    <row r="42" spans="1:31" ht="15" customHeight="1" x14ac:dyDescent="0.25">
      <c r="A42" s="2" t="s">
        <v>239</v>
      </c>
      <c r="B42" s="47">
        <v>44256</v>
      </c>
      <c r="C42" s="2" t="s">
        <v>6</v>
      </c>
      <c r="D42" s="2" t="s">
        <v>24</v>
      </c>
      <c r="E42" s="2" t="s">
        <v>196</v>
      </c>
      <c r="F42" s="2" t="s">
        <v>1016</v>
      </c>
      <c r="G42" s="2" t="s">
        <v>3</v>
      </c>
      <c r="H42" s="2" t="s">
        <v>1317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1333783443.832</v>
      </c>
      <c r="R42" s="1">
        <v>0</v>
      </c>
      <c r="S42" s="1">
        <v>1118599183.5</v>
      </c>
      <c r="T42" s="1">
        <v>0</v>
      </c>
      <c r="U42" s="2" t="s">
        <v>0</v>
      </c>
      <c r="V42" s="1">
        <v>0</v>
      </c>
      <c r="W42" s="1">
        <v>185503672.69999999</v>
      </c>
      <c r="X42" s="2" t="s">
        <v>9</v>
      </c>
      <c r="Y42" s="1">
        <v>29680587.632000003</v>
      </c>
      <c r="Z42" s="3">
        <v>0</v>
      </c>
      <c r="AA42" s="3" t="s">
        <v>0</v>
      </c>
      <c r="AB42" s="3">
        <v>0</v>
      </c>
      <c r="AC42" s="3">
        <v>0</v>
      </c>
      <c r="AD42" s="3" t="s">
        <v>0</v>
      </c>
      <c r="AE42" s="3">
        <v>0</v>
      </c>
    </row>
    <row r="43" spans="1:31" ht="15" customHeight="1" x14ac:dyDescent="0.25">
      <c r="A43" s="2" t="s">
        <v>238</v>
      </c>
      <c r="B43" s="47">
        <v>44256</v>
      </c>
      <c r="C43" s="2" t="s">
        <v>6</v>
      </c>
      <c r="D43" s="2" t="s">
        <v>24</v>
      </c>
      <c r="E43" s="2" t="s">
        <v>196</v>
      </c>
      <c r="F43" s="2" t="s">
        <v>1016</v>
      </c>
      <c r="G43" s="2" t="s">
        <v>3</v>
      </c>
      <c r="H43" s="2" t="s">
        <v>1318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1319</v>
      </c>
      <c r="P43" s="2" t="s">
        <v>1320</v>
      </c>
      <c r="Q43" s="1">
        <v>18954449.854800001</v>
      </c>
      <c r="R43" s="1">
        <v>0</v>
      </c>
      <c r="S43" s="1">
        <v>10008136</v>
      </c>
      <c r="T43" s="1">
        <v>7712339.5300000003</v>
      </c>
      <c r="U43" s="2" t="s">
        <v>9</v>
      </c>
      <c r="V43" s="1">
        <v>1233974.3248000001</v>
      </c>
      <c r="W43" s="1">
        <v>0</v>
      </c>
      <c r="X43" s="2" t="s">
        <v>0</v>
      </c>
      <c r="Y43" s="1">
        <v>0</v>
      </c>
      <c r="Z43" s="3">
        <v>0</v>
      </c>
      <c r="AA43" s="3" t="s">
        <v>0</v>
      </c>
      <c r="AB43" s="3">
        <v>0</v>
      </c>
      <c r="AC43" s="3">
        <v>0</v>
      </c>
      <c r="AD43" s="3" t="s">
        <v>0</v>
      </c>
      <c r="AE43" s="3">
        <v>0</v>
      </c>
    </row>
    <row r="44" spans="1:31" ht="15" customHeight="1" x14ac:dyDescent="0.25">
      <c r="A44" s="2" t="s">
        <v>237</v>
      </c>
      <c r="B44" s="47">
        <v>44256</v>
      </c>
      <c r="C44" s="2" t="s">
        <v>6</v>
      </c>
      <c r="D44" s="2" t="s">
        <v>24</v>
      </c>
      <c r="E44" s="2" t="s">
        <v>196</v>
      </c>
      <c r="F44" s="2" t="s">
        <v>1016</v>
      </c>
      <c r="G44" s="2" t="s">
        <v>3</v>
      </c>
      <c r="H44" s="2" t="s">
        <v>1321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456090654</v>
      </c>
      <c r="R44" s="1">
        <v>0</v>
      </c>
      <c r="S44" s="1">
        <v>348382914</v>
      </c>
      <c r="T44" s="1">
        <v>0</v>
      </c>
      <c r="U44" s="2" t="s">
        <v>0</v>
      </c>
      <c r="V44" s="1">
        <v>0</v>
      </c>
      <c r="W44" s="1">
        <v>92851500</v>
      </c>
      <c r="X44" s="2" t="s">
        <v>9</v>
      </c>
      <c r="Y44" s="1">
        <v>14856240</v>
      </c>
      <c r="Z44" s="3">
        <v>0</v>
      </c>
      <c r="AA44" s="3" t="s">
        <v>0</v>
      </c>
      <c r="AB44" s="3">
        <v>0</v>
      </c>
      <c r="AC44" s="3">
        <v>0</v>
      </c>
      <c r="AD44" s="3" t="s">
        <v>0</v>
      </c>
      <c r="AE44" s="3">
        <v>0</v>
      </c>
    </row>
    <row r="45" spans="1:31" ht="15" customHeight="1" x14ac:dyDescent="0.25">
      <c r="A45" s="2" t="s">
        <v>236</v>
      </c>
      <c r="B45" s="47">
        <v>44256</v>
      </c>
      <c r="C45" s="2" t="s">
        <v>27</v>
      </c>
      <c r="D45" s="2" t="s">
        <v>24</v>
      </c>
      <c r="E45" s="2" t="s">
        <v>358</v>
      </c>
      <c r="F45" s="2" t="s">
        <v>1161</v>
      </c>
      <c r="G45" s="2" t="s">
        <v>3</v>
      </c>
      <c r="H45" s="2" t="s">
        <v>1162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3797111.9979999438</v>
      </c>
      <c r="R45" s="1">
        <v>0</v>
      </c>
      <c r="S45" s="1">
        <v>759999.9999999404</v>
      </c>
      <c r="T45" s="1">
        <v>0</v>
      </c>
      <c r="U45" s="2" t="s">
        <v>0</v>
      </c>
      <c r="V45" s="1">
        <v>0</v>
      </c>
      <c r="W45" s="1">
        <v>2618200</v>
      </c>
      <c r="X45" s="2" t="s">
        <v>9</v>
      </c>
      <c r="Y45" s="1">
        <v>418911.9980000034</v>
      </c>
      <c r="Z45" s="3">
        <v>0</v>
      </c>
      <c r="AA45" s="3" t="s">
        <v>0</v>
      </c>
      <c r="AB45" s="3">
        <v>0</v>
      </c>
      <c r="AC45" s="3">
        <v>0</v>
      </c>
      <c r="AD45" s="3" t="s">
        <v>0</v>
      </c>
      <c r="AE45" s="3">
        <v>0</v>
      </c>
    </row>
    <row r="46" spans="1:31" ht="15" customHeight="1" x14ac:dyDescent="0.25">
      <c r="A46" s="2" t="s">
        <v>235</v>
      </c>
      <c r="B46" s="47">
        <v>44256</v>
      </c>
      <c r="C46" s="2" t="s">
        <v>6</v>
      </c>
      <c r="D46" s="2" t="s">
        <v>1031</v>
      </c>
      <c r="E46" s="2" t="s">
        <v>1032</v>
      </c>
      <c r="F46" s="2" t="s">
        <v>1322</v>
      </c>
      <c r="G46" s="2" t="s">
        <v>3</v>
      </c>
      <c r="H46" s="2" t="s">
        <v>1323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2</v>
      </c>
      <c r="P46" s="2" t="s">
        <v>1</v>
      </c>
      <c r="Q46" s="1">
        <v>267171314.17479998</v>
      </c>
      <c r="R46" s="1">
        <v>0</v>
      </c>
      <c r="S46" s="1">
        <v>153902689</v>
      </c>
      <c r="T46" s="1">
        <v>0</v>
      </c>
      <c r="U46" s="2" t="s">
        <v>0</v>
      </c>
      <c r="V46" s="1">
        <v>0</v>
      </c>
      <c r="W46" s="1">
        <v>97645366.530000001</v>
      </c>
      <c r="X46" s="2" t="s">
        <v>0</v>
      </c>
      <c r="Y46" s="1">
        <v>15623258.6448</v>
      </c>
      <c r="Z46" s="3">
        <v>0</v>
      </c>
      <c r="AA46" s="3" t="s">
        <v>0</v>
      </c>
      <c r="AB46" s="3">
        <v>0</v>
      </c>
      <c r="AC46" s="3">
        <v>0</v>
      </c>
      <c r="AD46" s="3" t="s">
        <v>0</v>
      </c>
      <c r="AE46" s="3">
        <v>0</v>
      </c>
    </row>
    <row r="47" spans="1:31" ht="15" customHeight="1" x14ac:dyDescent="0.25">
      <c r="A47" s="2" t="s">
        <v>234</v>
      </c>
      <c r="B47" s="47">
        <v>44256</v>
      </c>
      <c r="C47" s="2" t="s">
        <v>6</v>
      </c>
      <c r="D47" s="2" t="s">
        <v>19</v>
      </c>
      <c r="E47" s="2" t="s">
        <v>185</v>
      </c>
      <c r="F47" s="2" t="s">
        <v>790</v>
      </c>
      <c r="G47" s="2" t="s">
        <v>3</v>
      </c>
      <c r="H47" s="2" t="s">
        <v>1324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527044933.94</v>
      </c>
      <c r="R47" s="1">
        <v>0</v>
      </c>
      <c r="S47" s="1">
        <v>404762537.5</v>
      </c>
      <c r="T47" s="1">
        <v>0</v>
      </c>
      <c r="U47" s="2" t="s">
        <v>0</v>
      </c>
      <c r="V47" s="1">
        <v>0</v>
      </c>
      <c r="W47" s="1">
        <v>105415859</v>
      </c>
      <c r="X47" s="2" t="s">
        <v>9</v>
      </c>
      <c r="Y47" s="1">
        <v>16866537.440000001</v>
      </c>
      <c r="Z47" s="3">
        <v>0</v>
      </c>
      <c r="AA47" s="3" t="s">
        <v>0</v>
      </c>
      <c r="AB47" s="3">
        <v>0</v>
      </c>
      <c r="AC47" s="3">
        <v>0</v>
      </c>
      <c r="AD47" s="3" t="s">
        <v>0</v>
      </c>
      <c r="AE47" s="3">
        <v>0</v>
      </c>
    </row>
    <row r="48" spans="1:31" ht="15" customHeight="1" x14ac:dyDescent="0.25">
      <c r="A48" s="2" t="s">
        <v>233</v>
      </c>
      <c r="B48" s="47">
        <v>44256</v>
      </c>
      <c r="C48" s="2" t="s">
        <v>6</v>
      </c>
      <c r="D48" s="2" t="s">
        <v>14</v>
      </c>
      <c r="E48" s="2" t="s">
        <v>181</v>
      </c>
      <c r="F48" s="2" t="s">
        <v>1325</v>
      </c>
      <c r="G48" s="2" t="s">
        <v>3</v>
      </c>
      <c r="H48" s="2" t="s">
        <v>1326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300635165</v>
      </c>
      <c r="R48" s="1">
        <v>0</v>
      </c>
      <c r="S48" s="1">
        <v>282910597</v>
      </c>
      <c r="T48" s="1">
        <v>0</v>
      </c>
      <c r="U48" s="2" t="s">
        <v>0</v>
      </c>
      <c r="V48" s="1">
        <v>0</v>
      </c>
      <c r="W48" s="1">
        <v>15279800</v>
      </c>
      <c r="X48" s="2" t="s">
        <v>0</v>
      </c>
      <c r="Y48" s="1">
        <v>2444768</v>
      </c>
      <c r="Z48" s="3">
        <v>0</v>
      </c>
      <c r="AA48" s="3" t="s">
        <v>0</v>
      </c>
      <c r="AB48" s="3">
        <v>0</v>
      </c>
      <c r="AC48" s="3">
        <v>0</v>
      </c>
      <c r="AD48" s="3" t="s">
        <v>0</v>
      </c>
      <c r="AE48" s="3">
        <v>0</v>
      </c>
    </row>
    <row r="49" spans="1:31" ht="15" customHeight="1" x14ac:dyDescent="0.25">
      <c r="A49" s="2" t="s">
        <v>231</v>
      </c>
      <c r="B49" s="47">
        <v>44256</v>
      </c>
      <c r="C49" s="2" t="s">
        <v>6</v>
      </c>
      <c r="D49" s="2" t="s">
        <v>10</v>
      </c>
      <c r="E49" s="2" t="s">
        <v>178</v>
      </c>
      <c r="F49" s="2" t="s">
        <v>1327</v>
      </c>
      <c r="G49" s="2" t="s">
        <v>3</v>
      </c>
      <c r="H49" s="2" t="s">
        <v>1328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80643980</v>
      </c>
      <c r="R49" s="1">
        <v>0</v>
      </c>
      <c r="S49" s="1">
        <v>38613700</v>
      </c>
      <c r="T49" s="1">
        <v>0</v>
      </c>
      <c r="U49" s="2" t="s">
        <v>0</v>
      </c>
      <c r="V49" s="1">
        <v>0</v>
      </c>
      <c r="W49" s="1">
        <v>36233000</v>
      </c>
      <c r="X49" s="2" t="s">
        <v>9</v>
      </c>
      <c r="Y49" s="1">
        <v>5797280</v>
      </c>
      <c r="Z49" s="3">
        <v>0</v>
      </c>
      <c r="AA49" s="3" t="s">
        <v>0</v>
      </c>
      <c r="AB49" s="3">
        <v>0</v>
      </c>
      <c r="AC49" s="3">
        <v>0</v>
      </c>
      <c r="AD49" s="3" t="s">
        <v>0</v>
      </c>
      <c r="AE49" s="3">
        <v>0</v>
      </c>
    </row>
    <row r="50" spans="1:31" ht="15" customHeight="1" x14ac:dyDescent="0.25">
      <c r="A50" s="2" t="s">
        <v>230</v>
      </c>
      <c r="B50" s="47">
        <v>44256</v>
      </c>
      <c r="C50" s="2" t="s">
        <v>6</v>
      </c>
      <c r="D50" s="2" t="s">
        <v>280</v>
      </c>
      <c r="E50" s="2" t="s">
        <v>204</v>
      </c>
      <c r="F50" s="2" t="s">
        <v>1033</v>
      </c>
      <c r="G50" s="2" t="s">
        <v>3</v>
      </c>
      <c r="H50" s="2" t="s">
        <v>1329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466841522.92000002</v>
      </c>
      <c r="R50" s="1">
        <v>0</v>
      </c>
      <c r="S50" s="1">
        <v>432109572</v>
      </c>
      <c r="T50" s="1">
        <v>0</v>
      </c>
      <c r="U50" s="2" t="s">
        <v>0</v>
      </c>
      <c r="V50" s="1">
        <v>0</v>
      </c>
      <c r="W50" s="1">
        <v>29941337</v>
      </c>
      <c r="X50" s="2" t="s">
        <v>0</v>
      </c>
      <c r="Y50" s="1">
        <v>4790613.92</v>
      </c>
      <c r="Z50" s="3">
        <v>0</v>
      </c>
      <c r="AA50" s="3" t="s">
        <v>0</v>
      </c>
      <c r="AB50" s="3">
        <v>0</v>
      </c>
      <c r="AC50" s="3">
        <v>0</v>
      </c>
      <c r="AD50" s="3" t="s">
        <v>0</v>
      </c>
      <c r="AE50" s="3">
        <v>0</v>
      </c>
    </row>
    <row r="51" spans="1:31" ht="15" customHeight="1" x14ac:dyDescent="0.25">
      <c r="A51" s="2" t="s">
        <v>229</v>
      </c>
      <c r="B51" s="47">
        <v>44256</v>
      </c>
      <c r="C51" s="2" t="s">
        <v>6</v>
      </c>
      <c r="D51" s="2" t="s">
        <v>7</v>
      </c>
      <c r="E51" s="2" t="s">
        <v>762</v>
      </c>
      <c r="F51" s="2" t="s">
        <v>1330</v>
      </c>
      <c r="G51" s="2" t="s">
        <v>3</v>
      </c>
      <c r="H51" s="2" t="s">
        <v>1331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185795072</v>
      </c>
      <c r="R51" s="1">
        <v>0</v>
      </c>
      <c r="S51" s="1">
        <v>166084700</v>
      </c>
      <c r="T51" s="1">
        <v>0</v>
      </c>
      <c r="U51" s="2" t="s">
        <v>0</v>
      </c>
      <c r="V51" s="1">
        <v>0</v>
      </c>
      <c r="W51" s="1">
        <v>16991700</v>
      </c>
      <c r="X51" s="2" t="s">
        <v>9</v>
      </c>
      <c r="Y51" s="1">
        <v>2718672</v>
      </c>
      <c r="Z51" s="3">
        <v>0</v>
      </c>
      <c r="AA51" s="3" t="s">
        <v>0</v>
      </c>
      <c r="AB51" s="3">
        <v>0</v>
      </c>
      <c r="AC51" s="3">
        <v>0</v>
      </c>
      <c r="AD51" s="3" t="s">
        <v>0</v>
      </c>
      <c r="AE51" s="3">
        <v>0</v>
      </c>
    </row>
    <row r="52" spans="1:31" ht="15" customHeight="1" x14ac:dyDescent="0.25">
      <c r="A52" s="2" t="s">
        <v>228</v>
      </c>
      <c r="B52" s="47">
        <v>44256</v>
      </c>
      <c r="C52" s="2" t="s">
        <v>6</v>
      </c>
      <c r="D52" s="2" t="s">
        <v>5</v>
      </c>
      <c r="E52" s="2" t="s">
        <v>175</v>
      </c>
      <c r="F52" s="2" t="s">
        <v>1215</v>
      </c>
      <c r="G52" s="2" t="s">
        <v>3</v>
      </c>
      <c r="H52" s="2" t="s">
        <v>1332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98</v>
      </c>
      <c r="P52" s="2"/>
      <c r="Q52" s="1">
        <v>0</v>
      </c>
      <c r="R52" s="1">
        <v>0</v>
      </c>
      <c r="S52" s="1">
        <v>0</v>
      </c>
      <c r="T52" s="1">
        <v>0</v>
      </c>
      <c r="U52" s="2" t="s">
        <v>0</v>
      </c>
      <c r="V52" s="1">
        <v>0</v>
      </c>
      <c r="W52" s="1">
        <v>0</v>
      </c>
      <c r="X52" s="2" t="s">
        <v>0</v>
      </c>
      <c r="Y52" s="1">
        <v>0</v>
      </c>
      <c r="Z52" s="3">
        <v>0</v>
      </c>
      <c r="AA52" s="3" t="s">
        <v>0</v>
      </c>
      <c r="AB52" s="3">
        <v>0</v>
      </c>
      <c r="AC52" s="3">
        <v>0</v>
      </c>
      <c r="AD52" s="3" t="s">
        <v>0</v>
      </c>
      <c r="AE52" s="3">
        <v>0</v>
      </c>
    </row>
    <row r="53" spans="1:31" ht="15" customHeight="1" x14ac:dyDescent="0.25">
      <c r="A53" s="2" t="s">
        <v>227</v>
      </c>
      <c r="B53" s="47">
        <v>44256</v>
      </c>
      <c r="C53" s="2" t="s">
        <v>6</v>
      </c>
      <c r="D53" s="2" t="s">
        <v>914</v>
      </c>
      <c r="E53" s="2" t="s">
        <v>915</v>
      </c>
      <c r="F53" s="2" t="s">
        <v>1333</v>
      </c>
      <c r="G53" s="2" t="s">
        <v>3</v>
      </c>
      <c r="H53" s="2" t="s">
        <v>1334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98</v>
      </c>
      <c r="P53" s="2" t="s">
        <v>1335</v>
      </c>
      <c r="Q53" s="1">
        <v>0</v>
      </c>
      <c r="R53" s="1">
        <v>0</v>
      </c>
      <c r="S53" s="1">
        <v>0</v>
      </c>
      <c r="T53" s="1">
        <v>0</v>
      </c>
      <c r="U53" s="2" t="s">
        <v>9</v>
      </c>
      <c r="V53" s="1">
        <v>0</v>
      </c>
      <c r="W53" s="1">
        <v>0</v>
      </c>
      <c r="X53" s="2" t="s">
        <v>0</v>
      </c>
      <c r="Y53" s="1">
        <v>0</v>
      </c>
      <c r="Z53" s="3">
        <v>0</v>
      </c>
      <c r="AA53" s="3" t="s">
        <v>0</v>
      </c>
      <c r="AB53" s="3">
        <v>0</v>
      </c>
      <c r="AC53" s="3">
        <v>0</v>
      </c>
      <c r="AD53" s="3" t="s">
        <v>0</v>
      </c>
      <c r="AE53" s="3">
        <v>0</v>
      </c>
    </row>
    <row r="54" spans="1:31" ht="15" customHeight="1" x14ac:dyDescent="0.25">
      <c r="A54" s="2" t="s">
        <v>226</v>
      </c>
      <c r="B54" s="46">
        <v>44256</v>
      </c>
      <c r="C54" s="2" t="s">
        <v>6</v>
      </c>
      <c r="D54" s="2" t="s">
        <v>1007</v>
      </c>
      <c r="E54" s="2" t="s">
        <v>907</v>
      </c>
      <c r="F54" s="59" t="s">
        <v>1336</v>
      </c>
      <c r="G54" s="2" t="s">
        <v>3</v>
      </c>
      <c r="H54" s="2" t="s">
        <v>1337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98</v>
      </c>
      <c r="P54" s="2" t="s">
        <v>1</v>
      </c>
      <c r="Q54" s="1">
        <v>0</v>
      </c>
      <c r="R54" s="1">
        <v>0</v>
      </c>
      <c r="S54" s="1">
        <v>0</v>
      </c>
      <c r="T54" s="1">
        <v>0</v>
      </c>
      <c r="U54" s="2" t="s">
        <v>0</v>
      </c>
      <c r="V54" s="1">
        <v>0</v>
      </c>
      <c r="W54" s="1">
        <v>0</v>
      </c>
      <c r="X54" s="2" t="s">
        <v>9</v>
      </c>
      <c r="Y54" s="1">
        <v>0</v>
      </c>
      <c r="Z54" s="3">
        <v>0</v>
      </c>
      <c r="AA54" s="3" t="s">
        <v>0</v>
      </c>
      <c r="AB54" s="3">
        <v>0</v>
      </c>
      <c r="AC54" s="3">
        <v>0</v>
      </c>
      <c r="AD54" s="3" t="s">
        <v>0</v>
      </c>
      <c r="AE54" s="3">
        <v>0</v>
      </c>
    </row>
    <row r="55" spans="1:31" ht="15" customHeight="1" x14ac:dyDescent="0.25">
      <c r="A55" s="2" t="s">
        <v>225</v>
      </c>
      <c r="B55" s="47">
        <v>44257</v>
      </c>
      <c r="C55" s="2" t="s">
        <v>27</v>
      </c>
      <c r="D55" s="2" t="s">
        <v>49</v>
      </c>
      <c r="E55" s="2" t="s">
        <v>223</v>
      </c>
      <c r="F55" s="2" t="s">
        <v>1338</v>
      </c>
      <c r="G55" s="2" t="s">
        <v>3</v>
      </c>
      <c r="H55" s="2" t="s">
        <v>1339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1340</v>
      </c>
      <c r="P55" s="2" t="s">
        <v>1341</v>
      </c>
      <c r="Q55" s="1">
        <v>950000</v>
      </c>
      <c r="R55" s="1">
        <v>0</v>
      </c>
      <c r="S55" s="1">
        <v>950000</v>
      </c>
      <c r="T55" s="1">
        <v>0</v>
      </c>
      <c r="U55" s="2" t="s">
        <v>0</v>
      </c>
      <c r="V55" s="1">
        <v>0</v>
      </c>
      <c r="W55" s="1">
        <v>0</v>
      </c>
      <c r="X55" s="2" t="s">
        <v>0</v>
      </c>
      <c r="Y55" s="1">
        <v>0</v>
      </c>
      <c r="Z55" s="3">
        <v>0</v>
      </c>
      <c r="AA55" s="3" t="s">
        <v>0</v>
      </c>
      <c r="AB55" s="3">
        <v>0</v>
      </c>
      <c r="AC55" s="3">
        <v>0</v>
      </c>
      <c r="AD55" s="3" t="s">
        <v>0</v>
      </c>
      <c r="AE55" s="3">
        <v>0</v>
      </c>
    </row>
    <row r="56" spans="1:31" ht="15" customHeight="1" x14ac:dyDescent="0.25">
      <c r="A56" s="2" t="s">
        <v>224</v>
      </c>
      <c r="B56" s="47">
        <v>44257</v>
      </c>
      <c r="C56" s="2" t="s">
        <v>27</v>
      </c>
      <c r="D56" s="2" t="s">
        <v>49</v>
      </c>
      <c r="E56" s="2" t="s">
        <v>223</v>
      </c>
      <c r="F56" s="2" t="s">
        <v>1338</v>
      </c>
      <c r="G56" s="2" t="s">
        <v>3</v>
      </c>
      <c r="H56" s="2" t="s">
        <v>1342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760</v>
      </c>
      <c r="P56" s="2" t="s">
        <v>761</v>
      </c>
      <c r="Q56" s="1">
        <v>3201595</v>
      </c>
      <c r="R56" s="1">
        <v>0</v>
      </c>
      <c r="S56" s="1">
        <v>3201595</v>
      </c>
      <c r="T56" s="1">
        <v>0</v>
      </c>
      <c r="U56" s="2" t="s">
        <v>0</v>
      </c>
      <c r="V56" s="1">
        <v>0</v>
      </c>
      <c r="W56" s="1">
        <v>0</v>
      </c>
      <c r="X56" s="2" t="s">
        <v>0</v>
      </c>
      <c r="Y56" s="1">
        <v>0</v>
      </c>
      <c r="Z56" s="3">
        <v>0</v>
      </c>
      <c r="AA56" s="3" t="s">
        <v>0</v>
      </c>
      <c r="AB56" s="3">
        <v>0</v>
      </c>
      <c r="AC56" s="3">
        <v>0</v>
      </c>
      <c r="AD56" s="3" t="s">
        <v>0</v>
      </c>
      <c r="AE56" s="3">
        <v>0</v>
      </c>
    </row>
    <row r="57" spans="1:31" ht="15" customHeight="1" x14ac:dyDescent="0.25">
      <c r="A57" s="2" t="s">
        <v>222</v>
      </c>
      <c r="B57" s="47">
        <v>44257</v>
      </c>
      <c r="C57" s="2" t="s">
        <v>27</v>
      </c>
      <c r="D57" s="2" t="s">
        <v>49</v>
      </c>
      <c r="E57" s="2" t="s">
        <v>223</v>
      </c>
      <c r="F57" s="2" t="s">
        <v>1343</v>
      </c>
      <c r="G57" s="2" t="s">
        <v>3</v>
      </c>
      <c r="H57" s="2" t="s">
        <v>1344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791507632.1888001</v>
      </c>
      <c r="R57" s="1">
        <v>0</v>
      </c>
      <c r="S57" s="1">
        <v>556413517</v>
      </c>
      <c r="T57" s="1">
        <v>0</v>
      </c>
      <c r="U57" s="2" t="s">
        <v>0</v>
      </c>
      <c r="V57" s="1">
        <v>0</v>
      </c>
      <c r="W57" s="1">
        <v>202667340.68000001</v>
      </c>
      <c r="X57" s="2" t="s">
        <v>9</v>
      </c>
      <c r="Y57" s="1">
        <v>32426774.5088</v>
      </c>
      <c r="Z57" s="3">
        <v>0</v>
      </c>
      <c r="AA57" s="3" t="s">
        <v>0</v>
      </c>
      <c r="AB57" s="3">
        <v>0</v>
      </c>
      <c r="AC57" s="3">
        <v>0</v>
      </c>
      <c r="AD57" s="3" t="s">
        <v>0</v>
      </c>
      <c r="AE57" s="3">
        <v>0</v>
      </c>
    </row>
    <row r="58" spans="1:31" ht="15" customHeight="1" x14ac:dyDescent="0.25">
      <c r="A58" s="2" t="s">
        <v>220</v>
      </c>
      <c r="B58" s="47">
        <v>44257</v>
      </c>
      <c r="C58" s="2" t="s">
        <v>27</v>
      </c>
      <c r="D58" s="2" t="s">
        <v>49</v>
      </c>
      <c r="E58" s="2" t="s">
        <v>223</v>
      </c>
      <c r="F58" s="2" t="s">
        <v>1338</v>
      </c>
      <c r="G58" s="2" t="s">
        <v>3</v>
      </c>
      <c r="H58" s="2" t="s">
        <v>1345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1346</v>
      </c>
      <c r="P58" s="2" t="s">
        <v>1347</v>
      </c>
      <c r="Q58" s="1">
        <v>1961560</v>
      </c>
      <c r="R58" s="1">
        <v>0</v>
      </c>
      <c r="S58" s="1">
        <v>0</v>
      </c>
      <c r="T58" s="1">
        <v>1691000</v>
      </c>
      <c r="U58" s="2" t="s">
        <v>9</v>
      </c>
      <c r="V58" s="1">
        <v>270560</v>
      </c>
      <c r="W58" s="1">
        <v>0</v>
      </c>
      <c r="X58" s="2" t="s">
        <v>0</v>
      </c>
      <c r="Y58" s="1">
        <v>0</v>
      </c>
      <c r="Z58" s="3">
        <v>0</v>
      </c>
      <c r="AA58" s="3" t="s">
        <v>0</v>
      </c>
      <c r="AB58" s="3">
        <v>0</v>
      </c>
      <c r="AC58" s="3">
        <v>0</v>
      </c>
      <c r="AD58" s="3" t="s">
        <v>0</v>
      </c>
      <c r="AE58" s="3">
        <v>0</v>
      </c>
    </row>
    <row r="59" spans="1:31" ht="15" customHeight="1" x14ac:dyDescent="0.25">
      <c r="A59" s="2" t="s">
        <v>218</v>
      </c>
      <c r="B59" s="47">
        <v>44257</v>
      </c>
      <c r="C59" s="2" t="s">
        <v>27</v>
      </c>
      <c r="D59" s="2" t="s">
        <v>49</v>
      </c>
      <c r="E59" s="2" t="s">
        <v>223</v>
      </c>
      <c r="F59" s="2" t="s">
        <v>1343</v>
      </c>
      <c r="G59" s="2" t="s">
        <v>3</v>
      </c>
      <c r="H59" s="2" t="s">
        <v>1348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1">
        <v>81428733.599999994</v>
      </c>
      <c r="R59" s="1">
        <v>0</v>
      </c>
      <c r="S59" s="1">
        <v>52493740</v>
      </c>
      <c r="T59" s="1">
        <v>0</v>
      </c>
      <c r="U59" s="2" t="s">
        <v>0</v>
      </c>
      <c r="V59" s="1">
        <v>0</v>
      </c>
      <c r="W59" s="1">
        <v>24943960</v>
      </c>
      <c r="X59" s="2" t="s">
        <v>0</v>
      </c>
      <c r="Y59" s="1">
        <v>3991033.6</v>
      </c>
      <c r="Z59" s="3">
        <v>0</v>
      </c>
      <c r="AA59" s="3" t="s">
        <v>0</v>
      </c>
      <c r="AB59" s="3">
        <v>0</v>
      </c>
      <c r="AC59" s="3">
        <v>0</v>
      </c>
      <c r="AD59" s="3" t="s">
        <v>0</v>
      </c>
      <c r="AE59" s="3">
        <v>0</v>
      </c>
    </row>
    <row r="60" spans="1:31" ht="15" customHeight="1" x14ac:dyDescent="0.25">
      <c r="A60" s="2" t="s">
        <v>216</v>
      </c>
      <c r="B60" s="47">
        <v>44257</v>
      </c>
      <c r="C60" s="2" t="s">
        <v>27</v>
      </c>
      <c r="D60" s="2" t="s">
        <v>49</v>
      </c>
      <c r="E60" s="2" t="s">
        <v>223</v>
      </c>
      <c r="F60" s="2" t="s">
        <v>1338</v>
      </c>
      <c r="G60" s="2" t="s">
        <v>3</v>
      </c>
      <c r="H60" s="2" t="s">
        <v>1349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1350</v>
      </c>
      <c r="P60" s="2" t="s">
        <v>1351</v>
      </c>
      <c r="Q60" s="1">
        <v>39927664</v>
      </c>
      <c r="R60" s="1">
        <v>0</v>
      </c>
      <c r="S60" s="1">
        <v>0</v>
      </c>
      <c r="T60" s="1">
        <v>34420400</v>
      </c>
      <c r="U60" s="2" t="s">
        <v>9</v>
      </c>
      <c r="V60" s="1">
        <v>5507264</v>
      </c>
      <c r="W60" s="1">
        <v>0</v>
      </c>
      <c r="X60" s="2" t="s">
        <v>0</v>
      </c>
      <c r="Y60" s="1">
        <v>0</v>
      </c>
      <c r="Z60" s="3">
        <v>0</v>
      </c>
      <c r="AA60" s="3" t="s">
        <v>0</v>
      </c>
      <c r="AB60" s="3">
        <v>0</v>
      </c>
      <c r="AC60" s="3">
        <v>0</v>
      </c>
      <c r="AD60" s="3" t="s">
        <v>0</v>
      </c>
      <c r="AE60" s="3">
        <v>0</v>
      </c>
    </row>
    <row r="61" spans="1:31" ht="15" customHeight="1" x14ac:dyDescent="0.25">
      <c r="A61" s="2" t="s">
        <v>215</v>
      </c>
      <c r="B61" s="47">
        <v>44257</v>
      </c>
      <c r="C61" s="2" t="s">
        <v>27</v>
      </c>
      <c r="D61" s="2" t="s">
        <v>49</v>
      </c>
      <c r="E61" s="2" t="s">
        <v>223</v>
      </c>
      <c r="F61" s="2" t="s">
        <v>1343</v>
      </c>
      <c r="G61" s="2" t="s">
        <v>3</v>
      </c>
      <c r="H61" s="2" t="s">
        <v>1352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53358070</v>
      </c>
      <c r="R61" s="1">
        <v>0</v>
      </c>
      <c r="S61" s="1">
        <v>40883430</v>
      </c>
      <c r="T61" s="1">
        <v>0</v>
      </c>
      <c r="U61" s="2" t="s">
        <v>0</v>
      </c>
      <c r="V61" s="1">
        <v>0</v>
      </c>
      <c r="W61" s="1">
        <v>10754000</v>
      </c>
      <c r="X61" s="2" t="s">
        <v>9</v>
      </c>
      <c r="Y61" s="1">
        <v>1720640</v>
      </c>
      <c r="Z61" s="3">
        <v>0</v>
      </c>
      <c r="AA61" s="3" t="s">
        <v>0</v>
      </c>
      <c r="AB61" s="3">
        <v>0</v>
      </c>
      <c r="AC61" s="3">
        <v>0</v>
      </c>
      <c r="AD61" s="3" t="s">
        <v>0</v>
      </c>
      <c r="AE61" s="3">
        <v>0</v>
      </c>
    </row>
    <row r="62" spans="1:31" ht="15" customHeight="1" x14ac:dyDescent="0.25">
      <c r="A62" s="2" t="s">
        <v>213</v>
      </c>
      <c r="B62" s="47">
        <v>44257</v>
      </c>
      <c r="C62" s="2" t="s">
        <v>6</v>
      </c>
      <c r="D62" s="2" t="s">
        <v>49</v>
      </c>
      <c r="E62" s="2" t="s">
        <v>232</v>
      </c>
      <c r="F62" s="2" t="s">
        <v>1229</v>
      </c>
      <c r="G62" s="2" t="s">
        <v>3</v>
      </c>
      <c r="H62" s="2" t="s">
        <v>1353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284627398.5</v>
      </c>
      <c r="R62" s="1">
        <v>0</v>
      </c>
      <c r="S62" s="1">
        <v>184312338.5</v>
      </c>
      <c r="T62" s="1">
        <v>0</v>
      </c>
      <c r="U62" s="2" t="s">
        <v>0</v>
      </c>
      <c r="V62" s="1">
        <v>0</v>
      </c>
      <c r="W62" s="1">
        <v>86478500</v>
      </c>
      <c r="X62" s="2" t="s">
        <v>0</v>
      </c>
      <c r="Y62" s="1">
        <v>13836560</v>
      </c>
      <c r="Z62" s="3">
        <v>0</v>
      </c>
      <c r="AA62" s="3" t="s">
        <v>0</v>
      </c>
      <c r="AB62" s="3">
        <v>0</v>
      </c>
      <c r="AC62" s="3">
        <v>0</v>
      </c>
      <c r="AD62" s="3" t="s">
        <v>0</v>
      </c>
      <c r="AE62" s="3">
        <v>0</v>
      </c>
    </row>
    <row r="63" spans="1:31" ht="15" customHeight="1" x14ac:dyDescent="0.25">
      <c r="A63" s="2" t="s">
        <v>211</v>
      </c>
      <c r="B63" s="47">
        <v>44257</v>
      </c>
      <c r="C63" s="2" t="s">
        <v>6</v>
      </c>
      <c r="D63" s="2" t="s">
        <v>49</v>
      </c>
      <c r="E63" s="2" t="s">
        <v>232</v>
      </c>
      <c r="F63" s="2" t="s">
        <v>1229</v>
      </c>
      <c r="G63" s="2" t="s">
        <v>3</v>
      </c>
      <c r="H63" s="2" t="s">
        <v>1354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1355</v>
      </c>
      <c r="P63" s="2" t="s">
        <v>1356</v>
      </c>
      <c r="Q63" s="1">
        <v>646000000</v>
      </c>
      <c r="R63" s="1">
        <v>0</v>
      </c>
      <c r="S63" s="1">
        <v>646000000</v>
      </c>
      <c r="T63" s="1">
        <v>0</v>
      </c>
      <c r="U63" s="2" t="s">
        <v>0</v>
      </c>
      <c r="V63" s="1">
        <v>0</v>
      </c>
      <c r="W63" s="1">
        <v>0</v>
      </c>
      <c r="X63" s="2" t="s">
        <v>0</v>
      </c>
      <c r="Y63" s="1">
        <v>0</v>
      </c>
      <c r="Z63" s="3">
        <v>0</v>
      </c>
      <c r="AA63" s="3" t="s">
        <v>0</v>
      </c>
      <c r="AB63" s="3">
        <v>0</v>
      </c>
      <c r="AC63" s="3">
        <v>0</v>
      </c>
      <c r="AD63" s="3" t="s">
        <v>0</v>
      </c>
      <c r="AE63" s="3">
        <v>0</v>
      </c>
    </row>
    <row r="64" spans="1:31" ht="15" customHeight="1" x14ac:dyDescent="0.25">
      <c r="A64" s="2" t="s">
        <v>209</v>
      </c>
      <c r="B64" s="47">
        <v>44257</v>
      </c>
      <c r="C64" s="2" t="s">
        <v>6</v>
      </c>
      <c r="D64" s="2" t="s">
        <v>49</v>
      </c>
      <c r="E64" s="2" t="s">
        <v>232</v>
      </c>
      <c r="F64" s="2" t="s">
        <v>1229</v>
      </c>
      <c r="G64" s="2" t="s">
        <v>3</v>
      </c>
      <c r="H64" s="2" t="s">
        <v>1357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1241475537</v>
      </c>
      <c r="R64" s="1">
        <v>0</v>
      </c>
      <c r="S64" s="1">
        <v>1112180081</v>
      </c>
      <c r="T64" s="1">
        <v>0</v>
      </c>
      <c r="U64" s="2" t="s">
        <v>0</v>
      </c>
      <c r="V64" s="1">
        <v>0</v>
      </c>
      <c r="W64" s="1">
        <v>111461600</v>
      </c>
      <c r="X64" s="2" t="s">
        <v>0</v>
      </c>
      <c r="Y64" s="1">
        <v>17833856</v>
      </c>
      <c r="Z64" s="3">
        <v>0</v>
      </c>
      <c r="AA64" s="3" t="s">
        <v>0</v>
      </c>
      <c r="AB64" s="3">
        <v>0</v>
      </c>
      <c r="AC64" s="3">
        <v>0</v>
      </c>
      <c r="AD64" s="3" t="s">
        <v>0</v>
      </c>
      <c r="AE64" s="3">
        <v>0</v>
      </c>
    </row>
    <row r="65" spans="1:31" ht="15" customHeight="1" x14ac:dyDescent="0.25">
      <c r="A65" s="2" t="s">
        <v>208</v>
      </c>
      <c r="B65" s="47">
        <v>44257</v>
      </c>
      <c r="C65" s="2" t="s">
        <v>6</v>
      </c>
      <c r="D65" s="2" t="s">
        <v>49</v>
      </c>
      <c r="E65" s="2" t="s">
        <v>232</v>
      </c>
      <c r="F65" s="2" t="s">
        <v>1229</v>
      </c>
      <c r="G65" s="2" t="s">
        <v>3</v>
      </c>
      <c r="H65" s="2" t="s">
        <v>1358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1310</v>
      </c>
      <c r="P65" s="2" t="s">
        <v>1311</v>
      </c>
      <c r="Q65" s="1">
        <v>45321232</v>
      </c>
      <c r="R65" s="1">
        <v>0</v>
      </c>
      <c r="S65" s="1">
        <v>35275400</v>
      </c>
      <c r="T65" s="1">
        <v>8660200</v>
      </c>
      <c r="U65" s="2" t="s">
        <v>9</v>
      </c>
      <c r="V65" s="1">
        <v>1385632</v>
      </c>
      <c r="W65" s="1">
        <v>0</v>
      </c>
      <c r="X65" s="2" t="s">
        <v>0</v>
      </c>
      <c r="Y65" s="1">
        <v>0</v>
      </c>
      <c r="Z65" s="3">
        <v>0</v>
      </c>
      <c r="AA65" s="3" t="s">
        <v>0</v>
      </c>
      <c r="AB65" s="3">
        <v>0</v>
      </c>
      <c r="AC65" s="3">
        <v>0</v>
      </c>
      <c r="AD65" s="3" t="s">
        <v>0</v>
      </c>
      <c r="AE65" s="3">
        <v>0</v>
      </c>
    </row>
    <row r="66" spans="1:31" ht="15" customHeight="1" x14ac:dyDescent="0.25">
      <c r="A66" s="2" t="s">
        <v>207</v>
      </c>
      <c r="B66" s="47">
        <v>44257</v>
      </c>
      <c r="C66" s="2" t="s">
        <v>6</v>
      </c>
      <c r="D66" s="2" t="s">
        <v>49</v>
      </c>
      <c r="E66" s="2" t="s">
        <v>232</v>
      </c>
      <c r="F66" s="2" t="s">
        <v>1229</v>
      </c>
      <c r="G66" s="2" t="s">
        <v>3</v>
      </c>
      <c r="H66" s="2" t="s">
        <v>1359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1310</v>
      </c>
      <c r="P66" s="2" t="s">
        <v>1311</v>
      </c>
      <c r="Q66" s="1">
        <v>49185680</v>
      </c>
      <c r="R66" s="1">
        <v>0</v>
      </c>
      <c r="S66" s="1">
        <v>44987060</v>
      </c>
      <c r="T66" s="1">
        <v>3619500</v>
      </c>
      <c r="U66" s="2" t="s">
        <v>9</v>
      </c>
      <c r="V66" s="1">
        <v>579120</v>
      </c>
      <c r="W66" s="1">
        <v>0</v>
      </c>
      <c r="X66" s="2" t="s">
        <v>0</v>
      </c>
      <c r="Y66" s="1">
        <v>0</v>
      </c>
      <c r="Z66" s="3">
        <v>0</v>
      </c>
      <c r="AA66" s="3" t="s">
        <v>0</v>
      </c>
      <c r="AB66" s="3">
        <v>0</v>
      </c>
      <c r="AC66" s="3">
        <v>0</v>
      </c>
      <c r="AD66" s="3" t="s">
        <v>0</v>
      </c>
      <c r="AE66" s="3">
        <v>0</v>
      </c>
    </row>
    <row r="67" spans="1:31" ht="15" customHeight="1" x14ac:dyDescent="0.25">
      <c r="A67" s="2" t="s">
        <v>205</v>
      </c>
      <c r="B67" s="47">
        <v>44257</v>
      </c>
      <c r="C67" s="2" t="s">
        <v>6</v>
      </c>
      <c r="D67" s="2" t="s">
        <v>49</v>
      </c>
      <c r="E67" s="2" t="s">
        <v>232</v>
      </c>
      <c r="F67" s="2" t="s">
        <v>1229</v>
      </c>
      <c r="G67" s="2" t="s">
        <v>3</v>
      </c>
      <c r="H67" s="2" t="s">
        <v>1360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291706776.39999998</v>
      </c>
      <c r="R67" s="1">
        <v>0</v>
      </c>
      <c r="S67" s="1">
        <v>233223967</v>
      </c>
      <c r="T67" s="1">
        <v>0</v>
      </c>
      <c r="U67" s="2" t="s">
        <v>0</v>
      </c>
      <c r="V67" s="1">
        <v>0</v>
      </c>
      <c r="W67" s="1">
        <v>50416215</v>
      </c>
      <c r="X67" s="2" t="s">
        <v>9</v>
      </c>
      <c r="Y67" s="1">
        <v>8066594.4000000004</v>
      </c>
      <c r="Z67" s="3">
        <v>0</v>
      </c>
      <c r="AA67" s="3" t="s">
        <v>0</v>
      </c>
      <c r="AB67" s="3">
        <v>0</v>
      </c>
      <c r="AC67" s="3">
        <v>0</v>
      </c>
      <c r="AD67" s="3" t="s">
        <v>0</v>
      </c>
      <c r="AE67" s="3">
        <v>0</v>
      </c>
    </row>
    <row r="68" spans="1:31" ht="15" customHeight="1" x14ac:dyDescent="0.25">
      <c r="A68" s="2" t="s">
        <v>203</v>
      </c>
      <c r="B68" s="47">
        <v>44257</v>
      </c>
      <c r="C68" s="2" t="s">
        <v>35</v>
      </c>
      <c r="D68" s="2" t="s">
        <v>42</v>
      </c>
      <c r="E68" s="2" t="s">
        <v>219</v>
      </c>
      <c r="F68" s="2" t="s">
        <v>1361</v>
      </c>
      <c r="G68" s="2" t="s">
        <v>3</v>
      </c>
      <c r="H68" s="2" t="s">
        <v>1362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1">
        <v>474976363.45999998</v>
      </c>
      <c r="R68" s="1">
        <v>0</v>
      </c>
      <c r="S68" s="1">
        <v>453408012.5</v>
      </c>
      <c r="T68" s="1">
        <v>0</v>
      </c>
      <c r="U68" s="2" t="s">
        <v>0</v>
      </c>
      <c r="V68" s="1">
        <v>0</v>
      </c>
      <c r="W68" s="1">
        <v>18593406</v>
      </c>
      <c r="X68" s="2" t="s">
        <v>0</v>
      </c>
      <c r="Y68" s="1">
        <v>2974944.96</v>
      </c>
      <c r="Z68" s="3">
        <v>0</v>
      </c>
      <c r="AA68" s="3" t="s">
        <v>0</v>
      </c>
      <c r="AB68" s="3">
        <v>0</v>
      </c>
      <c r="AC68" s="3">
        <v>0</v>
      </c>
      <c r="AD68" s="3" t="s">
        <v>0</v>
      </c>
      <c r="AE68" s="3">
        <v>0</v>
      </c>
    </row>
    <row r="69" spans="1:31" ht="15" customHeight="1" x14ac:dyDescent="0.25">
      <c r="A69" s="2" t="s">
        <v>202</v>
      </c>
      <c r="B69" s="47">
        <v>44257</v>
      </c>
      <c r="C69" s="2" t="s">
        <v>27</v>
      </c>
      <c r="D69" s="2" t="s">
        <v>42</v>
      </c>
      <c r="E69" s="2" t="s">
        <v>214</v>
      </c>
      <c r="F69" s="2" t="s">
        <v>1139</v>
      </c>
      <c r="G69" s="2" t="s">
        <v>3</v>
      </c>
      <c r="H69" s="2" t="s">
        <v>1363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2</v>
      </c>
      <c r="P69" s="2" t="s">
        <v>1</v>
      </c>
      <c r="Q69" s="1">
        <v>19018316</v>
      </c>
      <c r="R69" s="1">
        <v>0</v>
      </c>
      <c r="S69" s="1">
        <v>0</v>
      </c>
      <c r="T69" s="1">
        <v>0</v>
      </c>
      <c r="U69" s="2" t="s">
        <v>0</v>
      </c>
      <c r="V69" s="1">
        <v>0</v>
      </c>
      <c r="W69" s="1">
        <v>16395100</v>
      </c>
      <c r="X69" s="2" t="s">
        <v>9</v>
      </c>
      <c r="Y69" s="1">
        <v>2623216</v>
      </c>
      <c r="Z69" s="3">
        <v>0</v>
      </c>
      <c r="AA69" s="3" t="s">
        <v>0</v>
      </c>
      <c r="AB69" s="3">
        <v>0</v>
      </c>
      <c r="AC69" s="3">
        <v>0</v>
      </c>
      <c r="AD69" s="3" t="s">
        <v>0</v>
      </c>
      <c r="AE69" s="3">
        <v>0</v>
      </c>
    </row>
    <row r="70" spans="1:31" x14ac:dyDescent="0.25">
      <c r="A70" s="2" t="s">
        <v>201</v>
      </c>
      <c r="B70" s="47">
        <v>44257</v>
      </c>
      <c r="C70" s="2" t="s">
        <v>27</v>
      </c>
      <c r="D70" s="2" t="s">
        <v>42</v>
      </c>
      <c r="E70" s="2" t="s">
        <v>214</v>
      </c>
      <c r="F70" s="2" t="s">
        <v>1140</v>
      </c>
      <c r="G70" s="2" t="s">
        <v>3</v>
      </c>
      <c r="H70" s="2" t="s">
        <v>1364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760</v>
      </c>
      <c r="P70" s="2" t="s">
        <v>761</v>
      </c>
      <c r="Q70" s="1">
        <v>49704000</v>
      </c>
      <c r="R70" s="1">
        <v>0</v>
      </c>
      <c r="S70" s="1">
        <v>49704000</v>
      </c>
      <c r="T70" s="1">
        <v>0</v>
      </c>
      <c r="U70" s="2" t="s">
        <v>0</v>
      </c>
      <c r="V70" s="1">
        <v>0</v>
      </c>
      <c r="W70" s="1">
        <v>0</v>
      </c>
      <c r="X70" s="2" t="s">
        <v>0</v>
      </c>
      <c r="Y70" s="1">
        <v>0</v>
      </c>
      <c r="Z70" s="3">
        <v>0</v>
      </c>
      <c r="AA70" s="3" t="s">
        <v>0</v>
      </c>
      <c r="AB70" s="3">
        <v>0</v>
      </c>
      <c r="AC70" s="3">
        <v>0</v>
      </c>
      <c r="AD70" s="3" t="s">
        <v>0</v>
      </c>
      <c r="AE70" s="3">
        <v>0</v>
      </c>
    </row>
    <row r="71" spans="1:31" x14ac:dyDescent="0.25">
      <c r="A71" s="2" t="s">
        <v>199</v>
      </c>
      <c r="B71" s="47">
        <v>44257</v>
      </c>
      <c r="C71" s="2" t="s">
        <v>27</v>
      </c>
      <c r="D71" s="2" t="s">
        <v>42</v>
      </c>
      <c r="E71" s="2" t="s">
        <v>214</v>
      </c>
      <c r="F71" s="2" t="s">
        <v>1139</v>
      </c>
      <c r="G71" s="2" t="s">
        <v>3</v>
      </c>
      <c r="H71" s="2" t="s">
        <v>1365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1">
        <v>168130594.7888</v>
      </c>
      <c r="R71" s="1">
        <v>0</v>
      </c>
      <c r="S71" s="1">
        <v>58703850</v>
      </c>
      <c r="T71" s="1">
        <v>0</v>
      </c>
      <c r="U71" s="2" t="s">
        <v>0</v>
      </c>
      <c r="V71" s="1">
        <v>0</v>
      </c>
      <c r="W71" s="1">
        <v>94333400.680000007</v>
      </c>
      <c r="X71" s="2" t="s">
        <v>9</v>
      </c>
      <c r="Y71" s="1">
        <v>15093344.1088</v>
      </c>
      <c r="Z71" s="3">
        <v>0</v>
      </c>
      <c r="AA71" s="3" t="s">
        <v>0</v>
      </c>
      <c r="AB71" s="3">
        <v>0</v>
      </c>
      <c r="AC71" s="3">
        <v>0</v>
      </c>
      <c r="AD71" s="3" t="s">
        <v>0</v>
      </c>
      <c r="AE71" s="3">
        <v>0</v>
      </c>
    </row>
    <row r="72" spans="1:31" x14ac:dyDescent="0.25">
      <c r="A72" s="2" t="s">
        <v>198</v>
      </c>
      <c r="B72" s="47">
        <v>44257</v>
      </c>
      <c r="C72" s="2" t="s">
        <v>6</v>
      </c>
      <c r="D72" s="2" t="s">
        <v>42</v>
      </c>
      <c r="E72" s="2" t="s">
        <v>221</v>
      </c>
      <c r="F72" s="2" t="s">
        <v>1366</v>
      </c>
      <c r="G72" s="2" t="s">
        <v>3</v>
      </c>
      <c r="H72" s="2" t="s">
        <v>1367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1">
        <v>189167300.30000001</v>
      </c>
      <c r="R72" s="1">
        <v>0</v>
      </c>
      <c r="S72" s="1">
        <v>145911706.5</v>
      </c>
      <c r="T72" s="1">
        <v>0</v>
      </c>
      <c r="U72" s="2" t="s">
        <v>0</v>
      </c>
      <c r="V72" s="1">
        <v>0</v>
      </c>
      <c r="W72" s="1">
        <v>37289305</v>
      </c>
      <c r="X72" s="2" t="s">
        <v>9</v>
      </c>
      <c r="Y72" s="1">
        <v>5966288.7999999998</v>
      </c>
      <c r="Z72" s="3">
        <v>0</v>
      </c>
      <c r="AA72" s="3" t="s">
        <v>0</v>
      </c>
      <c r="AB72" s="3">
        <v>0</v>
      </c>
      <c r="AC72" s="3">
        <v>0</v>
      </c>
      <c r="AD72" s="3" t="s">
        <v>0</v>
      </c>
      <c r="AE72" s="3">
        <v>0</v>
      </c>
    </row>
    <row r="73" spans="1:31" x14ac:dyDescent="0.25">
      <c r="A73" s="2" t="s">
        <v>197</v>
      </c>
      <c r="B73" s="47">
        <v>44257</v>
      </c>
      <c r="C73" s="2" t="s">
        <v>6</v>
      </c>
      <c r="D73" s="2" t="s">
        <v>42</v>
      </c>
      <c r="E73" s="2" t="s">
        <v>221</v>
      </c>
      <c r="F73" s="2" t="s">
        <v>1366</v>
      </c>
      <c r="G73" s="2" t="s">
        <v>3</v>
      </c>
      <c r="H73" s="2" t="s">
        <v>1368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1369</v>
      </c>
      <c r="P73" s="2" t="s">
        <v>1370</v>
      </c>
      <c r="Q73" s="1">
        <v>520600000</v>
      </c>
      <c r="R73" s="1">
        <v>0</v>
      </c>
      <c r="S73" s="1">
        <v>520600000</v>
      </c>
      <c r="T73" s="1">
        <v>0</v>
      </c>
      <c r="U73" s="2" t="s">
        <v>0</v>
      </c>
      <c r="V73" s="1">
        <v>0</v>
      </c>
      <c r="W73" s="1">
        <v>0</v>
      </c>
      <c r="X73" s="2" t="s">
        <v>0</v>
      </c>
      <c r="Y73" s="1">
        <v>0</v>
      </c>
      <c r="Z73" s="3">
        <v>0</v>
      </c>
      <c r="AA73" s="3" t="s">
        <v>0</v>
      </c>
      <c r="AB73" s="3">
        <v>0</v>
      </c>
      <c r="AC73" s="3">
        <v>0</v>
      </c>
      <c r="AD73" s="3" t="s">
        <v>0</v>
      </c>
      <c r="AE73" s="3">
        <v>0</v>
      </c>
    </row>
    <row r="74" spans="1:31" s="134" customFormat="1" x14ac:dyDescent="0.25">
      <c r="A74" s="131" t="s">
        <v>195</v>
      </c>
      <c r="B74" s="132">
        <v>44257</v>
      </c>
      <c r="C74" s="131" t="s">
        <v>6</v>
      </c>
      <c r="D74" s="131" t="s">
        <v>42</v>
      </c>
      <c r="E74" s="131" t="s">
        <v>221</v>
      </c>
      <c r="F74" s="131" t="s">
        <v>1366</v>
      </c>
      <c r="G74" s="131" t="s">
        <v>3</v>
      </c>
      <c r="H74" s="131" t="s">
        <v>1371</v>
      </c>
      <c r="I74" s="133" t="s">
        <v>1</v>
      </c>
      <c r="J74" s="133" t="s">
        <v>1</v>
      </c>
      <c r="K74" s="133" t="s">
        <v>1</v>
      </c>
      <c r="L74" s="133" t="s">
        <v>1</v>
      </c>
      <c r="M74" s="133">
        <v>0</v>
      </c>
      <c r="N74" s="131" t="s">
        <v>1</v>
      </c>
      <c r="O74" s="131" t="s">
        <v>2</v>
      </c>
      <c r="P74" s="131" t="s">
        <v>1</v>
      </c>
      <c r="Q74" s="133">
        <v>1555113656.4547999</v>
      </c>
      <c r="R74" s="133">
        <v>0</v>
      </c>
      <c r="S74" s="133">
        <v>1115793822.5</v>
      </c>
      <c r="T74" s="133">
        <v>0</v>
      </c>
      <c r="U74" s="131" t="s">
        <v>0</v>
      </c>
      <c r="V74" s="133">
        <v>0</v>
      </c>
      <c r="W74" s="133">
        <v>375274512.02999997</v>
      </c>
      <c r="X74" s="131" t="s">
        <v>0</v>
      </c>
      <c r="Y74" s="133">
        <v>60043921.924799994</v>
      </c>
      <c r="Z74" s="139">
        <v>0</v>
      </c>
      <c r="AA74" s="139" t="s">
        <v>0</v>
      </c>
      <c r="AB74" s="139">
        <v>0</v>
      </c>
      <c r="AC74" s="139">
        <v>3705000</v>
      </c>
      <c r="AD74" s="139" t="s">
        <v>272</v>
      </c>
      <c r="AE74" s="139">
        <v>296400</v>
      </c>
    </row>
    <row r="75" spans="1:31" x14ac:dyDescent="0.25">
      <c r="A75" s="2" t="s">
        <v>193</v>
      </c>
      <c r="B75" s="46">
        <v>44257</v>
      </c>
      <c r="C75" s="2" t="s">
        <v>6</v>
      </c>
      <c r="D75" s="2" t="s">
        <v>42</v>
      </c>
      <c r="E75" s="2" t="s">
        <v>217</v>
      </c>
      <c r="F75" s="59" t="s">
        <v>1135</v>
      </c>
      <c r="G75" s="2" t="s">
        <v>1182</v>
      </c>
      <c r="H75" s="2" t="s">
        <v>1372</v>
      </c>
      <c r="I75" s="2"/>
      <c r="J75" s="1"/>
      <c r="K75" s="1"/>
      <c r="L75" s="1"/>
      <c r="M75" s="1">
        <v>0</v>
      </c>
      <c r="N75" s="2"/>
      <c r="O75" s="2" t="s">
        <v>2</v>
      </c>
      <c r="P75" s="2"/>
      <c r="Q75" s="1">
        <v>353429500</v>
      </c>
      <c r="R75" s="1">
        <v>0</v>
      </c>
      <c r="S75" s="1">
        <v>353429500</v>
      </c>
      <c r="T75" s="1">
        <v>0</v>
      </c>
      <c r="U75" s="2" t="s">
        <v>0</v>
      </c>
      <c r="V75" s="1">
        <v>0</v>
      </c>
      <c r="W75" s="1">
        <v>0</v>
      </c>
      <c r="X75" s="2" t="s">
        <v>0</v>
      </c>
      <c r="Y75" s="1">
        <v>0</v>
      </c>
      <c r="Z75" s="3">
        <v>0</v>
      </c>
      <c r="AA75" s="3" t="s">
        <v>0</v>
      </c>
      <c r="AB75" s="3">
        <v>0</v>
      </c>
      <c r="AC75" s="3">
        <v>0</v>
      </c>
      <c r="AD75" s="3" t="s">
        <v>0</v>
      </c>
      <c r="AE75" s="3">
        <v>0</v>
      </c>
    </row>
    <row r="76" spans="1:31" x14ac:dyDescent="0.25">
      <c r="A76" s="2" t="s">
        <v>192</v>
      </c>
      <c r="B76" s="46">
        <v>44257</v>
      </c>
      <c r="C76" s="2" t="s">
        <v>6</v>
      </c>
      <c r="D76" s="2" t="s">
        <v>42</v>
      </c>
      <c r="E76" s="2" t="s">
        <v>217</v>
      </c>
      <c r="F76" s="59" t="s">
        <v>1135</v>
      </c>
      <c r="G76" s="2" t="s">
        <v>13</v>
      </c>
      <c r="H76" s="2"/>
      <c r="I76" s="2" t="s">
        <v>1373</v>
      </c>
      <c r="J76" s="1"/>
      <c r="K76" s="1"/>
      <c r="L76" s="1"/>
      <c r="M76" s="1">
        <v>0</v>
      </c>
      <c r="N76" s="2"/>
      <c r="O76" s="2" t="s">
        <v>2</v>
      </c>
      <c r="P76" s="2"/>
      <c r="Q76" s="1">
        <v>-25878000</v>
      </c>
      <c r="R76" s="1">
        <v>0</v>
      </c>
      <c r="S76" s="1">
        <v>-25878000</v>
      </c>
      <c r="T76" s="1">
        <v>0</v>
      </c>
      <c r="U76" s="2" t="s">
        <v>0</v>
      </c>
      <c r="V76" s="1">
        <v>0</v>
      </c>
      <c r="W76" s="1">
        <v>0</v>
      </c>
      <c r="X76" s="2" t="s">
        <v>0</v>
      </c>
      <c r="Y76" s="1">
        <v>0</v>
      </c>
      <c r="Z76" s="3">
        <v>0</v>
      </c>
      <c r="AA76" s="3" t="s">
        <v>0</v>
      </c>
      <c r="AB76" s="3">
        <v>0</v>
      </c>
      <c r="AC76" s="3">
        <v>0</v>
      </c>
      <c r="AD76" s="3" t="s">
        <v>0</v>
      </c>
      <c r="AE76" s="3">
        <v>0</v>
      </c>
    </row>
    <row r="77" spans="1:31" x14ac:dyDescent="0.25">
      <c r="A77" s="2" t="s">
        <v>189</v>
      </c>
      <c r="B77" s="47">
        <v>44257</v>
      </c>
      <c r="C77" s="2" t="s">
        <v>35</v>
      </c>
      <c r="D77" s="2" t="s">
        <v>38</v>
      </c>
      <c r="E77" s="2" t="s">
        <v>210</v>
      </c>
      <c r="F77" s="2" t="s">
        <v>1119</v>
      </c>
      <c r="G77" s="2" t="s">
        <v>3</v>
      </c>
      <c r="H77" s="2" t="s">
        <v>1374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713924248.84560001</v>
      </c>
      <c r="R77" s="1">
        <v>0</v>
      </c>
      <c r="S77" s="1">
        <v>644276194.5</v>
      </c>
      <c r="T77" s="1">
        <v>0</v>
      </c>
      <c r="U77" s="2" t="s">
        <v>0</v>
      </c>
      <c r="V77" s="1">
        <v>0</v>
      </c>
      <c r="W77" s="1">
        <v>60041426.159999996</v>
      </c>
      <c r="X77" s="2" t="s">
        <v>0</v>
      </c>
      <c r="Y77" s="1">
        <v>9606628.1855999995</v>
      </c>
      <c r="Z77" s="3">
        <v>0</v>
      </c>
      <c r="AA77" s="3" t="s">
        <v>0</v>
      </c>
      <c r="AB77" s="3">
        <v>0</v>
      </c>
      <c r="AC77" s="3">
        <v>0</v>
      </c>
      <c r="AD77" s="3" t="s">
        <v>0</v>
      </c>
      <c r="AE77" s="3">
        <v>0</v>
      </c>
    </row>
    <row r="78" spans="1:31" x14ac:dyDescent="0.25">
      <c r="A78" s="2" t="s">
        <v>188</v>
      </c>
      <c r="B78" s="47">
        <v>44257</v>
      </c>
      <c r="C78" s="2" t="s">
        <v>27</v>
      </c>
      <c r="D78" s="2" t="s">
        <v>38</v>
      </c>
      <c r="E78" s="2" t="s">
        <v>4</v>
      </c>
      <c r="F78" s="2" t="s">
        <v>1116</v>
      </c>
      <c r="G78" s="2" t="s">
        <v>3</v>
      </c>
      <c r="H78" s="2" t="s">
        <v>1375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2</v>
      </c>
      <c r="P78" s="2" t="s">
        <v>1</v>
      </c>
      <c r="Q78" s="1">
        <v>53528947</v>
      </c>
      <c r="R78" s="1">
        <v>0</v>
      </c>
      <c r="S78" s="1">
        <v>36816015</v>
      </c>
      <c r="T78" s="1">
        <v>0</v>
      </c>
      <c r="U78" s="2" t="s">
        <v>0</v>
      </c>
      <c r="V78" s="1">
        <v>0</v>
      </c>
      <c r="W78" s="1">
        <v>14407700</v>
      </c>
      <c r="X78" s="2" t="s">
        <v>9</v>
      </c>
      <c r="Y78" s="1">
        <v>2305232</v>
      </c>
      <c r="Z78" s="3">
        <v>0</v>
      </c>
      <c r="AA78" s="3" t="s">
        <v>0</v>
      </c>
      <c r="AB78" s="3">
        <v>0</v>
      </c>
      <c r="AC78" s="3">
        <v>0</v>
      </c>
      <c r="AD78" s="3" t="s">
        <v>0</v>
      </c>
      <c r="AE78" s="3">
        <v>0</v>
      </c>
    </row>
    <row r="79" spans="1:31" x14ac:dyDescent="0.25">
      <c r="A79" s="2" t="s">
        <v>187</v>
      </c>
      <c r="B79" s="47">
        <v>44257</v>
      </c>
      <c r="C79" s="2" t="s">
        <v>27</v>
      </c>
      <c r="D79" s="2" t="s">
        <v>38</v>
      </c>
      <c r="E79" s="2" t="s">
        <v>4</v>
      </c>
      <c r="F79" s="2" t="s">
        <v>1117</v>
      </c>
      <c r="G79" s="2" t="s">
        <v>3</v>
      </c>
      <c r="H79" s="2" t="s">
        <v>1376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1120</v>
      </c>
      <c r="P79" s="2" t="s">
        <v>1121</v>
      </c>
      <c r="Q79" s="1">
        <v>729600</v>
      </c>
      <c r="R79" s="1">
        <v>0</v>
      </c>
      <c r="S79" s="1">
        <v>729600</v>
      </c>
      <c r="T79" s="1">
        <v>0</v>
      </c>
      <c r="U79" s="2" t="s">
        <v>0</v>
      </c>
      <c r="V79" s="1">
        <v>0</v>
      </c>
      <c r="W79" s="1">
        <v>0</v>
      </c>
      <c r="X79" s="2" t="s">
        <v>0</v>
      </c>
      <c r="Y79" s="1">
        <v>0</v>
      </c>
      <c r="Z79" s="3">
        <v>0</v>
      </c>
      <c r="AA79" s="3" t="s">
        <v>0</v>
      </c>
      <c r="AB79" s="3">
        <v>0</v>
      </c>
      <c r="AC79" s="3">
        <v>0</v>
      </c>
      <c r="AD79" s="3" t="s">
        <v>0</v>
      </c>
      <c r="AE79" s="3">
        <v>0</v>
      </c>
    </row>
    <row r="80" spans="1:31" x14ac:dyDescent="0.25">
      <c r="A80" s="2" t="s">
        <v>186</v>
      </c>
      <c r="B80" s="47">
        <v>44257</v>
      </c>
      <c r="C80" s="2" t="s">
        <v>27</v>
      </c>
      <c r="D80" s="2" t="s">
        <v>38</v>
      </c>
      <c r="E80" s="2" t="s">
        <v>4</v>
      </c>
      <c r="F80" s="2" t="s">
        <v>1116</v>
      </c>
      <c r="G80" s="2" t="s">
        <v>3</v>
      </c>
      <c r="H80" s="2" t="s">
        <v>1377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1">
        <v>167236971.24000001</v>
      </c>
      <c r="R80" s="1">
        <v>0</v>
      </c>
      <c r="S80" s="1">
        <v>105023980</v>
      </c>
      <c r="T80" s="1">
        <v>0</v>
      </c>
      <c r="U80" s="2" t="s">
        <v>0</v>
      </c>
      <c r="V80" s="1">
        <v>0</v>
      </c>
      <c r="W80" s="1">
        <v>53631889</v>
      </c>
      <c r="X80" s="2" t="s">
        <v>0</v>
      </c>
      <c r="Y80" s="1">
        <v>8581102.2400000002</v>
      </c>
      <c r="Z80" s="3">
        <v>0</v>
      </c>
      <c r="AA80" s="3" t="s">
        <v>0</v>
      </c>
      <c r="AB80" s="3">
        <v>0</v>
      </c>
      <c r="AC80" s="3">
        <v>0</v>
      </c>
      <c r="AD80" s="3" t="s">
        <v>0</v>
      </c>
      <c r="AE80" s="3">
        <v>0</v>
      </c>
    </row>
    <row r="81" spans="1:31" x14ac:dyDescent="0.25">
      <c r="A81" s="2" t="s">
        <v>184</v>
      </c>
      <c r="B81" s="47">
        <v>44257</v>
      </c>
      <c r="C81" s="2" t="s">
        <v>27</v>
      </c>
      <c r="D81" s="2" t="s">
        <v>38</v>
      </c>
      <c r="E81" s="2" t="s">
        <v>4</v>
      </c>
      <c r="F81" s="2" t="s">
        <v>1117</v>
      </c>
      <c r="G81" s="2" t="s">
        <v>3</v>
      </c>
      <c r="H81" s="2" t="s">
        <v>1378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1379</v>
      </c>
      <c r="P81" s="2" t="s">
        <v>1380</v>
      </c>
      <c r="Q81" s="1">
        <v>17898000</v>
      </c>
      <c r="R81" s="1">
        <v>0</v>
      </c>
      <c r="S81" s="1">
        <v>17898000</v>
      </c>
      <c r="T81" s="1">
        <v>0</v>
      </c>
      <c r="U81" s="2" t="s">
        <v>0</v>
      </c>
      <c r="V81" s="1">
        <v>0</v>
      </c>
      <c r="W81" s="1">
        <v>0</v>
      </c>
      <c r="X81" s="2" t="s">
        <v>0</v>
      </c>
      <c r="Y81" s="1">
        <v>0</v>
      </c>
      <c r="Z81" s="3">
        <v>0</v>
      </c>
      <c r="AA81" s="3" t="s">
        <v>0</v>
      </c>
      <c r="AB81" s="3">
        <v>0</v>
      </c>
      <c r="AC81" s="3">
        <v>0</v>
      </c>
      <c r="AD81" s="3" t="s">
        <v>0</v>
      </c>
      <c r="AE81" s="3">
        <v>0</v>
      </c>
    </row>
    <row r="82" spans="1:31" x14ac:dyDescent="0.25">
      <c r="A82" s="2" t="s">
        <v>182</v>
      </c>
      <c r="B82" s="47">
        <v>44257</v>
      </c>
      <c r="C82" s="2" t="s">
        <v>27</v>
      </c>
      <c r="D82" s="2" t="s">
        <v>38</v>
      </c>
      <c r="E82" s="2" t="s">
        <v>4</v>
      </c>
      <c r="F82" s="2" t="s">
        <v>1116</v>
      </c>
      <c r="G82" s="2" t="s">
        <v>3</v>
      </c>
      <c r="H82" s="2" t="s">
        <v>1381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304977588.58000004</v>
      </c>
      <c r="R82" s="1">
        <v>0</v>
      </c>
      <c r="S82" s="1">
        <v>219326247.5</v>
      </c>
      <c r="T82" s="1">
        <v>0</v>
      </c>
      <c r="U82" s="2" t="s">
        <v>0</v>
      </c>
      <c r="V82" s="1">
        <v>0</v>
      </c>
      <c r="W82" s="1">
        <v>73837363</v>
      </c>
      <c r="X82" s="2" t="s">
        <v>9</v>
      </c>
      <c r="Y82" s="1">
        <v>11813978.08</v>
      </c>
      <c r="Z82" s="3">
        <v>0</v>
      </c>
      <c r="AA82" s="3" t="s">
        <v>0</v>
      </c>
      <c r="AB82" s="3">
        <v>0</v>
      </c>
      <c r="AC82" s="3">
        <v>0</v>
      </c>
      <c r="AD82" s="3" t="s">
        <v>0</v>
      </c>
      <c r="AE82" s="3">
        <v>0</v>
      </c>
    </row>
    <row r="83" spans="1:31" x14ac:dyDescent="0.25">
      <c r="A83" s="2" t="s">
        <v>180</v>
      </c>
      <c r="B83" s="47">
        <v>44257</v>
      </c>
      <c r="C83" s="2" t="s">
        <v>27</v>
      </c>
      <c r="D83" s="2" t="s">
        <v>38</v>
      </c>
      <c r="E83" s="2" t="s">
        <v>4</v>
      </c>
      <c r="F83" s="2" t="s">
        <v>1117</v>
      </c>
      <c r="G83" s="2" t="s">
        <v>3</v>
      </c>
      <c r="H83" s="2" t="s">
        <v>1382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1383</v>
      </c>
      <c r="P83" s="2" t="s">
        <v>1384</v>
      </c>
      <c r="Q83" s="1">
        <v>145343491</v>
      </c>
      <c r="R83" s="1">
        <v>0</v>
      </c>
      <c r="S83" s="1">
        <v>73748755</v>
      </c>
      <c r="T83" s="1">
        <v>61719600</v>
      </c>
      <c r="U83" s="2" t="s">
        <v>9</v>
      </c>
      <c r="V83" s="1">
        <v>9875136</v>
      </c>
      <c r="W83" s="1">
        <v>0</v>
      </c>
      <c r="X83" s="2" t="s">
        <v>0</v>
      </c>
      <c r="Y83" s="1">
        <v>0</v>
      </c>
      <c r="Z83" s="3">
        <v>0</v>
      </c>
      <c r="AA83" s="3" t="s">
        <v>0</v>
      </c>
      <c r="AB83" s="3">
        <v>0</v>
      </c>
      <c r="AC83" s="3">
        <v>0</v>
      </c>
      <c r="AD83" s="3" t="s">
        <v>0</v>
      </c>
      <c r="AE83" s="3">
        <v>0</v>
      </c>
    </row>
    <row r="84" spans="1:31" x14ac:dyDescent="0.25">
      <c r="A84" s="2" t="s">
        <v>179</v>
      </c>
      <c r="B84" s="47">
        <v>44257</v>
      </c>
      <c r="C84" s="2" t="s">
        <v>27</v>
      </c>
      <c r="D84" s="2" t="s">
        <v>38</v>
      </c>
      <c r="E84" s="2" t="s">
        <v>4</v>
      </c>
      <c r="F84" s="2" t="s">
        <v>1116</v>
      </c>
      <c r="G84" s="2" t="s">
        <v>3</v>
      </c>
      <c r="H84" s="2" t="s">
        <v>1385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685393029.71360004</v>
      </c>
      <c r="R84" s="1">
        <v>0</v>
      </c>
      <c r="S84" s="1">
        <v>365645600</v>
      </c>
      <c r="T84" s="1">
        <v>0</v>
      </c>
      <c r="U84" s="2" t="s">
        <v>0</v>
      </c>
      <c r="V84" s="1">
        <v>0</v>
      </c>
      <c r="W84" s="1">
        <v>275644335.96000004</v>
      </c>
      <c r="X84" s="2" t="s">
        <v>9</v>
      </c>
      <c r="Y84" s="1">
        <v>44103093.753600001</v>
      </c>
      <c r="Z84" s="3">
        <v>0</v>
      </c>
      <c r="AA84" s="3" t="s">
        <v>0</v>
      </c>
      <c r="AB84" s="3">
        <v>0</v>
      </c>
      <c r="AC84" s="3">
        <v>0</v>
      </c>
      <c r="AD84" s="3" t="s">
        <v>0</v>
      </c>
      <c r="AE84" s="3">
        <v>0</v>
      </c>
    </row>
    <row r="85" spans="1:31" x14ac:dyDescent="0.25">
      <c r="A85" s="2" t="s">
        <v>177</v>
      </c>
      <c r="B85" s="47">
        <v>44257</v>
      </c>
      <c r="C85" s="2" t="s">
        <v>6</v>
      </c>
      <c r="D85" s="2" t="s">
        <v>38</v>
      </c>
      <c r="E85" s="2" t="s">
        <v>212</v>
      </c>
      <c r="F85" s="2" t="s">
        <v>1386</v>
      </c>
      <c r="G85" s="2" t="s">
        <v>3</v>
      </c>
      <c r="H85" s="2" t="s">
        <v>1387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2</v>
      </c>
      <c r="P85" s="2" t="s">
        <v>1</v>
      </c>
      <c r="Q85" s="1">
        <v>433485794.87999994</v>
      </c>
      <c r="R85" s="1">
        <v>0</v>
      </c>
      <c r="S85" s="1">
        <v>373163454</v>
      </c>
      <c r="T85" s="1">
        <v>0</v>
      </c>
      <c r="U85" s="2" t="s">
        <v>0</v>
      </c>
      <c r="V85" s="1">
        <v>0</v>
      </c>
      <c r="W85" s="1">
        <v>52002018</v>
      </c>
      <c r="X85" s="2" t="s">
        <v>0</v>
      </c>
      <c r="Y85" s="1">
        <v>8320322.8800000008</v>
      </c>
      <c r="Z85" s="3">
        <v>0</v>
      </c>
      <c r="AA85" s="3" t="s">
        <v>0</v>
      </c>
      <c r="AB85" s="3">
        <v>0</v>
      </c>
      <c r="AC85" s="3">
        <v>0</v>
      </c>
      <c r="AD85" s="3" t="s">
        <v>0</v>
      </c>
      <c r="AE85" s="3">
        <v>0</v>
      </c>
    </row>
    <row r="86" spans="1:31" x14ac:dyDescent="0.25">
      <c r="A86" s="2" t="s">
        <v>176</v>
      </c>
      <c r="B86" s="47">
        <v>44257</v>
      </c>
      <c r="C86" s="2" t="s">
        <v>6</v>
      </c>
      <c r="D86" s="2" t="s">
        <v>38</v>
      </c>
      <c r="E86" s="2" t="s">
        <v>212</v>
      </c>
      <c r="F86" s="2" t="s">
        <v>1386</v>
      </c>
      <c r="G86" s="2" t="s">
        <v>3</v>
      </c>
      <c r="H86" s="2" t="s">
        <v>1388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1389</v>
      </c>
      <c r="P86" s="2" t="s">
        <v>1390</v>
      </c>
      <c r="Q86" s="1">
        <v>39672000</v>
      </c>
      <c r="R86" s="1">
        <v>0</v>
      </c>
      <c r="S86" s="1">
        <v>0</v>
      </c>
      <c r="T86" s="1">
        <v>34200000</v>
      </c>
      <c r="U86" s="2" t="s">
        <v>9</v>
      </c>
      <c r="V86" s="1">
        <v>5472000</v>
      </c>
      <c r="W86" s="1">
        <v>0</v>
      </c>
      <c r="X86" s="2" t="s">
        <v>0</v>
      </c>
      <c r="Y86" s="1">
        <v>0</v>
      </c>
      <c r="Z86" s="3">
        <v>0</v>
      </c>
      <c r="AA86" s="3" t="s">
        <v>0</v>
      </c>
      <c r="AB86" s="3">
        <v>0</v>
      </c>
      <c r="AC86" s="3">
        <v>0</v>
      </c>
      <c r="AD86" s="3" t="s">
        <v>0</v>
      </c>
      <c r="AE86" s="3">
        <v>0</v>
      </c>
    </row>
    <row r="87" spans="1:31" x14ac:dyDescent="0.25">
      <c r="A87" s="2" t="s">
        <v>174</v>
      </c>
      <c r="B87" s="47">
        <v>44257</v>
      </c>
      <c r="C87" s="2" t="s">
        <v>6</v>
      </c>
      <c r="D87" s="2" t="s">
        <v>38</v>
      </c>
      <c r="E87" s="2" t="s">
        <v>212</v>
      </c>
      <c r="F87" s="2" t="s">
        <v>1386</v>
      </c>
      <c r="G87" s="2" t="s">
        <v>3</v>
      </c>
      <c r="H87" s="2" t="s">
        <v>1391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2</v>
      </c>
      <c r="P87" s="2" t="s">
        <v>1</v>
      </c>
      <c r="Q87" s="1">
        <v>769747910.75999987</v>
      </c>
      <c r="R87" s="1">
        <v>0</v>
      </c>
      <c r="S87" s="1">
        <v>595242210.5</v>
      </c>
      <c r="T87" s="1">
        <v>0</v>
      </c>
      <c r="U87" s="2" t="s">
        <v>0</v>
      </c>
      <c r="V87" s="1">
        <v>0</v>
      </c>
      <c r="W87" s="1">
        <v>150435948.5</v>
      </c>
      <c r="X87" s="2" t="s">
        <v>9</v>
      </c>
      <c r="Y87" s="1">
        <v>24069751.760000002</v>
      </c>
      <c r="Z87" s="3">
        <v>0</v>
      </c>
      <c r="AA87" s="3" t="s">
        <v>0</v>
      </c>
      <c r="AB87" s="3">
        <v>0</v>
      </c>
      <c r="AC87" s="3">
        <v>0</v>
      </c>
      <c r="AD87" s="3" t="s">
        <v>0</v>
      </c>
      <c r="AE87" s="3">
        <v>0</v>
      </c>
    </row>
    <row r="88" spans="1:31" x14ac:dyDescent="0.25">
      <c r="A88" s="2" t="s">
        <v>173</v>
      </c>
      <c r="B88" s="47">
        <v>44257</v>
      </c>
      <c r="C88" s="2" t="s">
        <v>27</v>
      </c>
      <c r="D88" s="2" t="s">
        <v>33</v>
      </c>
      <c r="E88" s="2" t="s">
        <v>32</v>
      </c>
      <c r="F88" s="2" t="s">
        <v>1148</v>
      </c>
      <c r="G88" s="2" t="s">
        <v>3</v>
      </c>
      <c r="H88" s="2" t="s">
        <v>1392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v>44892696</v>
      </c>
      <c r="R88" s="1">
        <v>0</v>
      </c>
      <c r="S88" s="1">
        <v>31681920</v>
      </c>
      <c r="T88" s="1">
        <v>0</v>
      </c>
      <c r="U88" s="2" t="s">
        <v>0</v>
      </c>
      <c r="V88" s="1">
        <v>0</v>
      </c>
      <c r="W88" s="1">
        <v>11388600</v>
      </c>
      <c r="X88" s="2" t="s">
        <v>0</v>
      </c>
      <c r="Y88" s="1">
        <v>1822176</v>
      </c>
      <c r="Z88" s="3">
        <v>0</v>
      </c>
      <c r="AA88" s="3" t="s">
        <v>0</v>
      </c>
      <c r="AB88" s="3">
        <v>0</v>
      </c>
      <c r="AC88" s="3">
        <v>0</v>
      </c>
      <c r="AD88" s="3" t="s">
        <v>0</v>
      </c>
      <c r="AE88" s="3">
        <v>0</v>
      </c>
    </row>
    <row r="89" spans="1:31" x14ac:dyDescent="0.25">
      <c r="A89" s="2" t="s">
        <v>172</v>
      </c>
      <c r="B89" s="47">
        <v>44257</v>
      </c>
      <c r="C89" s="2" t="s">
        <v>27</v>
      </c>
      <c r="D89" s="2" t="s">
        <v>33</v>
      </c>
      <c r="E89" s="2" t="s">
        <v>32</v>
      </c>
      <c r="F89" s="2" t="s">
        <v>1149</v>
      </c>
      <c r="G89" s="2" t="s">
        <v>3</v>
      </c>
      <c r="H89" s="2" t="s">
        <v>1393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771</v>
      </c>
      <c r="P89" s="2" t="s">
        <v>772</v>
      </c>
      <c r="Q89" s="1">
        <v>7471465</v>
      </c>
      <c r="R89" s="1">
        <v>0</v>
      </c>
      <c r="S89" s="1">
        <v>7471465</v>
      </c>
      <c r="T89" s="1">
        <v>0</v>
      </c>
      <c r="U89" s="2" t="s">
        <v>0</v>
      </c>
      <c r="V89" s="1">
        <v>0</v>
      </c>
      <c r="W89" s="1">
        <v>0</v>
      </c>
      <c r="X89" s="2" t="s">
        <v>0</v>
      </c>
      <c r="Y89" s="1">
        <v>0</v>
      </c>
      <c r="Z89" s="3">
        <v>0</v>
      </c>
      <c r="AA89" s="3" t="s">
        <v>0</v>
      </c>
      <c r="AB89" s="3">
        <v>0</v>
      </c>
      <c r="AC89" s="3">
        <v>0</v>
      </c>
      <c r="AD89" s="3" t="s">
        <v>0</v>
      </c>
      <c r="AE89" s="3">
        <v>0</v>
      </c>
    </row>
    <row r="90" spans="1:31" x14ac:dyDescent="0.25">
      <c r="A90" s="2" t="s">
        <v>171</v>
      </c>
      <c r="B90" s="47">
        <v>44257</v>
      </c>
      <c r="C90" s="2" t="s">
        <v>27</v>
      </c>
      <c r="D90" s="2" t="s">
        <v>33</v>
      </c>
      <c r="E90" s="2" t="s">
        <v>32</v>
      </c>
      <c r="F90" s="2" t="s">
        <v>1148</v>
      </c>
      <c r="G90" s="2" t="s">
        <v>3</v>
      </c>
      <c r="H90" s="2" t="s">
        <v>1394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182049968.72</v>
      </c>
      <c r="R90" s="1">
        <v>0</v>
      </c>
      <c r="S90" s="1">
        <v>158352715</v>
      </c>
      <c r="T90" s="1">
        <v>0</v>
      </c>
      <c r="U90" s="2" t="s">
        <v>0</v>
      </c>
      <c r="V90" s="1">
        <v>0</v>
      </c>
      <c r="W90" s="1">
        <v>20428667</v>
      </c>
      <c r="X90" s="2" t="s">
        <v>0</v>
      </c>
      <c r="Y90" s="1">
        <v>3268586.7199999997</v>
      </c>
      <c r="Z90" s="3">
        <v>0</v>
      </c>
      <c r="AA90" s="3" t="s">
        <v>0</v>
      </c>
      <c r="AB90" s="3">
        <v>0</v>
      </c>
      <c r="AC90" s="3">
        <v>0</v>
      </c>
      <c r="AD90" s="3" t="s">
        <v>0</v>
      </c>
      <c r="AE90" s="3">
        <v>0</v>
      </c>
    </row>
    <row r="91" spans="1:31" x14ac:dyDescent="0.25">
      <c r="A91" s="2" t="s">
        <v>170</v>
      </c>
      <c r="B91" s="47">
        <v>44257</v>
      </c>
      <c r="C91" s="2" t="s">
        <v>6</v>
      </c>
      <c r="D91" s="2" t="s">
        <v>33</v>
      </c>
      <c r="E91" s="2" t="s">
        <v>206</v>
      </c>
      <c r="F91" s="2" t="s">
        <v>739</v>
      </c>
      <c r="G91" s="2" t="s">
        <v>3</v>
      </c>
      <c r="H91" s="2" t="s">
        <v>1395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1693124541.4935999</v>
      </c>
      <c r="R91" s="1">
        <v>0</v>
      </c>
      <c r="S91" s="1">
        <v>1411808352</v>
      </c>
      <c r="T91" s="1">
        <v>0</v>
      </c>
      <c r="U91" s="2" t="s">
        <v>0</v>
      </c>
      <c r="V91" s="1">
        <v>0</v>
      </c>
      <c r="W91" s="1">
        <v>242513956.46000001</v>
      </c>
      <c r="X91" s="2" t="s">
        <v>0</v>
      </c>
      <c r="Y91" s="1">
        <v>38802233.033600003</v>
      </c>
      <c r="Z91" s="3">
        <v>0</v>
      </c>
      <c r="AA91" s="3" t="s">
        <v>0</v>
      </c>
      <c r="AB91" s="3">
        <v>0</v>
      </c>
      <c r="AC91" s="3">
        <v>0</v>
      </c>
      <c r="AD91" s="3" t="s">
        <v>0</v>
      </c>
      <c r="AE91" s="3">
        <v>0</v>
      </c>
    </row>
    <row r="92" spans="1:31" x14ac:dyDescent="0.25">
      <c r="A92" s="2" t="s">
        <v>169</v>
      </c>
      <c r="B92" s="47">
        <v>44257</v>
      </c>
      <c r="C92" s="2" t="s">
        <v>27</v>
      </c>
      <c r="D92" s="2" t="s">
        <v>26</v>
      </c>
      <c r="E92" s="2" t="s">
        <v>253</v>
      </c>
      <c r="F92" s="2" t="s">
        <v>1098</v>
      </c>
      <c r="G92" s="2" t="s">
        <v>3</v>
      </c>
      <c r="H92" s="2" t="s">
        <v>1396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</v>
      </c>
      <c r="P92" s="2" t="s">
        <v>1</v>
      </c>
      <c r="Q92" s="1">
        <v>259220232.42000002</v>
      </c>
      <c r="R92" s="1">
        <v>0</v>
      </c>
      <c r="S92" s="1">
        <v>171372693.5</v>
      </c>
      <c r="T92" s="1">
        <v>0</v>
      </c>
      <c r="U92" s="2" t="s">
        <v>0</v>
      </c>
      <c r="V92" s="1">
        <v>0</v>
      </c>
      <c r="W92" s="1">
        <v>75730637</v>
      </c>
      <c r="X92" s="2" t="s">
        <v>9</v>
      </c>
      <c r="Y92" s="1">
        <v>12116901.920000002</v>
      </c>
      <c r="Z92" s="3">
        <v>0</v>
      </c>
      <c r="AA92" s="3" t="s">
        <v>0</v>
      </c>
      <c r="AB92" s="3">
        <v>0</v>
      </c>
      <c r="AC92" s="3">
        <v>0</v>
      </c>
      <c r="AD92" s="3" t="s">
        <v>0</v>
      </c>
      <c r="AE92" s="3">
        <v>0</v>
      </c>
    </row>
    <row r="93" spans="1:31" x14ac:dyDescent="0.25">
      <c r="A93" s="2" t="s">
        <v>168</v>
      </c>
      <c r="B93" s="47">
        <v>44257</v>
      </c>
      <c r="C93" s="2" t="s">
        <v>6</v>
      </c>
      <c r="D93" s="2" t="s">
        <v>26</v>
      </c>
      <c r="E93" s="2" t="s">
        <v>200</v>
      </c>
      <c r="F93" s="2" t="s">
        <v>1133</v>
      </c>
      <c r="G93" s="2" t="s">
        <v>3</v>
      </c>
      <c r="H93" s="2" t="s">
        <v>1397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1860599748.8684001</v>
      </c>
      <c r="R93" s="1">
        <v>0</v>
      </c>
      <c r="S93" s="1">
        <v>1486288767.5</v>
      </c>
      <c r="T93" s="1">
        <v>0</v>
      </c>
      <c r="U93" s="2" t="s">
        <v>0</v>
      </c>
      <c r="V93" s="1">
        <v>0</v>
      </c>
      <c r="W93" s="1">
        <v>322681880.49000001</v>
      </c>
      <c r="X93" s="2" t="s">
        <v>0</v>
      </c>
      <c r="Y93" s="1">
        <v>51629100.878399998</v>
      </c>
      <c r="Z93" s="3">
        <v>0</v>
      </c>
      <c r="AA93" s="3" t="s">
        <v>0</v>
      </c>
      <c r="AB93" s="3">
        <v>0</v>
      </c>
      <c r="AC93" s="3">
        <v>0</v>
      </c>
      <c r="AD93" s="3" t="s">
        <v>0</v>
      </c>
      <c r="AE93" s="3">
        <v>0</v>
      </c>
    </row>
    <row r="94" spans="1:31" x14ac:dyDescent="0.25">
      <c r="A94" s="2" t="s">
        <v>167</v>
      </c>
      <c r="B94" s="47">
        <v>44257</v>
      </c>
      <c r="C94" s="2" t="s">
        <v>6</v>
      </c>
      <c r="D94" s="2" t="s">
        <v>26</v>
      </c>
      <c r="E94" s="2" t="s">
        <v>200</v>
      </c>
      <c r="F94" s="2" t="s">
        <v>1133</v>
      </c>
      <c r="G94" s="2" t="s">
        <v>13</v>
      </c>
      <c r="H94" s="2" t="s">
        <v>1</v>
      </c>
      <c r="I94" s="1" t="s">
        <v>1048</v>
      </c>
      <c r="J94" s="1" t="s">
        <v>1</v>
      </c>
      <c r="K94" s="1" t="s">
        <v>1398</v>
      </c>
      <c r="L94" s="1" t="s">
        <v>1399</v>
      </c>
      <c r="M94" s="1">
        <v>10924050</v>
      </c>
      <c r="N94" s="2" t="s">
        <v>12</v>
      </c>
      <c r="O94" s="2" t="s">
        <v>1400</v>
      </c>
      <c r="P94" s="2" t="s">
        <v>1401</v>
      </c>
      <c r="Q94" s="1">
        <v>-10924050</v>
      </c>
      <c r="R94" s="1">
        <v>0</v>
      </c>
      <c r="S94" s="1">
        <v>-10924050</v>
      </c>
      <c r="T94" s="1">
        <v>0</v>
      </c>
      <c r="U94" s="2" t="s">
        <v>0</v>
      </c>
      <c r="V94" s="1">
        <v>0</v>
      </c>
      <c r="W94" s="1">
        <v>0</v>
      </c>
      <c r="X94" s="2" t="s">
        <v>0</v>
      </c>
      <c r="Y94" s="1">
        <v>0</v>
      </c>
      <c r="Z94" s="3">
        <v>0</v>
      </c>
      <c r="AA94" s="3" t="s">
        <v>0</v>
      </c>
      <c r="AB94" s="3">
        <v>0</v>
      </c>
      <c r="AC94" s="3">
        <v>0</v>
      </c>
      <c r="AD94" s="3" t="s">
        <v>0</v>
      </c>
      <c r="AE94" s="3">
        <v>0</v>
      </c>
    </row>
    <row r="95" spans="1:31" x14ac:dyDescent="0.25">
      <c r="A95" s="2" t="s">
        <v>166</v>
      </c>
      <c r="B95" s="47">
        <v>44257</v>
      </c>
      <c r="C95" s="2" t="s">
        <v>27</v>
      </c>
      <c r="D95" s="2" t="s">
        <v>24</v>
      </c>
      <c r="E95" s="2" t="s">
        <v>358</v>
      </c>
      <c r="F95" s="2" t="s">
        <v>1402</v>
      </c>
      <c r="G95" s="2" t="s">
        <v>3</v>
      </c>
      <c r="H95" s="2" t="s">
        <v>1403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1">
        <v>741706534.5596</v>
      </c>
      <c r="R95" s="1">
        <v>0</v>
      </c>
      <c r="S95" s="1">
        <v>531884492.99999994</v>
      </c>
      <c r="T95" s="1">
        <v>0</v>
      </c>
      <c r="U95" s="2" t="s">
        <v>0</v>
      </c>
      <c r="V95" s="1">
        <v>0</v>
      </c>
      <c r="W95" s="1">
        <v>180881070.31</v>
      </c>
      <c r="X95" s="2" t="s">
        <v>9</v>
      </c>
      <c r="Y95" s="1">
        <v>28940971.249600001</v>
      </c>
      <c r="Z95" s="3">
        <v>0</v>
      </c>
      <c r="AA95" s="3" t="s">
        <v>0</v>
      </c>
      <c r="AB95" s="3">
        <v>0</v>
      </c>
      <c r="AC95" s="3">
        <v>0</v>
      </c>
      <c r="AD95" s="3" t="s">
        <v>0</v>
      </c>
      <c r="AE95" s="3">
        <v>0</v>
      </c>
    </row>
    <row r="96" spans="1:31" x14ac:dyDescent="0.25">
      <c r="A96" s="2" t="s">
        <v>165</v>
      </c>
      <c r="B96" s="47">
        <v>44257</v>
      </c>
      <c r="C96" s="2" t="s">
        <v>27</v>
      </c>
      <c r="D96" s="2" t="s">
        <v>24</v>
      </c>
      <c r="E96" s="2" t="s">
        <v>358</v>
      </c>
      <c r="F96" s="2" t="s">
        <v>1404</v>
      </c>
      <c r="G96" s="2" t="s">
        <v>3</v>
      </c>
      <c r="H96" s="2" t="s">
        <v>1405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1406</v>
      </c>
      <c r="P96" s="2" t="s">
        <v>1407</v>
      </c>
      <c r="Q96" s="1">
        <v>7144399</v>
      </c>
      <c r="R96" s="1">
        <v>0</v>
      </c>
      <c r="S96" s="1">
        <v>5941015</v>
      </c>
      <c r="T96" s="1">
        <v>1037400</v>
      </c>
      <c r="U96" s="2" t="s">
        <v>9</v>
      </c>
      <c r="V96" s="1">
        <v>165984</v>
      </c>
      <c r="W96" s="1">
        <v>0</v>
      </c>
      <c r="X96" s="2" t="s">
        <v>0</v>
      </c>
      <c r="Y96" s="1">
        <v>0</v>
      </c>
      <c r="Z96" s="3">
        <v>0</v>
      </c>
      <c r="AA96" s="3" t="s">
        <v>0</v>
      </c>
      <c r="AB96" s="3">
        <v>0</v>
      </c>
      <c r="AC96" s="3">
        <v>0</v>
      </c>
      <c r="AD96" s="3" t="s">
        <v>0</v>
      </c>
      <c r="AE96" s="3">
        <v>0</v>
      </c>
    </row>
    <row r="97" spans="1:31" x14ac:dyDescent="0.25">
      <c r="A97" s="2" t="s">
        <v>164</v>
      </c>
      <c r="B97" s="47">
        <v>44257</v>
      </c>
      <c r="C97" s="2" t="s">
        <v>27</v>
      </c>
      <c r="D97" s="2" t="s">
        <v>24</v>
      </c>
      <c r="E97" s="2" t="s">
        <v>358</v>
      </c>
      <c r="F97" s="2" t="s">
        <v>1402</v>
      </c>
      <c r="G97" s="2" t="s">
        <v>3</v>
      </c>
      <c r="H97" s="2" t="s">
        <v>1408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2</v>
      </c>
      <c r="P97" s="2" t="s">
        <v>1</v>
      </c>
      <c r="Q97" s="1">
        <v>28622796</v>
      </c>
      <c r="R97" s="1">
        <v>0</v>
      </c>
      <c r="S97" s="1">
        <v>21428940</v>
      </c>
      <c r="T97" s="1">
        <v>0</v>
      </c>
      <c r="U97" s="2" t="s">
        <v>0</v>
      </c>
      <c r="V97" s="1">
        <v>0</v>
      </c>
      <c r="W97" s="1">
        <v>6201600</v>
      </c>
      <c r="X97" s="2" t="s">
        <v>0</v>
      </c>
      <c r="Y97" s="1">
        <v>992256</v>
      </c>
      <c r="Z97" s="3">
        <v>0</v>
      </c>
      <c r="AA97" s="3" t="s">
        <v>0</v>
      </c>
      <c r="AB97" s="3">
        <v>0</v>
      </c>
      <c r="AC97" s="3">
        <v>0</v>
      </c>
      <c r="AD97" s="3" t="s">
        <v>0</v>
      </c>
      <c r="AE97" s="3">
        <v>0</v>
      </c>
    </row>
    <row r="98" spans="1:31" x14ac:dyDescent="0.25">
      <c r="A98" s="2" t="s">
        <v>163</v>
      </c>
      <c r="B98" s="47">
        <v>44257</v>
      </c>
      <c r="C98" s="2" t="s">
        <v>27</v>
      </c>
      <c r="D98" s="2" t="s">
        <v>24</v>
      </c>
      <c r="E98" s="2" t="s">
        <v>358</v>
      </c>
      <c r="F98" s="2" t="s">
        <v>1404</v>
      </c>
      <c r="G98" s="2" t="s">
        <v>3</v>
      </c>
      <c r="H98" s="2" t="s">
        <v>1409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1410</v>
      </c>
      <c r="P98" s="2" t="s">
        <v>1411</v>
      </c>
      <c r="Q98" s="1">
        <v>9881368</v>
      </c>
      <c r="R98" s="1">
        <v>0</v>
      </c>
      <c r="S98" s="1">
        <v>4940000</v>
      </c>
      <c r="T98" s="1">
        <v>4259800</v>
      </c>
      <c r="U98" s="2" t="s">
        <v>9</v>
      </c>
      <c r="V98" s="1">
        <v>681568</v>
      </c>
      <c r="W98" s="1">
        <v>0</v>
      </c>
      <c r="X98" s="2" t="s">
        <v>0</v>
      </c>
      <c r="Y98" s="1">
        <v>0</v>
      </c>
      <c r="Z98" s="3">
        <v>0</v>
      </c>
      <c r="AA98" s="3" t="s">
        <v>0</v>
      </c>
      <c r="AB98" s="3">
        <v>0</v>
      </c>
      <c r="AC98" s="3">
        <v>0</v>
      </c>
      <c r="AD98" s="3" t="s">
        <v>0</v>
      </c>
      <c r="AE98" s="3">
        <v>0</v>
      </c>
    </row>
    <row r="99" spans="1:31" x14ac:dyDescent="0.25">
      <c r="A99" s="2" t="s">
        <v>162</v>
      </c>
      <c r="B99" s="47">
        <v>44257</v>
      </c>
      <c r="C99" s="2" t="s">
        <v>27</v>
      </c>
      <c r="D99" s="2" t="s">
        <v>24</v>
      </c>
      <c r="E99" s="2" t="s">
        <v>358</v>
      </c>
      <c r="F99" s="2" t="s">
        <v>1402</v>
      </c>
      <c r="G99" s="2" t="s">
        <v>3</v>
      </c>
      <c r="H99" s="2" t="s">
        <v>1412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2</v>
      </c>
      <c r="P99" s="2" t="s">
        <v>1</v>
      </c>
      <c r="Q99" s="1">
        <v>227780477.06</v>
      </c>
      <c r="R99" s="1">
        <v>0</v>
      </c>
      <c r="S99" s="1">
        <v>149073095.5</v>
      </c>
      <c r="T99" s="1">
        <v>0</v>
      </c>
      <c r="U99" s="2" t="s">
        <v>0</v>
      </c>
      <c r="V99" s="1">
        <v>0</v>
      </c>
      <c r="W99" s="1">
        <v>67851191</v>
      </c>
      <c r="X99" s="2" t="s">
        <v>9</v>
      </c>
      <c r="Y99" s="1">
        <v>10856190.560000001</v>
      </c>
      <c r="Z99" s="3">
        <v>0</v>
      </c>
      <c r="AA99" s="3" t="s">
        <v>0</v>
      </c>
      <c r="AB99" s="3">
        <v>0</v>
      </c>
      <c r="AC99" s="3">
        <v>0</v>
      </c>
      <c r="AD99" s="3" t="s">
        <v>0</v>
      </c>
      <c r="AE99" s="3">
        <v>0</v>
      </c>
    </row>
    <row r="100" spans="1:31" x14ac:dyDescent="0.25">
      <c r="A100" s="2" t="s">
        <v>161</v>
      </c>
      <c r="B100" s="47">
        <v>44257</v>
      </c>
      <c r="C100" s="2" t="s">
        <v>6</v>
      </c>
      <c r="D100" s="2" t="s">
        <v>24</v>
      </c>
      <c r="E100" s="2" t="s">
        <v>196</v>
      </c>
      <c r="F100" s="2" t="s">
        <v>1017</v>
      </c>
      <c r="G100" s="2" t="s">
        <v>3</v>
      </c>
      <c r="H100" s="2" t="s">
        <v>1413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1414</v>
      </c>
      <c r="P100" s="2" t="s">
        <v>1415</v>
      </c>
      <c r="Q100" s="1">
        <v>17321464</v>
      </c>
      <c r="R100" s="1">
        <v>0</v>
      </c>
      <c r="S100" s="1">
        <v>7809000</v>
      </c>
      <c r="T100" s="1">
        <v>0</v>
      </c>
      <c r="U100" s="2" t="s">
        <v>0</v>
      </c>
      <c r="V100" s="1">
        <v>0</v>
      </c>
      <c r="W100" s="1">
        <v>8200400</v>
      </c>
      <c r="X100" s="2" t="s">
        <v>9</v>
      </c>
      <c r="Y100" s="1">
        <v>1312064</v>
      </c>
      <c r="Z100" s="3">
        <v>0</v>
      </c>
      <c r="AA100" s="3" t="s">
        <v>0</v>
      </c>
      <c r="AB100" s="3">
        <v>0</v>
      </c>
      <c r="AC100" s="3">
        <v>0</v>
      </c>
      <c r="AD100" s="3" t="s">
        <v>0</v>
      </c>
      <c r="AE100" s="3">
        <v>0</v>
      </c>
    </row>
    <row r="101" spans="1:31" x14ac:dyDescent="0.25">
      <c r="A101" s="2" t="s">
        <v>160</v>
      </c>
      <c r="B101" s="47">
        <v>44257</v>
      </c>
      <c r="C101" s="2" t="s">
        <v>6</v>
      </c>
      <c r="D101" s="2" t="s">
        <v>24</v>
      </c>
      <c r="E101" s="2" t="s">
        <v>196</v>
      </c>
      <c r="F101" s="2" t="s">
        <v>1017</v>
      </c>
      <c r="G101" s="2" t="s">
        <v>3</v>
      </c>
      <c r="H101" s="2" t="s">
        <v>1416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1028</v>
      </c>
      <c r="P101" s="2" t="s">
        <v>1029</v>
      </c>
      <c r="Q101" s="1">
        <v>103491328</v>
      </c>
      <c r="R101" s="1">
        <v>0</v>
      </c>
      <c r="S101" s="1">
        <v>74328000</v>
      </c>
      <c r="T101" s="1">
        <v>25140800</v>
      </c>
      <c r="U101" s="2" t="s">
        <v>9</v>
      </c>
      <c r="V101" s="1">
        <v>4022528</v>
      </c>
      <c r="W101" s="1">
        <v>0</v>
      </c>
      <c r="X101" s="2" t="s">
        <v>0</v>
      </c>
      <c r="Y101" s="1">
        <v>0</v>
      </c>
      <c r="Z101" s="3">
        <v>0</v>
      </c>
      <c r="AA101" s="3" t="s">
        <v>0</v>
      </c>
      <c r="AB101" s="3">
        <v>0</v>
      </c>
      <c r="AC101" s="3">
        <v>0</v>
      </c>
      <c r="AD101" s="3" t="s">
        <v>0</v>
      </c>
      <c r="AE101" s="3">
        <v>0</v>
      </c>
    </row>
    <row r="102" spans="1:31" x14ac:dyDescent="0.25">
      <c r="A102" s="2" t="s">
        <v>159</v>
      </c>
      <c r="B102" s="47">
        <v>44257</v>
      </c>
      <c r="C102" s="2" t="s">
        <v>6</v>
      </c>
      <c r="D102" s="2" t="s">
        <v>24</v>
      </c>
      <c r="E102" s="2" t="s">
        <v>196</v>
      </c>
      <c r="F102" s="2" t="s">
        <v>1017</v>
      </c>
      <c r="G102" s="2" t="s">
        <v>3</v>
      </c>
      <c r="H102" s="2" t="s">
        <v>1417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1475896355.4735999</v>
      </c>
      <c r="R102" s="1">
        <v>0</v>
      </c>
      <c r="S102" s="1">
        <v>1213315859</v>
      </c>
      <c r="T102" s="1">
        <v>0</v>
      </c>
      <c r="U102" s="2" t="s">
        <v>0</v>
      </c>
      <c r="V102" s="1">
        <v>0</v>
      </c>
      <c r="W102" s="1">
        <v>226362496.96000001</v>
      </c>
      <c r="X102" s="2" t="s">
        <v>0</v>
      </c>
      <c r="Y102" s="1">
        <v>36217999.513599992</v>
      </c>
      <c r="Z102" s="3">
        <v>0</v>
      </c>
      <c r="AA102" s="3" t="s">
        <v>0</v>
      </c>
      <c r="AB102" s="3">
        <v>0</v>
      </c>
      <c r="AC102" s="3">
        <v>0</v>
      </c>
      <c r="AD102" s="3" t="s">
        <v>0</v>
      </c>
      <c r="AE102" s="3">
        <v>0</v>
      </c>
    </row>
    <row r="103" spans="1:31" x14ac:dyDescent="0.25">
      <c r="A103" s="2" t="s">
        <v>158</v>
      </c>
      <c r="B103" s="47">
        <v>44257</v>
      </c>
      <c r="C103" s="2" t="s">
        <v>6</v>
      </c>
      <c r="D103" s="2" t="s">
        <v>1031</v>
      </c>
      <c r="E103" s="2" t="s">
        <v>1032</v>
      </c>
      <c r="F103" s="2" t="s">
        <v>1418</v>
      </c>
      <c r="G103" s="2" t="s">
        <v>3</v>
      </c>
      <c r="H103" s="2" t="s">
        <v>1419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138696488.74880001</v>
      </c>
      <c r="R103" s="1">
        <v>0</v>
      </c>
      <c r="S103" s="1">
        <v>104375445</v>
      </c>
      <c r="T103" s="1">
        <v>0</v>
      </c>
      <c r="U103" s="2" t="s">
        <v>0</v>
      </c>
      <c r="V103" s="1">
        <v>0</v>
      </c>
      <c r="W103" s="1">
        <v>29587106.68</v>
      </c>
      <c r="X103" s="2" t="s">
        <v>9</v>
      </c>
      <c r="Y103" s="1">
        <v>4733937.0687999995</v>
      </c>
      <c r="Z103" s="3">
        <v>0</v>
      </c>
      <c r="AA103" s="3" t="s">
        <v>0</v>
      </c>
      <c r="AB103" s="3">
        <v>0</v>
      </c>
      <c r="AC103" s="3">
        <v>0</v>
      </c>
      <c r="AD103" s="3" t="s">
        <v>0</v>
      </c>
      <c r="AE103" s="3">
        <v>0</v>
      </c>
    </row>
    <row r="104" spans="1:31" x14ac:dyDescent="0.25">
      <c r="A104" s="2" t="s">
        <v>157</v>
      </c>
      <c r="B104" s="47">
        <v>44257</v>
      </c>
      <c r="C104" s="2" t="s">
        <v>6</v>
      </c>
      <c r="D104" s="2" t="s">
        <v>19</v>
      </c>
      <c r="E104" s="2" t="s">
        <v>185</v>
      </c>
      <c r="F104" s="2" t="s">
        <v>778</v>
      </c>
      <c r="G104" s="2" t="s">
        <v>3</v>
      </c>
      <c r="H104" s="2" t="s">
        <v>1420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98</v>
      </c>
      <c r="P104" s="2" t="s">
        <v>1</v>
      </c>
      <c r="Q104" s="1">
        <v>0</v>
      </c>
      <c r="R104" s="1">
        <v>0</v>
      </c>
      <c r="S104" s="1">
        <v>0</v>
      </c>
      <c r="T104" s="1">
        <v>0</v>
      </c>
      <c r="U104" s="2" t="s">
        <v>0</v>
      </c>
      <c r="V104" s="1">
        <v>0</v>
      </c>
      <c r="W104" s="1">
        <v>0</v>
      </c>
      <c r="X104" s="2" t="s">
        <v>9</v>
      </c>
      <c r="Y104" s="1">
        <v>0</v>
      </c>
      <c r="Z104" s="3">
        <v>0</v>
      </c>
      <c r="AA104" s="3" t="s">
        <v>0</v>
      </c>
      <c r="AB104" s="3">
        <v>0</v>
      </c>
      <c r="AC104" s="3">
        <v>0</v>
      </c>
      <c r="AD104" s="3" t="s">
        <v>0</v>
      </c>
      <c r="AE104" s="3">
        <v>0</v>
      </c>
    </row>
    <row r="105" spans="1:31" x14ac:dyDescent="0.25">
      <c r="A105" s="2" t="s">
        <v>156</v>
      </c>
      <c r="B105" s="47">
        <v>44257</v>
      </c>
      <c r="C105" s="2" t="s">
        <v>6</v>
      </c>
      <c r="D105" s="2" t="s">
        <v>14</v>
      </c>
      <c r="E105" s="2" t="s">
        <v>181</v>
      </c>
      <c r="F105" s="2" t="s">
        <v>1421</v>
      </c>
      <c r="G105" s="2" t="s">
        <v>3</v>
      </c>
      <c r="H105" s="2" t="s">
        <v>1422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1">
        <v>4652625</v>
      </c>
      <c r="R105" s="1">
        <v>0</v>
      </c>
      <c r="S105" s="1">
        <v>4652625</v>
      </c>
      <c r="T105" s="1">
        <v>0</v>
      </c>
      <c r="U105" s="2" t="s">
        <v>0</v>
      </c>
      <c r="V105" s="1">
        <v>0</v>
      </c>
      <c r="W105" s="1">
        <v>0</v>
      </c>
      <c r="X105" s="2" t="s">
        <v>0</v>
      </c>
      <c r="Y105" s="1">
        <v>0</v>
      </c>
      <c r="Z105" s="3">
        <v>0</v>
      </c>
      <c r="AA105" s="3" t="s">
        <v>0</v>
      </c>
      <c r="AB105" s="3">
        <v>0</v>
      </c>
      <c r="AC105" s="3">
        <v>0</v>
      </c>
      <c r="AD105" s="3" t="s">
        <v>0</v>
      </c>
      <c r="AE105" s="3">
        <v>0</v>
      </c>
    </row>
    <row r="106" spans="1:31" x14ac:dyDescent="0.25">
      <c r="A106" s="2" t="s">
        <v>155</v>
      </c>
      <c r="B106" s="47">
        <v>44257</v>
      </c>
      <c r="C106" s="2" t="s">
        <v>6</v>
      </c>
      <c r="D106" s="2" t="s">
        <v>14</v>
      </c>
      <c r="E106" s="2" t="s">
        <v>181</v>
      </c>
      <c r="F106" s="2" t="s">
        <v>1421</v>
      </c>
      <c r="G106" s="2" t="s">
        <v>3</v>
      </c>
      <c r="H106" s="2" t="s">
        <v>1423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1424</v>
      </c>
      <c r="P106" s="2" t="s">
        <v>1425</v>
      </c>
      <c r="Q106" s="1">
        <v>2470000</v>
      </c>
      <c r="R106" s="1">
        <v>0</v>
      </c>
      <c r="S106" s="1">
        <v>2470000</v>
      </c>
      <c r="T106" s="1">
        <v>0</v>
      </c>
      <c r="U106" s="2" t="s">
        <v>0</v>
      </c>
      <c r="V106" s="1">
        <v>0</v>
      </c>
      <c r="W106" s="1">
        <v>0</v>
      </c>
      <c r="X106" s="2" t="s">
        <v>0</v>
      </c>
      <c r="Y106" s="1">
        <v>0</v>
      </c>
      <c r="Z106" s="3">
        <v>0</v>
      </c>
      <c r="AA106" s="3" t="s">
        <v>0</v>
      </c>
      <c r="AB106" s="3">
        <v>0</v>
      </c>
      <c r="AC106" s="3">
        <v>0</v>
      </c>
      <c r="AD106" s="3" t="s">
        <v>0</v>
      </c>
      <c r="AE106" s="3">
        <v>0</v>
      </c>
    </row>
    <row r="107" spans="1:31" x14ac:dyDescent="0.25">
      <c r="A107" s="2" t="s">
        <v>154</v>
      </c>
      <c r="B107" s="47">
        <v>44257</v>
      </c>
      <c r="C107" s="2" t="s">
        <v>6</v>
      </c>
      <c r="D107" s="2" t="s">
        <v>14</v>
      </c>
      <c r="E107" s="2" t="s">
        <v>181</v>
      </c>
      <c r="F107" s="2" t="s">
        <v>1421</v>
      </c>
      <c r="G107" s="2" t="s">
        <v>3</v>
      </c>
      <c r="H107" s="2" t="s">
        <v>1426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1">
        <v>192178975.99360001</v>
      </c>
      <c r="R107" s="1">
        <v>0</v>
      </c>
      <c r="S107" s="1">
        <v>175968475.99999997</v>
      </c>
      <c r="T107" s="1">
        <v>0</v>
      </c>
      <c r="U107" s="2" t="s">
        <v>0</v>
      </c>
      <c r="V107" s="1">
        <v>0</v>
      </c>
      <c r="W107" s="1">
        <v>13974568.960000001</v>
      </c>
      <c r="X107" s="2" t="s">
        <v>0</v>
      </c>
      <c r="Y107" s="1">
        <v>2235931.0335999997</v>
      </c>
      <c r="Z107" s="3">
        <v>0</v>
      </c>
      <c r="AA107" s="3" t="s">
        <v>0</v>
      </c>
      <c r="AB107" s="3">
        <v>0</v>
      </c>
      <c r="AC107" s="3">
        <v>0</v>
      </c>
      <c r="AD107" s="3" t="s">
        <v>0</v>
      </c>
      <c r="AE107" s="3">
        <v>0</v>
      </c>
    </row>
    <row r="108" spans="1:31" x14ac:dyDescent="0.25">
      <c r="A108" s="2" t="s">
        <v>153</v>
      </c>
      <c r="B108" s="47">
        <v>44257</v>
      </c>
      <c r="C108" s="2" t="s">
        <v>6</v>
      </c>
      <c r="D108" s="2" t="s">
        <v>14</v>
      </c>
      <c r="E108" s="2" t="s">
        <v>181</v>
      </c>
      <c r="F108" s="2" t="s">
        <v>1421</v>
      </c>
      <c r="G108" s="2" t="s">
        <v>3</v>
      </c>
      <c r="H108" s="2" t="s">
        <v>1427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1428</v>
      </c>
      <c r="P108" s="2" t="s">
        <v>1429</v>
      </c>
      <c r="Q108" s="1">
        <v>4514400</v>
      </c>
      <c r="R108" s="1">
        <v>0</v>
      </c>
      <c r="S108" s="1">
        <v>4514400</v>
      </c>
      <c r="T108" s="1">
        <v>0</v>
      </c>
      <c r="U108" s="2" t="s">
        <v>0</v>
      </c>
      <c r="V108" s="1">
        <v>0</v>
      </c>
      <c r="W108" s="1">
        <v>0</v>
      </c>
      <c r="X108" s="2" t="s">
        <v>0</v>
      </c>
      <c r="Y108" s="1">
        <v>0</v>
      </c>
      <c r="Z108" s="3">
        <v>0</v>
      </c>
      <c r="AA108" s="3" t="s">
        <v>0</v>
      </c>
      <c r="AB108" s="3">
        <v>0</v>
      </c>
      <c r="AC108" s="3">
        <v>0</v>
      </c>
      <c r="AD108" s="3" t="s">
        <v>0</v>
      </c>
      <c r="AE108" s="3">
        <v>0</v>
      </c>
    </row>
    <row r="109" spans="1:31" x14ac:dyDescent="0.25">
      <c r="A109" s="2" t="s">
        <v>152</v>
      </c>
      <c r="B109" s="47">
        <v>44257</v>
      </c>
      <c r="C109" s="2" t="s">
        <v>6</v>
      </c>
      <c r="D109" s="2" t="s">
        <v>14</v>
      </c>
      <c r="E109" s="2" t="s">
        <v>181</v>
      </c>
      <c r="F109" s="2" t="s">
        <v>1421</v>
      </c>
      <c r="G109" s="2" t="s">
        <v>3</v>
      </c>
      <c r="H109" s="2" t="s">
        <v>1430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24558811</v>
      </c>
      <c r="R109" s="1">
        <v>0</v>
      </c>
      <c r="S109" s="1">
        <v>22974135</v>
      </c>
      <c r="T109" s="1">
        <v>0</v>
      </c>
      <c r="U109" s="2" t="s">
        <v>0</v>
      </c>
      <c r="V109" s="1">
        <v>0</v>
      </c>
      <c r="W109" s="1">
        <v>1366100</v>
      </c>
      <c r="X109" s="2" t="s">
        <v>9</v>
      </c>
      <c r="Y109" s="1">
        <v>218576</v>
      </c>
      <c r="Z109" s="3">
        <v>0</v>
      </c>
      <c r="AA109" s="3" t="s">
        <v>0</v>
      </c>
      <c r="AB109" s="3">
        <v>0</v>
      </c>
      <c r="AC109" s="3">
        <v>0</v>
      </c>
      <c r="AD109" s="3" t="s">
        <v>0</v>
      </c>
      <c r="AE109" s="3">
        <v>0</v>
      </c>
    </row>
    <row r="110" spans="1:31" x14ac:dyDescent="0.25">
      <c r="A110" s="2" t="s">
        <v>151</v>
      </c>
      <c r="B110" s="47">
        <v>44257</v>
      </c>
      <c r="C110" s="2" t="s">
        <v>6</v>
      </c>
      <c r="D110" s="2" t="s">
        <v>14</v>
      </c>
      <c r="E110" s="2" t="s">
        <v>181</v>
      </c>
      <c r="F110" s="2" t="s">
        <v>1421</v>
      </c>
      <c r="G110" s="2" t="s">
        <v>3</v>
      </c>
      <c r="H110" s="2" t="s">
        <v>1431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1432</v>
      </c>
      <c r="P110" s="2" t="s">
        <v>1433</v>
      </c>
      <c r="Q110" s="1">
        <v>4326300</v>
      </c>
      <c r="R110" s="1">
        <v>0</v>
      </c>
      <c r="S110" s="1">
        <v>4326300</v>
      </c>
      <c r="T110" s="1">
        <v>0</v>
      </c>
      <c r="U110" s="2" t="s">
        <v>0</v>
      </c>
      <c r="V110" s="1">
        <v>0</v>
      </c>
      <c r="W110" s="1">
        <v>0</v>
      </c>
      <c r="X110" s="2" t="s">
        <v>0</v>
      </c>
      <c r="Y110" s="1">
        <v>0</v>
      </c>
      <c r="Z110" s="3">
        <v>0</v>
      </c>
      <c r="AA110" s="3" t="s">
        <v>0</v>
      </c>
      <c r="AB110" s="3">
        <v>0</v>
      </c>
      <c r="AC110" s="3">
        <v>0</v>
      </c>
      <c r="AD110" s="3" t="s">
        <v>0</v>
      </c>
      <c r="AE110" s="3">
        <v>0</v>
      </c>
    </row>
    <row r="111" spans="1:31" x14ac:dyDescent="0.25">
      <c r="A111" s="2" t="s">
        <v>150</v>
      </c>
      <c r="B111" s="125">
        <v>44257</v>
      </c>
      <c r="C111" s="2" t="s">
        <v>6</v>
      </c>
      <c r="D111" s="2" t="s">
        <v>14</v>
      </c>
      <c r="E111" s="59" t="s">
        <v>181</v>
      </c>
      <c r="F111" s="59" t="s">
        <v>1421</v>
      </c>
      <c r="G111" s="59" t="s">
        <v>3</v>
      </c>
      <c r="H111" s="59" t="s">
        <v>1434</v>
      </c>
      <c r="I111" s="126" t="s">
        <v>1</v>
      </c>
      <c r="J111" s="126" t="s">
        <v>1</v>
      </c>
      <c r="K111" s="126" t="s">
        <v>1</v>
      </c>
      <c r="L111" s="126" t="s">
        <v>1</v>
      </c>
      <c r="M111" s="126">
        <v>0</v>
      </c>
      <c r="N111" s="59" t="s">
        <v>1</v>
      </c>
      <c r="O111" s="59" t="s">
        <v>2</v>
      </c>
      <c r="P111" s="59" t="s">
        <v>1</v>
      </c>
      <c r="Q111" s="126">
        <v>213283441.45360002</v>
      </c>
      <c r="R111" s="126">
        <v>0</v>
      </c>
      <c r="S111" s="126">
        <v>199664838.5</v>
      </c>
      <c r="T111" s="126">
        <v>0</v>
      </c>
      <c r="U111" s="59" t="s">
        <v>0</v>
      </c>
      <c r="V111" s="126">
        <v>0</v>
      </c>
      <c r="W111" s="126">
        <v>11740174.960000001</v>
      </c>
      <c r="X111" s="59" t="s">
        <v>0</v>
      </c>
      <c r="Y111" s="126">
        <v>1878427.9935999999</v>
      </c>
      <c r="Z111" s="140">
        <v>0</v>
      </c>
      <c r="AA111" s="140" t="s">
        <v>0</v>
      </c>
      <c r="AB111" s="140">
        <v>0</v>
      </c>
      <c r="AC111" s="140">
        <v>0</v>
      </c>
      <c r="AD111" s="140" t="s">
        <v>0</v>
      </c>
      <c r="AE111" s="140">
        <v>0</v>
      </c>
    </row>
    <row r="112" spans="1:31" x14ac:dyDescent="0.25">
      <c r="A112" s="2" t="s">
        <v>149</v>
      </c>
      <c r="B112" s="47">
        <v>44257</v>
      </c>
      <c r="C112" s="2" t="s">
        <v>6</v>
      </c>
      <c r="D112" s="2" t="s">
        <v>10</v>
      </c>
      <c r="E112" s="2" t="s">
        <v>178</v>
      </c>
      <c r="F112" s="2" t="s">
        <v>1435</v>
      </c>
      <c r="G112" s="2" t="s">
        <v>3</v>
      </c>
      <c r="H112" s="2" t="s">
        <v>1436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39683172</v>
      </c>
      <c r="R112" s="1">
        <v>0</v>
      </c>
      <c r="S112" s="1">
        <v>17934100</v>
      </c>
      <c r="T112" s="1">
        <v>0</v>
      </c>
      <c r="U112" s="2" t="s">
        <v>0</v>
      </c>
      <c r="V112" s="1">
        <v>0</v>
      </c>
      <c r="W112" s="1">
        <v>18749200</v>
      </c>
      <c r="X112" s="2" t="s">
        <v>9</v>
      </c>
      <c r="Y112" s="1">
        <v>2999872</v>
      </c>
      <c r="Z112" s="3">
        <v>0</v>
      </c>
      <c r="AA112" s="3" t="s">
        <v>0</v>
      </c>
      <c r="AB112" s="3">
        <v>0</v>
      </c>
      <c r="AC112" s="3">
        <v>0</v>
      </c>
      <c r="AD112" s="3" t="s">
        <v>0</v>
      </c>
      <c r="AE112" s="3">
        <v>0</v>
      </c>
    </row>
    <row r="113" spans="1:31" x14ac:dyDescent="0.25">
      <c r="A113" s="2" t="s">
        <v>148</v>
      </c>
      <c r="B113" s="47">
        <v>44257</v>
      </c>
      <c r="C113" s="2" t="s">
        <v>6</v>
      </c>
      <c r="D113" s="2" t="s">
        <v>280</v>
      </c>
      <c r="E113" s="2" t="s">
        <v>204</v>
      </c>
      <c r="F113" s="2" t="s">
        <v>1036</v>
      </c>
      <c r="G113" s="2" t="s">
        <v>3</v>
      </c>
      <c r="H113" s="2" t="s">
        <v>1437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</v>
      </c>
      <c r="P113" s="2" t="s">
        <v>1</v>
      </c>
      <c r="Q113" s="1">
        <v>233246996.5</v>
      </c>
      <c r="R113" s="1">
        <v>0</v>
      </c>
      <c r="S113" s="1">
        <v>216245340.5</v>
      </c>
      <c r="T113" s="1">
        <v>0</v>
      </c>
      <c r="U113" s="2" t="s">
        <v>0</v>
      </c>
      <c r="V113" s="1">
        <v>0</v>
      </c>
      <c r="W113" s="1">
        <v>14656600</v>
      </c>
      <c r="X113" s="2" t="s">
        <v>0</v>
      </c>
      <c r="Y113" s="1">
        <v>2345056</v>
      </c>
      <c r="Z113" s="3">
        <v>0</v>
      </c>
      <c r="AA113" s="3" t="s">
        <v>0</v>
      </c>
      <c r="AB113" s="3">
        <v>0</v>
      </c>
      <c r="AC113" s="3">
        <v>0</v>
      </c>
      <c r="AD113" s="3" t="s">
        <v>0</v>
      </c>
      <c r="AE113" s="3">
        <v>0</v>
      </c>
    </row>
    <row r="114" spans="1:31" x14ac:dyDescent="0.25">
      <c r="A114" s="2" t="s">
        <v>147</v>
      </c>
      <c r="B114" s="47">
        <v>44257</v>
      </c>
      <c r="C114" s="2" t="s">
        <v>6</v>
      </c>
      <c r="D114" s="2" t="s">
        <v>280</v>
      </c>
      <c r="E114" s="2" t="s">
        <v>204</v>
      </c>
      <c r="F114" s="2" t="s">
        <v>1036</v>
      </c>
      <c r="G114" s="2" t="s">
        <v>3</v>
      </c>
      <c r="H114" s="2" t="s">
        <v>1438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359</v>
      </c>
      <c r="P114" s="2" t="s">
        <v>1439</v>
      </c>
      <c r="Q114" s="1">
        <v>8654500</v>
      </c>
      <c r="R114" s="1">
        <v>0</v>
      </c>
      <c r="S114" s="1">
        <v>2924100</v>
      </c>
      <c r="T114" s="1">
        <v>4940000</v>
      </c>
      <c r="U114" s="2" t="s">
        <v>9</v>
      </c>
      <c r="V114" s="1">
        <v>790400</v>
      </c>
      <c r="W114" s="1">
        <v>0</v>
      </c>
      <c r="X114" s="2" t="s">
        <v>0</v>
      </c>
      <c r="Y114" s="1">
        <v>0</v>
      </c>
      <c r="Z114" s="3">
        <v>0</v>
      </c>
      <c r="AA114" s="3" t="s">
        <v>0</v>
      </c>
      <c r="AB114" s="3">
        <v>0</v>
      </c>
      <c r="AC114" s="3">
        <v>0</v>
      </c>
      <c r="AD114" s="3" t="s">
        <v>0</v>
      </c>
      <c r="AE114" s="3">
        <v>0</v>
      </c>
    </row>
    <row r="115" spans="1:31" x14ac:dyDescent="0.25">
      <c r="A115" s="2" t="s">
        <v>146</v>
      </c>
      <c r="B115" s="47">
        <v>44257</v>
      </c>
      <c r="C115" s="2" t="s">
        <v>6</v>
      </c>
      <c r="D115" s="2" t="s">
        <v>280</v>
      </c>
      <c r="E115" s="2" t="s">
        <v>204</v>
      </c>
      <c r="F115" s="2" t="s">
        <v>1036</v>
      </c>
      <c r="G115" s="2" t="s">
        <v>3</v>
      </c>
      <c r="H115" s="2" t="s">
        <v>1440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2</v>
      </c>
      <c r="P115" s="2" t="s">
        <v>1</v>
      </c>
      <c r="Q115" s="1">
        <v>97913338.959999993</v>
      </c>
      <c r="R115" s="1">
        <v>0</v>
      </c>
      <c r="S115" s="1">
        <v>75425920</v>
      </c>
      <c r="T115" s="1">
        <v>0</v>
      </c>
      <c r="U115" s="2" t="s">
        <v>0</v>
      </c>
      <c r="V115" s="1">
        <v>0</v>
      </c>
      <c r="W115" s="1">
        <v>19385706</v>
      </c>
      <c r="X115" s="2" t="s">
        <v>0</v>
      </c>
      <c r="Y115" s="1">
        <v>3101712.96</v>
      </c>
      <c r="Z115" s="3">
        <v>0</v>
      </c>
      <c r="AA115" s="3" t="s">
        <v>0</v>
      </c>
      <c r="AB115" s="3">
        <v>0</v>
      </c>
      <c r="AC115" s="3">
        <v>0</v>
      </c>
      <c r="AD115" s="3" t="s">
        <v>0</v>
      </c>
      <c r="AE115" s="3">
        <v>0</v>
      </c>
    </row>
    <row r="116" spans="1:31" x14ac:dyDescent="0.25">
      <c r="A116" s="2" t="s">
        <v>145</v>
      </c>
      <c r="B116" s="47">
        <v>44257</v>
      </c>
      <c r="C116" s="2" t="s">
        <v>6</v>
      </c>
      <c r="D116" s="2" t="s">
        <v>7</v>
      </c>
      <c r="E116" s="2" t="s">
        <v>762</v>
      </c>
      <c r="F116" s="2" t="s">
        <v>1441</v>
      </c>
      <c r="G116" s="2" t="s">
        <v>3</v>
      </c>
      <c r="H116" s="2" t="s">
        <v>1442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228729980</v>
      </c>
      <c r="R116" s="1">
        <v>0</v>
      </c>
      <c r="S116" s="1">
        <v>204937800</v>
      </c>
      <c r="T116" s="1">
        <v>0</v>
      </c>
      <c r="U116" s="2" t="s">
        <v>0</v>
      </c>
      <c r="V116" s="1">
        <v>0</v>
      </c>
      <c r="W116" s="1">
        <v>20510500</v>
      </c>
      <c r="X116" s="2" t="s">
        <v>0</v>
      </c>
      <c r="Y116" s="1">
        <v>3281680</v>
      </c>
      <c r="Z116" s="3">
        <v>0</v>
      </c>
      <c r="AA116" s="3" t="s">
        <v>0</v>
      </c>
      <c r="AB116" s="3">
        <v>0</v>
      </c>
      <c r="AC116" s="3">
        <v>0</v>
      </c>
      <c r="AD116" s="3" t="s">
        <v>0</v>
      </c>
      <c r="AE116" s="3">
        <v>0</v>
      </c>
    </row>
    <row r="117" spans="1:31" ht="15" customHeight="1" x14ac:dyDescent="0.25">
      <c r="A117" s="2" t="s">
        <v>144</v>
      </c>
      <c r="B117" s="47">
        <v>44257</v>
      </c>
      <c r="C117" s="2" t="s">
        <v>6</v>
      </c>
      <c r="D117" s="2" t="s">
        <v>5</v>
      </c>
      <c r="E117" s="2" t="s">
        <v>175</v>
      </c>
      <c r="F117" s="2" t="s">
        <v>1221</v>
      </c>
      <c r="G117" s="2" t="s">
        <v>3</v>
      </c>
      <c r="H117" s="2" t="s">
        <v>1332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98</v>
      </c>
      <c r="P117" s="2"/>
      <c r="Q117" s="1">
        <v>0</v>
      </c>
      <c r="R117" s="1">
        <v>0</v>
      </c>
      <c r="S117" s="1">
        <v>0</v>
      </c>
      <c r="T117" s="1">
        <v>0</v>
      </c>
      <c r="U117" s="2" t="s">
        <v>0</v>
      </c>
      <c r="V117" s="1">
        <v>0</v>
      </c>
      <c r="W117" s="1">
        <v>0</v>
      </c>
      <c r="X117" s="2" t="s">
        <v>0</v>
      </c>
      <c r="Y117" s="1">
        <v>0</v>
      </c>
      <c r="Z117" s="3">
        <v>0</v>
      </c>
      <c r="AA117" s="3" t="s">
        <v>0</v>
      </c>
      <c r="AB117" s="3">
        <v>0</v>
      </c>
      <c r="AC117" s="3">
        <v>0</v>
      </c>
      <c r="AD117" s="3" t="s">
        <v>0</v>
      </c>
      <c r="AE117" s="3">
        <v>0</v>
      </c>
    </row>
    <row r="118" spans="1:31" ht="15" customHeight="1" x14ac:dyDescent="0.25">
      <c r="A118" s="2" t="s">
        <v>143</v>
      </c>
      <c r="B118" s="47">
        <v>44257</v>
      </c>
      <c r="C118" s="2" t="s">
        <v>6</v>
      </c>
      <c r="D118" s="2" t="s">
        <v>914</v>
      </c>
      <c r="E118" s="2" t="s">
        <v>915</v>
      </c>
      <c r="F118" s="2" t="s">
        <v>1443</v>
      </c>
      <c r="G118" s="2" t="s">
        <v>3</v>
      </c>
      <c r="H118" s="2" t="s">
        <v>1444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214293467.33359995</v>
      </c>
      <c r="R118" s="1">
        <v>0</v>
      </c>
      <c r="S118" s="1">
        <v>171414322</v>
      </c>
      <c r="T118" s="1">
        <v>0</v>
      </c>
      <c r="U118" s="2" t="s">
        <v>0</v>
      </c>
      <c r="V118" s="1">
        <v>0</v>
      </c>
      <c r="W118" s="1">
        <v>36964780.460000001</v>
      </c>
      <c r="X118" s="2" t="s">
        <v>0</v>
      </c>
      <c r="Y118" s="1">
        <v>5914364.8735999996</v>
      </c>
      <c r="Z118" s="3">
        <v>0</v>
      </c>
      <c r="AA118" s="3" t="s">
        <v>0</v>
      </c>
      <c r="AB118" s="3">
        <v>0</v>
      </c>
      <c r="AC118" s="3">
        <v>0</v>
      </c>
      <c r="AD118" s="3" t="s">
        <v>0</v>
      </c>
      <c r="AE118" s="3">
        <v>0</v>
      </c>
    </row>
    <row r="119" spans="1:31" ht="15" customHeight="1" x14ac:dyDescent="0.25">
      <c r="A119" s="2" t="s">
        <v>142</v>
      </c>
      <c r="B119" s="46">
        <v>44257</v>
      </c>
      <c r="C119" s="2" t="s">
        <v>6</v>
      </c>
      <c r="D119" s="2" t="s">
        <v>1007</v>
      </c>
      <c r="E119" s="2" t="s">
        <v>907</v>
      </c>
      <c r="F119" s="59" t="s">
        <v>1445</v>
      </c>
      <c r="G119" s="2" t="s">
        <v>3</v>
      </c>
      <c r="H119" s="2" t="s">
        <v>1337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98</v>
      </c>
      <c r="P119" s="2" t="s">
        <v>1</v>
      </c>
      <c r="Q119" s="1">
        <v>0</v>
      </c>
      <c r="R119" s="1">
        <v>0</v>
      </c>
      <c r="S119" s="1">
        <v>0</v>
      </c>
      <c r="T119" s="1">
        <v>0</v>
      </c>
      <c r="U119" s="2" t="s">
        <v>0</v>
      </c>
      <c r="V119" s="1">
        <v>0</v>
      </c>
      <c r="W119" s="1">
        <v>0</v>
      </c>
      <c r="X119" s="2" t="s">
        <v>9</v>
      </c>
      <c r="Y119" s="1">
        <v>0</v>
      </c>
      <c r="Z119" s="3">
        <v>0</v>
      </c>
      <c r="AA119" s="3" t="s">
        <v>0</v>
      </c>
      <c r="AB119" s="3">
        <v>0</v>
      </c>
      <c r="AC119" s="3">
        <v>0</v>
      </c>
      <c r="AD119" s="3" t="s">
        <v>0</v>
      </c>
      <c r="AE119" s="3">
        <v>0</v>
      </c>
    </row>
    <row r="120" spans="1:31" ht="15" customHeight="1" x14ac:dyDescent="0.25">
      <c r="A120" s="2" t="s">
        <v>141</v>
      </c>
      <c r="B120" s="47">
        <v>44258</v>
      </c>
      <c r="C120" s="2" t="s">
        <v>27</v>
      </c>
      <c r="D120" s="2" t="s">
        <v>49</v>
      </c>
      <c r="E120" s="2" t="s">
        <v>223</v>
      </c>
      <c r="F120" s="2" t="s">
        <v>1446</v>
      </c>
      <c r="G120" s="2" t="s">
        <v>3</v>
      </c>
      <c r="H120" s="2" t="s">
        <v>1447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98</v>
      </c>
      <c r="P120" s="2" t="s">
        <v>1</v>
      </c>
      <c r="Q120" s="1">
        <v>0</v>
      </c>
      <c r="R120" s="1">
        <v>0</v>
      </c>
      <c r="S120" s="1">
        <v>0</v>
      </c>
      <c r="T120" s="1">
        <v>0</v>
      </c>
      <c r="U120" s="2" t="s">
        <v>0</v>
      </c>
      <c r="V120" s="1">
        <v>0</v>
      </c>
      <c r="W120" s="1">
        <v>0</v>
      </c>
      <c r="X120" s="2" t="s">
        <v>0</v>
      </c>
      <c r="Y120" s="1">
        <v>0</v>
      </c>
      <c r="Z120" s="3">
        <v>0</v>
      </c>
      <c r="AA120" s="3" t="s">
        <v>0</v>
      </c>
      <c r="AB120" s="3">
        <v>0</v>
      </c>
      <c r="AC120" s="3">
        <v>0</v>
      </c>
      <c r="AD120" s="3" t="s">
        <v>0</v>
      </c>
      <c r="AE120" s="3">
        <v>0</v>
      </c>
    </row>
    <row r="121" spans="1:31" ht="15" customHeight="1" x14ac:dyDescent="0.25">
      <c r="A121" s="2" t="s">
        <v>140</v>
      </c>
      <c r="B121" s="47">
        <v>44258</v>
      </c>
      <c r="C121" s="2" t="s">
        <v>6</v>
      </c>
      <c r="D121" s="2" t="s">
        <v>49</v>
      </c>
      <c r="E121" s="2" t="s">
        <v>232</v>
      </c>
      <c r="F121" s="2" t="s">
        <v>1235</v>
      </c>
      <c r="G121" s="2" t="s">
        <v>3</v>
      </c>
      <c r="H121" s="2" t="s">
        <v>1448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1">
        <v>535325407.5</v>
      </c>
      <c r="R121" s="1">
        <v>0</v>
      </c>
      <c r="S121" s="1">
        <v>416455466</v>
      </c>
      <c r="T121" s="1">
        <v>0</v>
      </c>
      <c r="U121" s="2" t="s">
        <v>0</v>
      </c>
      <c r="V121" s="1">
        <v>0</v>
      </c>
      <c r="W121" s="1">
        <v>102474087.5</v>
      </c>
      <c r="X121" s="2" t="s">
        <v>0</v>
      </c>
      <c r="Y121" s="1">
        <v>16395854</v>
      </c>
      <c r="Z121" s="3">
        <v>0</v>
      </c>
      <c r="AA121" s="3" t="s">
        <v>0</v>
      </c>
      <c r="AB121" s="3">
        <v>0</v>
      </c>
      <c r="AC121" s="3">
        <v>0</v>
      </c>
      <c r="AD121" s="3" t="s">
        <v>0</v>
      </c>
      <c r="AE121" s="3">
        <v>0</v>
      </c>
    </row>
    <row r="122" spans="1:31" ht="15" customHeight="1" x14ac:dyDescent="0.25">
      <c r="A122" s="2" t="s">
        <v>139</v>
      </c>
      <c r="B122" s="47">
        <v>44258</v>
      </c>
      <c r="C122" s="2" t="s">
        <v>6</v>
      </c>
      <c r="D122" s="2" t="s">
        <v>49</v>
      </c>
      <c r="E122" s="2" t="s">
        <v>232</v>
      </c>
      <c r="F122" s="2" t="s">
        <v>1235</v>
      </c>
      <c r="G122" s="2" t="s">
        <v>3</v>
      </c>
      <c r="H122" s="2" t="s">
        <v>1449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1450</v>
      </c>
      <c r="P122" s="2" t="s">
        <v>1451</v>
      </c>
      <c r="Q122" s="1">
        <v>18449456</v>
      </c>
      <c r="R122" s="1">
        <v>0</v>
      </c>
      <c r="S122" s="1">
        <v>14495480</v>
      </c>
      <c r="T122" s="1">
        <v>3408600</v>
      </c>
      <c r="U122" s="2" t="s">
        <v>9</v>
      </c>
      <c r="V122" s="1">
        <v>545376</v>
      </c>
      <c r="W122" s="1">
        <v>0</v>
      </c>
      <c r="X122" s="2" t="s">
        <v>0</v>
      </c>
      <c r="Y122" s="1">
        <v>0</v>
      </c>
      <c r="Z122" s="3">
        <v>0</v>
      </c>
      <c r="AA122" s="3" t="s">
        <v>0</v>
      </c>
      <c r="AB122" s="3">
        <v>0</v>
      </c>
      <c r="AC122" s="3">
        <v>0</v>
      </c>
      <c r="AD122" s="3" t="s">
        <v>0</v>
      </c>
      <c r="AE122" s="3">
        <v>0</v>
      </c>
    </row>
    <row r="123" spans="1:31" ht="15" customHeight="1" x14ac:dyDescent="0.25">
      <c r="A123" s="2" t="s">
        <v>138</v>
      </c>
      <c r="B123" s="47">
        <v>44258</v>
      </c>
      <c r="C123" s="2" t="s">
        <v>6</v>
      </c>
      <c r="D123" s="2" t="s">
        <v>49</v>
      </c>
      <c r="E123" s="2" t="s">
        <v>232</v>
      </c>
      <c r="F123" s="2" t="s">
        <v>1235</v>
      </c>
      <c r="G123" s="2" t="s">
        <v>3</v>
      </c>
      <c r="H123" s="2" t="s">
        <v>1452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1">
        <v>769073964.36000001</v>
      </c>
      <c r="R123" s="1">
        <v>0</v>
      </c>
      <c r="S123" s="1">
        <v>607064309</v>
      </c>
      <c r="T123" s="1">
        <v>0</v>
      </c>
      <c r="U123" s="2" t="s">
        <v>0</v>
      </c>
      <c r="V123" s="1">
        <v>0</v>
      </c>
      <c r="W123" s="1">
        <v>139663496</v>
      </c>
      <c r="X123" s="2" t="s">
        <v>0</v>
      </c>
      <c r="Y123" s="1">
        <v>22346159.359999999</v>
      </c>
      <c r="Z123" s="3">
        <v>0</v>
      </c>
      <c r="AA123" s="3" t="s">
        <v>0</v>
      </c>
      <c r="AB123" s="3">
        <v>0</v>
      </c>
      <c r="AC123" s="3">
        <v>0</v>
      </c>
      <c r="AD123" s="3" t="s">
        <v>0</v>
      </c>
      <c r="AE123" s="3">
        <v>0</v>
      </c>
    </row>
    <row r="124" spans="1:31" ht="15" customHeight="1" x14ac:dyDescent="0.25">
      <c r="A124" s="2" t="s">
        <v>137</v>
      </c>
      <c r="B124" s="47">
        <v>44258</v>
      </c>
      <c r="C124" s="2" t="s">
        <v>35</v>
      </c>
      <c r="D124" s="2" t="s">
        <v>42</v>
      </c>
      <c r="E124" s="2" t="s">
        <v>219</v>
      </c>
      <c r="F124" s="2" t="s">
        <v>1453</v>
      </c>
      <c r="G124" s="2" t="s">
        <v>3</v>
      </c>
      <c r="H124" s="2" t="s">
        <v>1454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2</v>
      </c>
      <c r="P124" s="2" t="s">
        <v>1</v>
      </c>
      <c r="Q124" s="1">
        <v>568570695.91359997</v>
      </c>
      <c r="R124" s="1">
        <v>0</v>
      </c>
      <c r="S124" s="1">
        <v>492922710.00000006</v>
      </c>
      <c r="T124" s="1">
        <v>0</v>
      </c>
      <c r="U124" s="2" t="s">
        <v>0</v>
      </c>
      <c r="V124" s="1">
        <v>0</v>
      </c>
      <c r="W124" s="1">
        <v>65213780.960000001</v>
      </c>
      <c r="X124" s="2" t="s">
        <v>0</v>
      </c>
      <c r="Y124" s="1">
        <v>10434204.953600001</v>
      </c>
      <c r="Z124" s="3">
        <v>0</v>
      </c>
      <c r="AA124" s="3" t="s">
        <v>0</v>
      </c>
      <c r="AB124" s="3">
        <v>0</v>
      </c>
      <c r="AC124" s="3">
        <v>0</v>
      </c>
      <c r="AD124" s="3" t="s">
        <v>0</v>
      </c>
      <c r="AE124" s="3">
        <v>0</v>
      </c>
    </row>
    <row r="125" spans="1:31" ht="15" customHeight="1" x14ac:dyDescent="0.25">
      <c r="A125" s="2" t="s">
        <v>136</v>
      </c>
      <c r="B125" s="47">
        <v>44258</v>
      </c>
      <c r="C125" s="2" t="s">
        <v>27</v>
      </c>
      <c r="D125" s="2" t="s">
        <v>42</v>
      </c>
      <c r="E125" s="2" t="s">
        <v>214</v>
      </c>
      <c r="F125" s="2" t="s">
        <v>1148</v>
      </c>
      <c r="G125" s="2" t="s">
        <v>3</v>
      </c>
      <c r="H125" s="2" t="s">
        <v>1455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1077196661.9935999</v>
      </c>
      <c r="R125" s="1">
        <v>0</v>
      </c>
      <c r="S125" s="1">
        <v>768976549</v>
      </c>
      <c r="T125" s="1">
        <v>0</v>
      </c>
      <c r="U125" s="2" t="s">
        <v>0</v>
      </c>
      <c r="V125" s="1">
        <v>0</v>
      </c>
      <c r="W125" s="1">
        <v>265706993.96000001</v>
      </c>
      <c r="X125" s="2" t="s">
        <v>9</v>
      </c>
      <c r="Y125" s="1">
        <v>42513119.033600003</v>
      </c>
      <c r="Z125" s="3">
        <v>0</v>
      </c>
      <c r="AA125" s="3" t="s">
        <v>0</v>
      </c>
      <c r="AB125" s="3">
        <v>0</v>
      </c>
      <c r="AC125" s="3">
        <v>0</v>
      </c>
      <c r="AD125" s="3" t="s">
        <v>0</v>
      </c>
      <c r="AE125" s="3">
        <v>0</v>
      </c>
    </row>
    <row r="126" spans="1:31" ht="15" customHeight="1" x14ac:dyDescent="0.25">
      <c r="A126" s="2" t="s">
        <v>135</v>
      </c>
      <c r="B126" s="47">
        <v>44258</v>
      </c>
      <c r="C126" s="2" t="s">
        <v>6</v>
      </c>
      <c r="D126" s="2" t="s">
        <v>42</v>
      </c>
      <c r="E126" s="2" t="s">
        <v>221</v>
      </c>
      <c r="F126" s="2" t="s">
        <v>1456</v>
      </c>
      <c r="G126" s="2" t="s">
        <v>3</v>
      </c>
      <c r="H126" s="2" t="s">
        <v>1457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1">
        <v>877017179.41360009</v>
      </c>
      <c r="R126" s="1">
        <v>0</v>
      </c>
      <c r="S126" s="1">
        <v>743170949.5</v>
      </c>
      <c r="T126" s="1">
        <v>0</v>
      </c>
      <c r="U126" s="2" t="s">
        <v>0</v>
      </c>
      <c r="V126" s="1">
        <v>0</v>
      </c>
      <c r="W126" s="1">
        <v>115384680.95999999</v>
      </c>
      <c r="X126" s="2" t="s">
        <v>9</v>
      </c>
      <c r="Y126" s="1">
        <v>18461548.953600001</v>
      </c>
      <c r="Z126" s="3">
        <v>0</v>
      </c>
      <c r="AA126" s="3" t="s">
        <v>0</v>
      </c>
      <c r="AB126" s="3">
        <v>0</v>
      </c>
      <c r="AC126" s="3">
        <v>0</v>
      </c>
      <c r="AD126" s="3" t="s">
        <v>0</v>
      </c>
      <c r="AE126" s="3">
        <v>0</v>
      </c>
    </row>
    <row r="127" spans="1:31" ht="15" customHeight="1" x14ac:dyDescent="0.25">
      <c r="A127" s="2" t="s">
        <v>134</v>
      </c>
      <c r="B127" s="46">
        <v>44258</v>
      </c>
      <c r="C127" s="2" t="s">
        <v>6</v>
      </c>
      <c r="D127" s="2" t="s">
        <v>42</v>
      </c>
      <c r="E127" s="2" t="s">
        <v>217</v>
      </c>
      <c r="F127" s="59" t="s">
        <v>1145</v>
      </c>
      <c r="G127" s="2" t="s">
        <v>1182</v>
      </c>
      <c r="H127" s="2" t="s">
        <v>1458</v>
      </c>
      <c r="I127" s="2"/>
      <c r="J127" s="1"/>
      <c r="K127" s="1"/>
      <c r="L127" s="1"/>
      <c r="M127" s="1">
        <v>0</v>
      </c>
      <c r="N127" s="2"/>
      <c r="O127" s="2" t="s">
        <v>2</v>
      </c>
      <c r="P127" s="2"/>
      <c r="Q127" s="1">
        <v>473603212.39999998</v>
      </c>
      <c r="R127" s="1">
        <v>0</v>
      </c>
      <c r="S127" s="1">
        <v>473603212.39999998</v>
      </c>
      <c r="T127" s="1">
        <v>0</v>
      </c>
      <c r="U127" s="2" t="s">
        <v>0</v>
      </c>
      <c r="V127" s="1">
        <v>0</v>
      </c>
      <c r="W127" s="1">
        <v>0</v>
      </c>
      <c r="X127" s="2" t="s">
        <v>0</v>
      </c>
      <c r="Y127" s="1">
        <v>0</v>
      </c>
      <c r="Z127" s="3">
        <v>0</v>
      </c>
      <c r="AA127" s="3" t="s">
        <v>0</v>
      </c>
      <c r="AB127" s="3">
        <v>0</v>
      </c>
      <c r="AC127" s="3">
        <v>0</v>
      </c>
      <c r="AD127" s="3" t="s">
        <v>0</v>
      </c>
      <c r="AE127" s="3">
        <v>0</v>
      </c>
    </row>
    <row r="128" spans="1:31" ht="15" customHeight="1" x14ac:dyDescent="0.25">
      <c r="A128" s="2" t="s">
        <v>133</v>
      </c>
      <c r="B128" s="46">
        <v>44258</v>
      </c>
      <c r="C128" s="2" t="s">
        <v>6</v>
      </c>
      <c r="D128" s="2" t="s">
        <v>42</v>
      </c>
      <c r="E128" s="2" t="s">
        <v>217</v>
      </c>
      <c r="F128" s="59" t="s">
        <v>1145</v>
      </c>
      <c r="G128" s="2" t="s">
        <v>13</v>
      </c>
      <c r="H128" s="2"/>
      <c r="I128" s="2" t="s">
        <v>1459</v>
      </c>
      <c r="J128" s="1"/>
      <c r="K128" s="1"/>
      <c r="L128" s="1"/>
      <c r="M128" s="1">
        <v>0</v>
      </c>
      <c r="N128" s="2"/>
      <c r="O128" s="2" t="s">
        <v>2</v>
      </c>
      <c r="P128" s="2"/>
      <c r="Q128" s="1">
        <v>-4788000</v>
      </c>
      <c r="R128" s="1">
        <v>0</v>
      </c>
      <c r="S128" s="1">
        <v>-4788000</v>
      </c>
      <c r="T128" s="1">
        <v>0</v>
      </c>
      <c r="U128" s="2" t="s">
        <v>0</v>
      </c>
      <c r="V128" s="1">
        <v>0</v>
      </c>
      <c r="W128" s="1">
        <v>0</v>
      </c>
      <c r="X128" s="2" t="s">
        <v>0</v>
      </c>
      <c r="Y128" s="1">
        <v>0</v>
      </c>
      <c r="Z128" s="3">
        <v>0</v>
      </c>
      <c r="AA128" s="3" t="s">
        <v>0</v>
      </c>
      <c r="AB128" s="3">
        <v>0</v>
      </c>
      <c r="AC128" s="3">
        <v>0</v>
      </c>
      <c r="AD128" s="3" t="s">
        <v>0</v>
      </c>
      <c r="AE128" s="3">
        <v>0</v>
      </c>
    </row>
    <row r="129" spans="1:31" ht="15" customHeight="1" x14ac:dyDescent="0.25">
      <c r="A129" s="2" t="s">
        <v>132</v>
      </c>
      <c r="B129" s="47">
        <v>44258</v>
      </c>
      <c r="C129" s="2" t="s">
        <v>35</v>
      </c>
      <c r="D129" s="2" t="s">
        <v>38</v>
      </c>
      <c r="E129" s="2" t="s">
        <v>210</v>
      </c>
      <c r="F129" s="2" t="s">
        <v>1132</v>
      </c>
      <c r="G129" s="2" t="s">
        <v>3</v>
      </c>
      <c r="H129" s="2" t="s">
        <v>1460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2</v>
      </c>
      <c r="P129" s="2" t="s">
        <v>1</v>
      </c>
      <c r="Q129" s="1">
        <v>351294600.42000002</v>
      </c>
      <c r="R129" s="1">
        <v>0</v>
      </c>
      <c r="S129" s="1">
        <v>307591470.5</v>
      </c>
      <c r="T129" s="1">
        <v>0</v>
      </c>
      <c r="U129" s="2" t="s">
        <v>0</v>
      </c>
      <c r="V129" s="1">
        <v>0</v>
      </c>
      <c r="W129" s="1">
        <v>37675112</v>
      </c>
      <c r="X129" s="2" t="s">
        <v>0</v>
      </c>
      <c r="Y129" s="1">
        <v>6028017.9199999999</v>
      </c>
      <c r="Z129" s="3">
        <v>0</v>
      </c>
      <c r="AA129" s="3" t="s">
        <v>0</v>
      </c>
      <c r="AB129" s="3">
        <v>0</v>
      </c>
      <c r="AC129" s="3">
        <v>0</v>
      </c>
      <c r="AD129" s="3" t="s">
        <v>0</v>
      </c>
      <c r="AE129" s="3">
        <v>0</v>
      </c>
    </row>
    <row r="130" spans="1:31" ht="15" customHeight="1" x14ac:dyDescent="0.25">
      <c r="A130" s="2" t="s">
        <v>131</v>
      </c>
      <c r="B130" s="47">
        <v>44258</v>
      </c>
      <c r="C130" s="2" t="s">
        <v>27</v>
      </c>
      <c r="D130" s="2" t="s">
        <v>38</v>
      </c>
      <c r="E130" s="2" t="s">
        <v>4</v>
      </c>
      <c r="F130" s="2" t="s">
        <v>1130</v>
      </c>
      <c r="G130" s="2" t="s">
        <v>3</v>
      </c>
      <c r="H130" s="2" t="s">
        <v>1461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2</v>
      </c>
      <c r="P130" s="2" t="s">
        <v>1</v>
      </c>
      <c r="Q130" s="1">
        <v>92266391.340000004</v>
      </c>
      <c r="R130" s="1">
        <v>0</v>
      </c>
      <c r="S130" s="1">
        <v>43624475</v>
      </c>
      <c r="T130" s="1">
        <v>0</v>
      </c>
      <c r="U130" s="2" t="s">
        <v>0</v>
      </c>
      <c r="V130" s="1">
        <v>0</v>
      </c>
      <c r="W130" s="1">
        <v>41932686.5</v>
      </c>
      <c r="X130" s="2" t="s">
        <v>0</v>
      </c>
      <c r="Y130" s="1">
        <v>6709229.8399999999</v>
      </c>
      <c r="Z130" s="3">
        <v>0</v>
      </c>
      <c r="AA130" s="3" t="s">
        <v>0</v>
      </c>
      <c r="AB130" s="3">
        <v>0</v>
      </c>
      <c r="AC130" s="3">
        <v>0</v>
      </c>
      <c r="AD130" s="3" t="s">
        <v>0</v>
      </c>
      <c r="AE130" s="3">
        <v>0</v>
      </c>
    </row>
    <row r="131" spans="1:31" ht="15" customHeight="1" x14ac:dyDescent="0.25">
      <c r="A131" s="2" t="s">
        <v>130</v>
      </c>
      <c r="B131" s="47">
        <v>44258</v>
      </c>
      <c r="C131" s="2" t="s">
        <v>6</v>
      </c>
      <c r="D131" s="2" t="s">
        <v>38</v>
      </c>
      <c r="E131" s="2" t="s">
        <v>212</v>
      </c>
      <c r="F131" s="2" t="s">
        <v>1462</v>
      </c>
      <c r="G131" s="2" t="s">
        <v>3</v>
      </c>
      <c r="H131" s="2" t="s">
        <v>1463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641297937.37360001</v>
      </c>
      <c r="R131" s="1">
        <v>0</v>
      </c>
      <c r="S131" s="1">
        <v>540466576.5</v>
      </c>
      <c r="T131" s="1">
        <v>0</v>
      </c>
      <c r="U131" s="2" t="s">
        <v>0</v>
      </c>
      <c r="V131" s="1">
        <v>0</v>
      </c>
      <c r="W131" s="1">
        <v>86923586.960000008</v>
      </c>
      <c r="X131" s="2" t="s">
        <v>9</v>
      </c>
      <c r="Y131" s="1">
        <v>13907773.913600001</v>
      </c>
      <c r="Z131" s="3">
        <v>0</v>
      </c>
      <c r="AA131" s="3" t="s">
        <v>0</v>
      </c>
      <c r="AB131" s="3">
        <v>0</v>
      </c>
      <c r="AC131" s="3">
        <v>0</v>
      </c>
      <c r="AD131" s="3" t="s">
        <v>0</v>
      </c>
      <c r="AE131" s="3">
        <v>0</v>
      </c>
    </row>
    <row r="132" spans="1:31" ht="15" customHeight="1" x14ac:dyDescent="0.25">
      <c r="A132" s="2" t="s">
        <v>129</v>
      </c>
      <c r="B132" s="47">
        <v>44258</v>
      </c>
      <c r="C132" s="2" t="s">
        <v>6</v>
      </c>
      <c r="D132" s="2" t="s">
        <v>38</v>
      </c>
      <c r="E132" s="2" t="s">
        <v>212</v>
      </c>
      <c r="F132" s="2" t="s">
        <v>1462</v>
      </c>
      <c r="G132" s="2" t="s">
        <v>3</v>
      </c>
      <c r="H132" s="2" t="s">
        <v>1464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2</v>
      </c>
      <c r="P132" s="2" t="s">
        <v>1</v>
      </c>
      <c r="Q132" s="1">
        <v>994346575.05360007</v>
      </c>
      <c r="R132" s="1">
        <v>0</v>
      </c>
      <c r="S132" s="1">
        <v>745491937.5</v>
      </c>
      <c r="T132" s="1">
        <v>0</v>
      </c>
      <c r="U132" s="2" t="s">
        <v>0</v>
      </c>
      <c r="V132" s="1">
        <v>0</v>
      </c>
      <c r="W132" s="1">
        <v>214529859.96000001</v>
      </c>
      <c r="X132" s="2" t="s">
        <v>0</v>
      </c>
      <c r="Y132" s="1">
        <v>34324777.593600005</v>
      </c>
      <c r="Z132" s="3">
        <v>0</v>
      </c>
      <c r="AA132" s="3" t="s">
        <v>0</v>
      </c>
      <c r="AB132" s="3">
        <v>0</v>
      </c>
      <c r="AC132" s="3">
        <v>0</v>
      </c>
      <c r="AD132" s="3" t="s">
        <v>0</v>
      </c>
      <c r="AE132" s="3">
        <v>0</v>
      </c>
    </row>
    <row r="133" spans="1:31" ht="15" customHeight="1" x14ac:dyDescent="0.25">
      <c r="A133" s="2" t="s">
        <v>128</v>
      </c>
      <c r="B133" s="47">
        <v>44258</v>
      </c>
      <c r="C133" s="2" t="s">
        <v>6</v>
      </c>
      <c r="D133" s="2" t="s">
        <v>38</v>
      </c>
      <c r="E133" s="2" t="s">
        <v>212</v>
      </c>
      <c r="F133" s="2" t="s">
        <v>1462</v>
      </c>
      <c r="G133" s="2" t="s">
        <v>13</v>
      </c>
      <c r="H133" s="2" t="s">
        <v>1</v>
      </c>
      <c r="I133" s="1" t="s">
        <v>1465</v>
      </c>
      <c r="J133" s="1" t="s">
        <v>1</v>
      </c>
      <c r="K133" s="1" t="s">
        <v>1466</v>
      </c>
      <c r="L133" s="1" t="s">
        <v>1399</v>
      </c>
      <c r="M133" s="1">
        <v>2470000</v>
      </c>
      <c r="N133" s="2" t="s">
        <v>12</v>
      </c>
      <c r="O133" s="2" t="s">
        <v>1467</v>
      </c>
      <c r="P133" s="2" t="s">
        <v>1468</v>
      </c>
      <c r="Q133" s="1">
        <v>-2470000</v>
      </c>
      <c r="R133" s="1">
        <v>0</v>
      </c>
      <c r="S133" s="1">
        <v>-2470000</v>
      </c>
      <c r="T133" s="1">
        <v>0</v>
      </c>
      <c r="U133" s="2" t="s">
        <v>0</v>
      </c>
      <c r="V133" s="1">
        <v>0</v>
      </c>
      <c r="W133" s="1">
        <v>0</v>
      </c>
      <c r="X133" s="2" t="s">
        <v>0</v>
      </c>
      <c r="Y133" s="1">
        <v>0</v>
      </c>
      <c r="Z133" s="3">
        <v>0</v>
      </c>
      <c r="AA133" s="3" t="s">
        <v>0</v>
      </c>
      <c r="AB133" s="3">
        <v>0</v>
      </c>
      <c r="AC133" s="3">
        <v>0</v>
      </c>
      <c r="AD133" s="3" t="s">
        <v>0</v>
      </c>
      <c r="AE133" s="3">
        <v>0</v>
      </c>
    </row>
    <row r="134" spans="1:31" ht="15" customHeight="1" x14ac:dyDescent="0.25">
      <c r="A134" s="2" t="s">
        <v>127</v>
      </c>
      <c r="B134" s="47">
        <v>44258</v>
      </c>
      <c r="C134" s="2" t="s">
        <v>27</v>
      </c>
      <c r="D134" s="2" t="s">
        <v>33</v>
      </c>
      <c r="E134" s="2" t="s">
        <v>32</v>
      </c>
      <c r="F134" s="2" t="s">
        <v>1168</v>
      </c>
      <c r="G134" s="2" t="s">
        <v>3</v>
      </c>
      <c r="H134" s="2" t="s">
        <v>1469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2</v>
      </c>
      <c r="P134" s="2" t="s">
        <v>1</v>
      </c>
      <c r="Q134" s="1">
        <v>140069196.25999999</v>
      </c>
      <c r="R134" s="1">
        <v>0</v>
      </c>
      <c r="S134" s="1">
        <v>103138278</v>
      </c>
      <c r="T134" s="1">
        <v>0</v>
      </c>
      <c r="U134" s="2" t="s">
        <v>0</v>
      </c>
      <c r="V134" s="1">
        <v>0</v>
      </c>
      <c r="W134" s="1">
        <v>31836998.5</v>
      </c>
      <c r="X134" s="2" t="s">
        <v>9</v>
      </c>
      <c r="Y134" s="1">
        <v>5093919.76</v>
      </c>
      <c r="Z134" s="3">
        <v>0</v>
      </c>
      <c r="AA134" s="3" t="s">
        <v>0</v>
      </c>
      <c r="AB134" s="3">
        <v>0</v>
      </c>
      <c r="AC134" s="3">
        <v>0</v>
      </c>
      <c r="AD134" s="3" t="s">
        <v>0</v>
      </c>
      <c r="AE134" s="3">
        <v>0</v>
      </c>
    </row>
    <row r="135" spans="1:31" ht="15" customHeight="1" x14ac:dyDescent="0.25">
      <c r="A135" s="2" t="s">
        <v>126</v>
      </c>
      <c r="B135" s="47">
        <v>44258</v>
      </c>
      <c r="C135" s="2" t="s">
        <v>27</v>
      </c>
      <c r="D135" s="2" t="s">
        <v>33</v>
      </c>
      <c r="E135" s="2" t="s">
        <v>32</v>
      </c>
      <c r="F135" s="2" t="s">
        <v>1169</v>
      </c>
      <c r="G135" s="2" t="s">
        <v>3</v>
      </c>
      <c r="H135" s="2" t="s">
        <v>1470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1471</v>
      </c>
      <c r="P135" s="2" t="s">
        <v>1472</v>
      </c>
      <c r="Q135" s="1">
        <v>19624416</v>
      </c>
      <c r="R135" s="1">
        <v>0</v>
      </c>
      <c r="S135" s="1">
        <v>0</v>
      </c>
      <c r="T135" s="1">
        <v>16917600</v>
      </c>
      <c r="U135" s="2" t="s">
        <v>9</v>
      </c>
      <c r="V135" s="1">
        <v>2706816</v>
      </c>
      <c r="W135" s="1">
        <v>0</v>
      </c>
      <c r="X135" s="2" t="s">
        <v>0</v>
      </c>
      <c r="Y135" s="1">
        <v>0</v>
      </c>
      <c r="Z135" s="3">
        <v>0</v>
      </c>
      <c r="AA135" s="3" t="s">
        <v>0</v>
      </c>
      <c r="AB135" s="3">
        <v>0</v>
      </c>
      <c r="AC135" s="3">
        <v>0</v>
      </c>
      <c r="AD135" s="3" t="s">
        <v>0</v>
      </c>
      <c r="AE135" s="3">
        <v>0</v>
      </c>
    </row>
    <row r="136" spans="1:31" ht="15" customHeight="1" x14ac:dyDescent="0.25">
      <c r="A136" s="2" t="s">
        <v>125</v>
      </c>
      <c r="B136" s="47">
        <v>44258</v>
      </c>
      <c r="C136" s="2" t="s">
        <v>27</v>
      </c>
      <c r="D136" s="2" t="s">
        <v>33</v>
      </c>
      <c r="E136" s="2" t="s">
        <v>32</v>
      </c>
      <c r="F136" s="2" t="s">
        <v>1168</v>
      </c>
      <c r="G136" s="2" t="s">
        <v>3</v>
      </c>
      <c r="H136" s="2" t="s">
        <v>1473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2</v>
      </c>
      <c r="P136" s="2" t="s">
        <v>1</v>
      </c>
      <c r="Q136" s="1">
        <v>216245174</v>
      </c>
      <c r="R136" s="1">
        <v>0</v>
      </c>
      <c r="S136" s="1">
        <v>139484262</v>
      </c>
      <c r="T136" s="1">
        <v>0</v>
      </c>
      <c r="U136" s="2" t="s">
        <v>0</v>
      </c>
      <c r="V136" s="1">
        <v>0</v>
      </c>
      <c r="W136" s="1">
        <v>66173200</v>
      </c>
      <c r="X136" s="2" t="s">
        <v>0</v>
      </c>
      <c r="Y136" s="1">
        <v>10587712</v>
      </c>
      <c r="Z136" s="3">
        <v>0</v>
      </c>
      <c r="AA136" s="3" t="s">
        <v>0</v>
      </c>
      <c r="AB136" s="3">
        <v>0</v>
      </c>
      <c r="AC136" s="3">
        <v>0</v>
      </c>
      <c r="AD136" s="3" t="s">
        <v>0</v>
      </c>
      <c r="AE136" s="3">
        <v>0</v>
      </c>
    </row>
    <row r="137" spans="1:31" ht="15" customHeight="1" x14ac:dyDescent="0.25">
      <c r="A137" s="2" t="s">
        <v>124</v>
      </c>
      <c r="B137" s="47">
        <v>44258</v>
      </c>
      <c r="C137" s="2" t="s">
        <v>27</v>
      </c>
      <c r="D137" s="2" t="s">
        <v>33</v>
      </c>
      <c r="E137" s="2" t="s">
        <v>32</v>
      </c>
      <c r="F137" s="2" t="s">
        <v>1169</v>
      </c>
      <c r="G137" s="2" t="s">
        <v>3</v>
      </c>
      <c r="H137" s="2" t="s">
        <v>1474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774</v>
      </c>
      <c r="P137" s="2" t="s">
        <v>775</v>
      </c>
      <c r="Q137" s="1">
        <v>53215200</v>
      </c>
      <c r="R137" s="1">
        <v>0</v>
      </c>
      <c r="S137" s="1">
        <v>53215200</v>
      </c>
      <c r="T137" s="1">
        <v>0</v>
      </c>
      <c r="U137" s="2" t="s">
        <v>0</v>
      </c>
      <c r="V137" s="1">
        <v>0</v>
      </c>
      <c r="W137" s="1">
        <v>0</v>
      </c>
      <c r="X137" s="2" t="s">
        <v>0</v>
      </c>
      <c r="Y137" s="1">
        <v>0</v>
      </c>
      <c r="Z137" s="3">
        <v>0</v>
      </c>
      <c r="AA137" s="3" t="s">
        <v>0</v>
      </c>
      <c r="AB137" s="3">
        <v>0</v>
      </c>
      <c r="AC137" s="3">
        <v>0</v>
      </c>
      <c r="AD137" s="3" t="s">
        <v>0</v>
      </c>
      <c r="AE137" s="3">
        <v>0</v>
      </c>
    </row>
    <row r="138" spans="1:31" ht="15" customHeight="1" x14ac:dyDescent="0.25">
      <c r="A138" s="2" t="s">
        <v>123</v>
      </c>
      <c r="B138" s="47">
        <v>44258</v>
      </c>
      <c r="C138" s="2" t="s">
        <v>27</v>
      </c>
      <c r="D138" s="2" t="s">
        <v>33</v>
      </c>
      <c r="E138" s="2" t="s">
        <v>32</v>
      </c>
      <c r="F138" s="2" t="s">
        <v>1168</v>
      </c>
      <c r="G138" s="2" t="s">
        <v>3</v>
      </c>
      <c r="H138" s="2" t="s">
        <v>1475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2</v>
      </c>
      <c r="P138" s="2" t="s">
        <v>1</v>
      </c>
      <c r="Q138" s="1">
        <v>180760251.5</v>
      </c>
      <c r="R138" s="1">
        <v>0</v>
      </c>
      <c r="S138" s="1">
        <v>146494663.5</v>
      </c>
      <c r="T138" s="1">
        <v>0</v>
      </c>
      <c r="U138" s="2" t="s">
        <v>0</v>
      </c>
      <c r="V138" s="1">
        <v>0</v>
      </c>
      <c r="W138" s="1">
        <v>29539300</v>
      </c>
      <c r="X138" s="2" t="s">
        <v>0</v>
      </c>
      <c r="Y138" s="1">
        <v>4726288</v>
      </c>
      <c r="Z138" s="3">
        <v>0</v>
      </c>
      <c r="AA138" s="3" t="s">
        <v>0</v>
      </c>
      <c r="AB138" s="3">
        <v>0</v>
      </c>
      <c r="AC138" s="3">
        <v>0</v>
      </c>
      <c r="AD138" s="3" t="s">
        <v>0</v>
      </c>
      <c r="AE138" s="3">
        <v>0</v>
      </c>
    </row>
    <row r="139" spans="1:31" ht="15" customHeight="1" x14ac:dyDescent="0.25">
      <c r="A139" s="2" t="s">
        <v>122</v>
      </c>
      <c r="B139" s="47">
        <v>44258</v>
      </c>
      <c r="C139" s="2" t="s">
        <v>27</v>
      </c>
      <c r="D139" s="2" t="s">
        <v>33</v>
      </c>
      <c r="E139" s="2" t="s">
        <v>32</v>
      </c>
      <c r="F139" s="2" t="s">
        <v>1169</v>
      </c>
      <c r="G139" s="2" t="s">
        <v>3</v>
      </c>
      <c r="H139" s="2" t="s">
        <v>1476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1477</v>
      </c>
      <c r="P139" s="2" t="s">
        <v>1478</v>
      </c>
      <c r="Q139" s="1">
        <v>56970539</v>
      </c>
      <c r="R139" s="1">
        <v>0</v>
      </c>
      <c r="S139" s="1">
        <v>46345055</v>
      </c>
      <c r="T139" s="1">
        <v>9159900</v>
      </c>
      <c r="U139" s="2" t="s">
        <v>9</v>
      </c>
      <c r="V139" s="1">
        <v>1465584</v>
      </c>
      <c r="W139" s="1">
        <v>0</v>
      </c>
      <c r="X139" s="2" t="s">
        <v>0</v>
      </c>
      <c r="Y139" s="1">
        <v>0</v>
      </c>
      <c r="Z139" s="3">
        <v>0</v>
      </c>
      <c r="AA139" s="3" t="s">
        <v>0</v>
      </c>
      <c r="AB139" s="3">
        <v>0</v>
      </c>
      <c r="AC139" s="3">
        <v>0</v>
      </c>
      <c r="AD139" s="3" t="s">
        <v>0</v>
      </c>
      <c r="AE139" s="3">
        <v>0</v>
      </c>
    </row>
    <row r="140" spans="1:31" ht="15" customHeight="1" x14ac:dyDescent="0.25">
      <c r="A140" s="2" t="s">
        <v>121</v>
      </c>
      <c r="B140" s="47">
        <v>44258</v>
      </c>
      <c r="C140" s="2" t="s">
        <v>27</v>
      </c>
      <c r="D140" s="2" t="s">
        <v>33</v>
      </c>
      <c r="E140" s="2" t="s">
        <v>32</v>
      </c>
      <c r="F140" s="2" t="s">
        <v>1168</v>
      </c>
      <c r="G140" s="2" t="s">
        <v>3</v>
      </c>
      <c r="H140" s="2" t="s">
        <v>1479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149398091.18000001</v>
      </c>
      <c r="R140" s="1">
        <v>0</v>
      </c>
      <c r="S140" s="1">
        <v>115013910</v>
      </c>
      <c r="T140" s="1">
        <v>0</v>
      </c>
      <c r="U140" s="2" t="s">
        <v>0</v>
      </c>
      <c r="V140" s="1">
        <v>0</v>
      </c>
      <c r="W140" s="1">
        <v>29641535.5</v>
      </c>
      <c r="X140" s="2" t="s">
        <v>0</v>
      </c>
      <c r="Y140" s="1">
        <v>4742645.68</v>
      </c>
      <c r="Z140" s="3">
        <v>0</v>
      </c>
      <c r="AA140" s="3" t="s">
        <v>0</v>
      </c>
      <c r="AB140" s="3">
        <v>0</v>
      </c>
      <c r="AC140" s="3">
        <v>0</v>
      </c>
      <c r="AD140" s="3" t="s">
        <v>0</v>
      </c>
      <c r="AE140" s="3">
        <v>0</v>
      </c>
    </row>
    <row r="141" spans="1:31" ht="15" customHeight="1" x14ac:dyDescent="0.25">
      <c r="A141" s="2" t="s">
        <v>120</v>
      </c>
      <c r="B141" s="47">
        <v>44258</v>
      </c>
      <c r="C141" s="2" t="s">
        <v>6</v>
      </c>
      <c r="D141" s="2" t="s">
        <v>33</v>
      </c>
      <c r="E141" s="2" t="s">
        <v>206</v>
      </c>
      <c r="F141" s="2" t="s">
        <v>740</v>
      </c>
      <c r="G141" s="2" t="s">
        <v>3</v>
      </c>
      <c r="H141" s="2" t="s">
        <v>1480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1">
        <v>1813950886.6635997</v>
      </c>
      <c r="R141" s="1">
        <v>0</v>
      </c>
      <c r="S141" s="1">
        <v>1399542322.4999998</v>
      </c>
      <c r="T141" s="1">
        <v>0</v>
      </c>
      <c r="U141" s="2" t="s">
        <v>0</v>
      </c>
      <c r="V141" s="1">
        <v>0</v>
      </c>
      <c r="W141" s="1">
        <v>357248762.20999998</v>
      </c>
      <c r="X141" s="2" t="s">
        <v>9</v>
      </c>
      <c r="Y141" s="1">
        <v>57159801.953599997</v>
      </c>
      <c r="Z141" s="3">
        <v>0</v>
      </c>
      <c r="AA141" s="3" t="s">
        <v>0</v>
      </c>
      <c r="AB141" s="3">
        <v>0</v>
      </c>
      <c r="AC141" s="3">
        <v>0</v>
      </c>
      <c r="AD141" s="3" t="s">
        <v>0</v>
      </c>
      <c r="AE141" s="3">
        <v>0</v>
      </c>
    </row>
    <row r="142" spans="1:31" ht="15" customHeight="1" x14ac:dyDescent="0.25">
      <c r="A142" s="2" t="s">
        <v>119</v>
      </c>
      <c r="B142" s="47">
        <v>44258</v>
      </c>
      <c r="C142" s="2" t="s">
        <v>27</v>
      </c>
      <c r="D142" s="2" t="s">
        <v>26</v>
      </c>
      <c r="E142" s="2" t="s">
        <v>253</v>
      </c>
      <c r="F142" s="2" t="s">
        <v>1109</v>
      </c>
      <c r="G142" s="2" t="s">
        <v>3</v>
      </c>
      <c r="H142" s="2" t="s">
        <v>1481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1311579273.5388</v>
      </c>
      <c r="R142" s="1">
        <v>0</v>
      </c>
      <c r="S142" s="1">
        <v>940601695.5</v>
      </c>
      <c r="T142" s="1">
        <v>0</v>
      </c>
      <c r="U142" s="2" t="s">
        <v>0</v>
      </c>
      <c r="V142" s="1">
        <v>0</v>
      </c>
      <c r="W142" s="1">
        <v>319808256.93000001</v>
      </c>
      <c r="X142" s="2" t="s">
        <v>9</v>
      </c>
      <c r="Y142" s="1">
        <v>51169321.108800001</v>
      </c>
      <c r="Z142" s="3">
        <v>0</v>
      </c>
      <c r="AA142" s="3" t="s">
        <v>0</v>
      </c>
      <c r="AB142" s="3">
        <v>0</v>
      </c>
      <c r="AC142" s="3">
        <v>0</v>
      </c>
      <c r="AD142" s="3" t="s">
        <v>0</v>
      </c>
      <c r="AE142" s="3">
        <v>0</v>
      </c>
    </row>
    <row r="143" spans="1:31" ht="15" customHeight="1" x14ac:dyDescent="0.25">
      <c r="A143" s="2" t="s">
        <v>118</v>
      </c>
      <c r="B143" s="47">
        <v>44258</v>
      </c>
      <c r="C143" s="2" t="s">
        <v>6</v>
      </c>
      <c r="D143" s="2" t="s">
        <v>26</v>
      </c>
      <c r="E143" s="2" t="s">
        <v>200</v>
      </c>
      <c r="F143" s="2" t="s">
        <v>1144</v>
      </c>
      <c r="G143" s="2" t="s">
        <v>3</v>
      </c>
      <c r="H143" s="2" t="s">
        <v>1482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1">
        <v>793614741.89999998</v>
      </c>
      <c r="R143" s="1">
        <v>0</v>
      </c>
      <c r="S143" s="1">
        <v>706411608.5</v>
      </c>
      <c r="T143" s="1">
        <v>0</v>
      </c>
      <c r="U143" s="2" t="s">
        <v>0</v>
      </c>
      <c r="V143" s="1">
        <v>0</v>
      </c>
      <c r="W143" s="1">
        <v>75175115</v>
      </c>
      <c r="X143" s="2" t="s">
        <v>9</v>
      </c>
      <c r="Y143" s="1">
        <v>12028018.4</v>
      </c>
      <c r="Z143" s="3">
        <v>0</v>
      </c>
      <c r="AA143" s="3" t="s">
        <v>0</v>
      </c>
      <c r="AB143" s="3">
        <v>0</v>
      </c>
      <c r="AC143" s="3">
        <v>0</v>
      </c>
      <c r="AD143" s="3" t="s">
        <v>0</v>
      </c>
      <c r="AE143" s="3">
        <v>0</v>
      </c>
    </row>
    <row r="144" spans="1:31" ht="15" customHeight="1" x14ac:dyDescent="0.25">
      <c r="A144" s="2" t="s">
        <v>117</v>
      </c>
      <c r="B144" s="47">
        <v>44258</v>
      </c>
      <c r="C144" s="2" t="s">
        <v>6</v>
      </c>
      <c r="D144" s="2" t="s">
        <v>26</v>
      </c>
      <c r="E144" s="2" t="s">
        <v>200</v>
      </c>
      <c r="F144" s="2" t="s">
        <v>1144</v>
      </c>
      <c r="G144" s="2" t="s">
        <v>3</v>
      </c>
      <c r="H144" s="2" t="s">
        <v>1483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1484</v>
      </c>
      <c r="P144" s="2" t="s">
        <v>1485</v>
      </c>
      <c r="Q144" s="1">
        <v>13376285</v>
      </c>
      <c r="R144" s="1">
        <v>0</v>
      </c>
      <c r="S144" s="1">
        <v>12803245</v>
      </c>
      <c r="T144" s="1">
        <v>494000</v>
      </c>
      <c r="U144" s="2" t="s">
        <v>9</v>
      </c>
      <c r="V144" s="1">
        <v>79040</v>
      </c>
      <c r="W144" s="1">
        <v>0</v>
      </c>
      <c r="X144" s="2" t="s">
        <v>0</v>
      </c>
      <c r="Y144" s="1">
        <v>0</v>
      </c>
      <c r="Z144" s="3">
        <v>0</v>
      </c>
      <c r="AA144" s="3" t="s">
        <v>0</v>
      </c>
      <c r="AB144" s="3">
        <v>0</v>
      </c>
      <c r="AC144" s="3">
        <v>0</v>
      </c>
      <c r="AD144" s="3" t="s">
        <v>0</v>
      </c>
      <c r="AE144" s="3">
        <v>0</v>
      </c>
    </row>
    <row r="145" spans="1:31" ht="15" customHeight="1" x14ac:dyDescent="0.25">
      <c r="A145" s="2" t="s">
        <v>116</v>
      </c>
      <c r="B145" s="47">
        <v>44258</v>
      </c>
      <c r="C145" s="2" t="s">
        <v>6</v>
      </c>
      <c r="D145" s="2" t="s">
        <v>26</v>
      </c>
      <c r="E145" s="2" t="s">
        <v>200</v>
      </c>
      <c r="F145" s="2" t="s">
        <v>1144</v>
      </c>
      <c r="G145" s="2" t="s">
        <v>3</v>
      </c>
      <c r="H145" s="2" t="s">
        <v>1486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2</v>
      </c>
      <c r="P145" s="2" t="s">
        <v>1</v>
      </c>
      <c r="Q145" s="1">
        <v>485577876.97359997</v>
      </c>
      <c r="R145" s="1">
        <v>0</v>
      </c>
      <c r="S145" s="1">
        <v>374692335</v>
      </c>
      <c r="T145" s="1">
        <v>0</v>
      </c>
      <c r="U145" s="2" t="s">
        <v>0</v>
      </c>
      <c r="V145" s="1">
        <v>0</v>
      </c>
      <c r="W145" s="1">
        <v>95590984.460000008</v>
      </c>
      <c r="X145" s="2" t="s">
        <v>0</v>
      </c>
      <c r="Y145" s="1">
        <v>15294557.513599999</v>
      </c>
      <c r="Z145" s="3">
        <v>0</v>
      </c>
      <c r="AA145" s="3" t="s">
        <v>0</v>
      </c>
      <c r="AB145" s="3">
        <v>0</v>
      </c>
      <c r="AC145" s="3">
        <v>0</v>
      </c>
      <c r="AD145" s="3" t="s">
        <v>0</v>
      </c>
      <c r="AE145" s="3">
        <v>0</v>
      </c>
    </row>
    <row r="146" spans="1:31" ht="15" customHeight="1" x14ac:dyDescent="0.25">
      <c r="A146" s="2" t="s">
        <v>115</v>
      </c>
      <c r="B146" s="47">
        <v>44258</v>
      </c>
      <c r="C146" s="2" t="s">
        <v>6</v>
      </c>
      <c r="D146" s="2" t="s">
        <v>26</v>
      </c>
      <c r="E146" s="2" t="s">
        <v>200</v>
      </c>
      <c r="F146" s="2" t="s">
        <v>1144</v>
      </c>
      <c r="G146" s="2" t="s">
        <v>3</v>
      </c>
      <c r="H146" s="2" t="s">
        <v>1487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1047</v>
      </c>
      <c r="P146" s="2" t="s">
        <v>1195</v>
      </c>
      <c r="Q146" s="1">
        <v>83688749</v>
      </c>
      <c r="R146" s="1">
        <v>0</v>
      </c>
      <c r="S146" s="1">
        <v>67762645</v>
      </c>
      <c r="T146" s="1">
        <v>13729400</v>
      </c>
      <c r="U146" s="2" t="s">
        <v>9</v>
      </c>
      <c r="V146" s="1">
        <v>2196704</v>
      </c>
      <c r="W146" s="1">
        <v>0</v>
      </c>
      <c r="X146" s="2" t="s">
        <v>0</v>
      </c>
      <c r="Y146" s="1">
        <v>0</v>
      </c>
      <c r="Z146" s="3">
        <v>0</v>
      </c>
      <c r="AA146" s="3" t="s">
        <v>0</v>
      </c>
      <c r="AB146" s="3">
        <v>0</v>
      </c>
      <c r="AC146" s="3">
        <v>0</v>
      </c>
      <c r="AD146" s="3" t="s">
        <v>0</v>
      </c>
      <c r="AE146" s="3">
        <v>0</v>
      </c>
    </row>
    <row r="147" spans="1:31" ht="15" customHeight="1" x14ac:dyDescent="0.25">
      <c r="A147" s="2" t="s">
        <v>114</v>
      </c>
      <c r="B147" s="47">
        <v>44258</v>
      </c>
      <c r="C147" s="2" t="s">
        <v>6</v>
      </c>
      <c r="D147" s="2" t="s">
        <v>26</v>
      </c>
      <c r="E147" s="2" t="s">
        <v>200</v>
      </c>
      <c r="F147" s="2" t="s">
        <v>1144</v>
      </c>
      <c r="G147" s="2" t="s">
        <v>3</v>
      </c>
      <c r="H147" s="2" t="s">
        <v>1488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1">
        <v>585484955.89120007</v>
      </c>
      <c r="R147" s="1">
        <v>0</v>
      </c>
      <c r="S147" s="1">
        <v>422515282.99999994</v>
      </c>
      <c r="T147" s="1">
        <v>0</v>
      </c>
      <c r="U147" s="2" t="s">
        <v>0</v>
      </c>
      <c r="V147" s="1">
        <v>0</v>
      </c>
      <c r="W147" s="1">
        <v>140491097.31999999</v>
      </c>
      <c r="X147" s="2" t="s">
        <v>9</v>
      </c>
      <c r="Y147" s="1">
        <v>22478575.571200002</v>
      </c>
      <c r="Z147" s="3">
        <v>0</v>
      </c>
      <c r="AA147" s="3" t="s">
        <v>0</v>
      </c>
      <c r="AB147" s="3">
        <v>0</v>
      </c>
      <c r="AC147" s="3">
        <v>0</v>
      </c>
      <c r="AD147" s="3" t="s">
        <v>0</v>
      </c>
      <c r="AE147" s="3">
        <v>0</v>
      </c>
    </row>
    <row r="148" spans="1:31" ht="15" customHeight="1" x14ac:dyDescent="0.25">
      <c r="A148" s="2" t="s">
        <v>113</v>
      </c>
      <c r="B148" s="47">
        <v>44258</v>
      </c>
      <c r="C148" s="2" t="s">
        <v>27</v>
      </c>
      <c r="D148" s="2" t="s">
        <v>24</v>
      </c>
      <c r="E148" s="2" t="s">
        <v>358</v>
      </c>
      <c r="F148" s="2" t="s">
        <v>1489</v>
      </c>
      <c r="G148" s="2" t="s">
        <v>3</v>
      </c>
      <c r="H148" s="2" t="s">
        <v>1490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98192784.959999993</v>
      </c>
      <c r="R148" s="1">
        <v>0</v>
      </c>
      <c r="S148" s="1">
        <v>81944890</v>
      </c>
      <c r="T148" s="1">
        <v>0</v>
      </c>
      <c r="U148" s="2" t="s">
        <v>0</v>
      </c>
      <c r="V148" s="1">
        <v>0</v>
      </c>
      <c r="W148" s="1">
        <v>14006806</v>
      </c>
      <c r="X148" s="2" t="s">
        <v>0</v>
      </c>
      <c r="Y148" s="1">
        <v>2241088.96</v>
      </c>
      <c r="Z148" s="3">
        <v>0</v>
      </c>
      <c r="AA148" s="3" t="s">
        <v>0</v>
      </c>
      <c r="AB148" s="3">
        <v>0</v>
      </c>
      <c r="AC148" s="3">
        <v>0</v>
      </c>
      <c r="AD148" s="3" t="s">
        <v>0</v>
      </c>
      <c r="AE148" s="3">
        <v>0</v>
      </c>
    </row>
    <row r="149" spans="1:31" ht="15" customHeight="1" x14ac:dyDescent="0.25">
      <c r="A149" s="2" t="s">
        <v>112</v>
      </c>
      <c r="B149" s="47">
        <v>44258</v>
      </c>
      <c r="C149" s="2" t="s">
        <v>27</v>
      </c>
      <c r="D149" s="2" t="s">
        <v>24</v>
      </c>
      <c r="E149" s="2" t="s">
        <v>358</v>
      </c>
      <c r="F149" s="2" t="s">
        <v>1491</v>
      </c>
      <c r="G149" s="2" t="s">
        <v>3</v>
      </c>
      <c r="H149" s="2" t="s">
        <v>1334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864</v>
      </c>
      <c r="P149" s="2" t="s">
        <v>865</v>
      </c>
      <c r="Q149" s="1">
        <v>9962080</v>
      </c>
      <c r="R149" s="1">
        <v>0</v>
      </c>
      <c r="S149" s="1">
        <v>0</v>
      </c>
      <c r="T149" s="1">
        <v>8588000</v>
      </c>
      <c r="U149" s="2" t="s">
        <v>9</v>
      </c>
      <c r="V149" s="1">
        <v>1374080</v>
      </c>
      <c r="W149" s="1">
        <v>0</v>
      </c>
      <c r="X149" s="2" t="s">
        <v>0</v>
      </c>
      <c r="Y149" s="1">
        <v>0</v>
      </c>
      <c r="Z149" s="3">
        <v>0</v>
      </c>
      <c r="AA149" s="3" t="s">
        <v>0</v>
      </c>
      <c r="AB149" s="3">
        <v>0</v>
      </c>
      <c r="AC149" s="3">
        <v>0</v>
      </c>
      <c r="AD149" s="3" t="s">
        <v>0</v>
      </c>
      <c r="AE149" s="3">
        <v>0</v>
      </c>
    </row>
    <row r="150" spans="1:31" ht="15" customHeight="1" x14ac:dyDescent="0.25">
      <c r="A150" s="2" t="s">
        <v>111</v>
      </c>
      <c r="B150" s="47">
        <v>44258</v>
      </c>
      <c r="C150" s="2" t="s">
        <v>27</v>
      </c>
      <c r="D150" s="2" t="s">
        <v>24</v>
      </c>
      <c r="E150" s="2" t="s">
        <v>358</v>
      </c>
      <c r="F150" s="2" t="s">
        <v>1489</v>
      </c>
      <c r="G150" s="2" t="s">
        <v>3</v>
      </c>
      <c r="H150" s="2" t="s">
        <v>1492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1">
        <v>334517204.89399999</v>
      </c>
      <c r="R150" s="1">
        <v>0</v>
      </c>
      <c r="S150" s="1">
        <v>191312850.49999997</v>
      </c>
      <c r="T150" s="1">
        <v>0</v>
      </c>
      <c r="U150" s="2" t="s">
        <v>0</v>
      </c>
      <c r="V150" s="1">
        <v>0</v>
      </c>
      <c r="W150" s="1">
        <v>123452029.65000001</v>
      </c>
      <c r="X150" s="2" t="s">
        <v>0</v>
      </c>
      <c r="Y150" s="1">
        <v>19752324.743999999</v>
      </c>
      <c r="Z150" s="3">
        <v>0</v>
      </c>
      <c r="AA150" s="3" t="s">
        <v>0</v>
      </c>
      <c r="AB150" s="3">
        <v>0</v>
      </c>
      <c r="AC150" s="3">
        <v>0</v>
      </c>
      <c r="AD150" s="3" t="s">
        <v>0</v>
      </c>
      <c r="AE150" s="3">
        <v>0</v>
      </c>
    </row>
    <row r="151" spans="1:31" ht="15" customHeight="1" x14ac:dyDescent="0.25">
      <c r="A151" s="2" t="s">
        <v>110</v>
      </c>
      <c r="B151" s="47">
        <v>44258</v>
      </c>
      <c r="C151" s="2" t="s">
        <v>27</v>
      </c>
      <c r="D151" s="2" t="s">
        <v>24</v>
      </c>
      <c r="E151" s="2" t="s">
        <v>358</v>
      </c>
      <c r="F151" s="2" t="s">
        <v>1491</v>
      </c>
      <c r="G151" s="2" t="s">
        <v>3</v>
      </c>
      <c r="H151" s="2" t="s">
        <v>1493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1009</v>
      </c>
      <c r="P151" s="2" t="s">
        <v>1010</v>
      </c>
      <c r="Q151" s="1">
        <v>26633060</v>
      </c>
      <c r="R151" s="1">
        <v>0</v>
      </c>
      <c r="S151" s="1">
        <v>25993900</v>
      </c>
      <c r="T151" s="1">
        <v>551000</v>
      </c>
      <c r="U151" s="2" t="s">
        <v>9</v>
      </c>
      <c r="V151" s="1">
        <v>88160</v>
      </c>
      <c r="W151" s="1">
        <v>0</v>
      </c>
      <c r="X151" s="2" t="s">
        <v>0</v>
      </c>
      <c r="Y151" s="1">
        <v>0</v>
      </c>
      <c r="Z151" s="3">
        <v>0</v>
      </c>
      <c r="AA151" s="3" t="s">
        <v>0</v>
      </c>
      <c r="AB151" s="3">
        <v>0</v>
      </c>
      <c r="AC151" s="3">
        <v>0</v>
      </c>
      <c r="AD151" s="3" t="s">
        <v>0</v>
      </c>
      <c r="AE151" s="3">
        <v>0</v>
      </c>
    </row>
    <row r="152" spans="1:31" ht="15" customHeight="1" x14ac:dyDescent="0.25">
      <c r="A152" s="2" t="s">
        <v>109</v>
      </c>
      <c r="B152" s="47">
        <v>44258</v>
      </c>
      <c r="C152" s="2" t="s">
        <v>27</v>
      </c>
      <c r="D152" s="2" t="s">
        <v>24</v>
      </c>
      <c r="E152" s="2" t="s">
        <v>358</v>
      </c>
      <c r="F152" s="2" t="s">
        <v>1489</v>
      </c>
      <c r="G152" s="2" t="s">
        <v>3</v>
      </c>
      <c r="H152" s="2" t="s">
        <v>1494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256962351.5</v>
      </c>
      <c r="R152" s="1">
        <v>0</v>
      </c>
      <c r="S152" s="1">
        <v>164990258</v>
      </c>
      <c r="T152" s="1">
        <v>0</v>
      </c>
      <c r="U152" s="2" t="s">
        <v>0</v>
      </c>
      <c r="V152" s="1">
        <v>0</v>
      </c>
      <c r="W152" s="1">
        <v>79286287.5</v>
      </c>
      <c r="X152" s="2" t="s">
        <v>9</v>
      </c>
      <c r="Y152" s="1">
        <v>12685806</v>
      </c>
      <c r="Z152" s="3">
        <v>0</v>
      </c>
      <c r="AA152" s="3" t="s">
        <v>0</v>
      </c>
      <c r="AB152" s="3">
        <v>0</v>
      </c>
      <c r="AC152" s="3">
        <v>0</v>
      </c>
      <c r="AD152" s="3" t="s">
        <v>0</v>
      </c>
      <c r="AE152" s="3">
        <v>0</v>
      </c>
    </row>
    <row r="153" spans="1:31" ht="15" customHeight="1" x14ac:dyDescent="0.25">
      <c r="A153" s="2" t="s">
        <v>108</v>
      </c>
      <c r="B153" s="47">
        <v>44258</v>
      </c>
      <c r="C153" s="2" t="s">
        <v>6</v>
      </c>
      <c r="D153" s="2" t="s">
        <v>24</v>
      </c>
      <c r="E153" s="2" t="s">
        <v>196</v>
      </c>
      <c r="F153" s="2" t="s">
        <v>779</v>
      </c>
      <c r="G153" s="2" t="s">
        <v>3</v>
      </c>
      <c r="H153" s="2" t="s">
        <v>1495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2</v>
      </c>
      <c r="P153" s="2" t="s">
        <v>1</v>
      </c>
      <c r="Q153" s="1">
        <v>115786269.92</v>
      </c>
      <c r="R153" s="1">
        <v>0</v>
      </c>
      <c r="S153" s="1">
        <v>88445636</v>
      </c>
      <c r="T153" s="1">
        <v>0</v>
      </c>
      <c r="U153" s="2" t="s">
        <v>0</v>
      </c>
      <c r="V153" s="1">
        <v>0</v>
      </c>
      <c r="W153" s="1">
        <v>23569512</v>
      </c>
      <c r="X153" s="2" t="s">
        <v>0</v>
      </c>
      <c r="Y153" s="1">
        <v>3771121.92</v>
      </c>
      <c r="Z153" s="3">
        <v>0</v>
      </c>
      <c r="AA153" s="3" t="s">
        <v>0</v>
      </c>
      <c r="AB153" s="3">
        <v>0</v>
      </c>
      <c r="AC153" s="3">
        <v>0</v>
      </c>
      <c r="AD153" s="3" t="s">
        <v>0</v>
      </c>
      <c r="AE153" s="3">
        <v>0</v>
      </c>
    </row>
    <row r="154" spans="1:31" ht="15" customHeight="1" x14ac:dyDescent="0.25">
      <c r="A154" s="2" t="s">
        <v>107</v>
      </c>
      <c r="B154" s="47">
        <v>44258</v>
      </c>
      <c r="C154" s="2" t="s">
        <v>6</v>
      </c>
      <c r="D154" s="2" t="s">
        <v>24</v>
      </c>
      <c r="E154" s="2" t="s">
        <v>196</v>
      </c>
      <c r="F154" s="2" t="s">
        <v>779</v>
      </c>
      <c r="G154" s="2" t="s">
        <v>3</v>
      </c>
      <c r="H154" s="2" t="s">
        <v>1496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1497</v>
      </c>
      <c r="P154" s="2" t="s">
        <v>1498</v>
      </c>
      <c r="Q154" s="1">
        <v>16725320</v>
      </c>
      <c r="R154" s="1">
        <v>0</v>
      </c>
      <c r="S154" s="1">
        <v>10488000</v>
      </c>
      <c r="T154" s="1">
        <v>5377000</v>
      </c>
      <c r="U154" s="2" t="s">
        <v>9</v>
      </c>
      <c r="V154" s="1">
        <v>860320</v>
      </c>
      <c r="W154" s="1">
        <v>0</v>
      </c>
      <c r="X154" s="2" t="s">
        <v>0</v>
      </c>
      <c r="Y154" s="1">
        <v>0</v>
      </c>
      <c r="Z154" s="3">
        <v>0</v>
      </c>
      <c r="AA154" s="3" t="s">
        <v>0</v>
      </c>
      <c r="AB154" s="3">
        <v>0</v>
      </c>
      <c r="AC154" s="3">
        <v>0</v>
      </c>
      <c r="AD154" s="3" t="s">
        <v>0</v>
      </c>
      <c r="AE154" s="3">
        <v>0</v>
      </c>
    </row>
    <row r="155" spans="1:31" ht="15" customHeight="1" x14ac:dyDescent="0.25">
      <c r="A155" s="2" t="s">
        <v>106</v>
      </c>
      <c r="B155" s="47">
        <v>44258</v>
      </c>
      <c r="C155" s="2" t="s">
        <v>6</v>
      </c>
      <c r="D155" s="2" t="s">
        <v>24</v>
      </c>
      <c r="E155" s="2" t="s">
        <v>196</v>
      </c>
      <c r="F155" s="2" t="s">
        <v>779</v>
      </c>
      <c r="G155" s="2" t="s">
        <v>3</v>
      </c>
      <c r="H155" s="2" t="s">
        <v>1499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1">
        <v>1259087866.1136</v>
      </c>
      <c r="R155" s="1">
        <v>0</v>
      </c>
      <c r="S155" s="1">
        <v>976958305.5</v>
      </c>
      <c r="T155" s="1">
        <v>0</v>
      </c>
      <c r="U155" s="2" t="s">
        <v>0</v>
      </c>
      <c r="V155" s="1">
        <v>0</v>
      </c>
      <c r="W155" s="1">
        <v>243215138.46000001</v>
      </c>
      <c r="X155" s="2" t="s">
        <v>0</v>
      </c>
      <c r="Y155" s="1">
        <v>38914422.1536</v>
      </c>
      <c r="Z155" s="3">
        <v>0</v>
      </c>
      <c r="AA155" s="3" t="s">
        <v>0</v>
      </c>
      <c r="AB155" s="3">
        <v>0</v>
      </c>
      <c r="AC155" s="3">
        <v>0</v>
      </c>
      <c r="AD155" s="3" t="s">
        <v>0</v>
      </c>
      <c r="AE155" s="3">
        <v>0</v>
      </c>
    </row>
    <row r="156" spans="1:31" ht="15" customHeight="1" x14ac:dyDescent="0.25">
      <c r="A156" s="2" t="s">
        <v>105</v>
      </c>
      <c r="B156" s="47">
        <v>44258</v>
      </c>
      <c r="C156" s="2" t="s">
        <v>6</v>
      </c>
      <c r="D156" s="2" t="s">
        <v>24</v>
      </c>
      <c r="E156" s="2" t="s">
        <v>196</v>
      </c>
      <c r="F156" s="2" t="s">
        <v>779</v>
      </c>
      <c r="G156" s="2" t="s">
        <v>3</v>
      </c>
      <c r="H156" s="2" t="s">
        <v>1500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359</v>
      </c>
      <c r="P156" s="2" t="s">
        <v>1025</v>
      </c>
      <c r="Q156" s="1">
        <v>6392170</v>
      </c>
      <c r="R156" s="1">
        <v>0</v>
      </c>
      <c r="S156" s="1">
        <v>6392170</v>
      </c>
      <c r="T156" s="1">
        <v>0</v>
      </c>
      <c r="U156" s="2" t="s">
        <v>0</v>
      </c>
      <c r="V156" s="1">
        <v>0</v>
      </c>
      <c r="W156" s="1">
        <v>0</v>
      </c>
      <c r="X156" s="2" t="s">
        <v>0</v>
      </c>
      <c r="Y156" s="1">
        <v>0</v>
      </c>
      <c r="Z156" s="3">
        <v>0</v>
      </c>
      <c r="AA156" s="3" t="s">
        <v>0</v>
      </c>
      <c r="AB156" s="3">
        <v>0</v>
      </c>
      <c r="AC156" s="3">
        <v>0</v>
      </c>
      <c r="AD156" s="3" t="s">
        <v>0</v>
      </c>
      <c r="AE156" s="3">
        <v>0</v>
      </c>
    </row>
    <row r="157" spans="1:31" ht="15" customHeight="1" x14ac:dyDescent="0.25">
      <c r="A157" s="2" t="s">
        <v>104</v>
      </c>
      <c r="B157" s="47">
        <v>44258</v>
      </c>
      <c r="C157" s="2" t="s">
        <v>6</v>
      </c>
      <c r="D157" s="2" t="s">
        <v>24</v>
      </c>
      <c r="E157" s="2" t="s">
        <v>196</v>
      </c>
      <c r="F157" s="2" t="s">
        <v>779</v>
      </c>
      <c r="G157" s="2" t="s">
        <v>3</v>
      </c>
      <c r="H157" s="2" t="s">
        <v>1501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117592953.34</v>
      </c>
      <c r="R157" s="1">
        <v>0</v>
      </c>
      <c r="S157" s="1">
        <v>76957067</v>
      </c>
      <c r="T157" s="1">
        <v>0</v>
      </c>
      <c r="U157" s="2" t="s">
        <v>0</v>
      </c>
      <c r="V157" s="1">
        <v>0</v>
      </c>
      <c r="W157" s="1">
        <v>35030936.5</v>
      </c>
      <c r="X157" s="2" t="s">
        <v>9</v>
      </c>
      <c r="Y157" s="1">
        <v>5604949.8399999999</v>
      </c>
      <c r="Z157" s="3">
        <v>0</v>
      </c>
      <c r="AA157" s="3" t="s">
        <v>0</v>
      </c>
      <c r="AB157" s="3">
        <v>0</v>
      </c>
      <c r="AC157" s="3">
        <v>0</v>
      </c>
      <c r="AD157" s="3" t="s">
        <v>0</v>
      </c>
      <c r="AE157" s="3">
        <v>0</v>
      </c>
    </row>
    <row r="158" spans="1:31" ht="15" customHeight="1" x14ac:dyDescent="0.25">
      <c r="A158" s="2" t="s">
        <v>103</v>
      </c>
      <c r="B158" s="47">
        <v>44258</v>
      </c>
      <c r="C158" s="2" t="s">
        <v>6</v>
      </c>
      <c r="D158" s="2" t="s">
        <v>1031</v>
      </c>
      <c r="E158" s="2" t="s">
        <v>1032</v>
      </c>
      <c r="F158" s="2" t="s">
        <v>1502</v>
      </c>
      <c r="G158" s="2" t="s">
        <v>3</v>
      </c>
      <c r="H158" s="2" t="s">
        <v>1503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1196957757.052</v>
      </c>
      <c r="R158" s="1">
        <v>0</v>
      </c>
      <c r="S158" s="1">
        <v>950429885.5</v>
      </c>
      <c r="T158" s="1">
        <v>0</v>
      </c>
      <c r="U158" s="2" t="s">
        <v>0</v>
      </c>
      <c r="V158" s="1">
        <v>0</v>
      </c>
      <c r="W158" s="1">
        <v>212524027.19999999</v>
      </c>
      <c r="X158" s="2" t="s">
        <v>9</v>
      </c>
      <c r="Y158" s="1">
        <v>34003844.351999998</v>
      </c>
      <c r="Z158" s="3">
        <v>0</v>
      </c>
      <c r="AA158" s="3" t="s">
        <v>0</v>
      </c>
      <c r="AB158" s="3">
        <v>0</v>
      </c>
      <c r="AC158" s="3">
        <v>0</v>
      </c>
      <c r="AD158" s="3" t="s">
        <v>0</v>
      </c>
      <c r="AE158" s="3">
        <v>0</v>
      </c>
    </row>
    <row r="159" spans="1:31" ht="15" customHeight="1" x14ac:dyDescent="0.25">
      <c r="A159" s="2" t="s">
        <v>102</v>
      </c>
      <c r="B159" s="47">
        <v>44258</v>
      </c>
      <c r="C159" s="2" t="s">
        <v>6</v>
      </c>
      <c r="D159" s="2" t="s">
        <v>1031</v>
      </c>
      <c r="E159" s="2" t="s">
        <v>1032</v>
      </c>
      <c r="F159" s="2" t="s">
        <v>1502</v>
      </c>
      <c r="G159" s="2" t="s">
        <v>13</v>
      </c>
      <c r="H159" s="2" t="s">
        <v>1</v>
      </c>
      <c r="I159" s="1" t="s">
        <v>1014</v>
      </c>
      <c r="J159" s="1" t="s">
        <v>1</v>
      </c>
      <c r="K159" s="1" t="s">
        <v>1504</v>
      </c>
      <c r="L159" s="1" t="s">
        <v>1505</v>
      </c>
      <c r="M159" s="1">
        <v>5837170</v>
      </c>
      <c r="N159" s="2" t="s">
        <v>12</v>
      </c>
      <c r="O159" s="2" t="s">
        <v>1506</v>
      </c>
      <c r="P159" s="2" t="s">
        <v>1507</v>
      </c>
      <c r="Q159" s="1">
        <v>-5837170</v>
      </c>
      <c r="R159" s="1">
        <v>0</v>
      </c>
      <c r="S159" s="1">
        <v>-5771050</v>
      </c>
      <c r="T159" s="1">
        <v>0</v>
      </c>
      <c r="U159" s="2" t="s">
        <v>0</v>
      </c>
      <c r="V159" s="1">
        <v>0</v>
      </c>
      <c r="W159" s="1">
        <v>-57000</v>
      </c>
      <c r="X159" s="2" t="s">
        <v>9</v>
      </c>
      <c r="Y159" s="1">
        <v>-9120</v>
      </c>
      <c r="Z159" s="3">
        <v>0</v>
      </c>
      <c r="AA159" s="3" t="s">
        <v>0</v>
      </c>
      <c r="AB159" s="3">
        <v>0</v>
      </c>
      <c r="AC159" s="3">
        <v>0</v>
      </c>
      <c r="AD159" s="3" t="s">
        <v>0</v>
      </c>
      <c r="AE159" s="3">
        <v>0</v>
      </c>
    </row>
    <row r="160" spans="1:31" ht="15" customHeight="1" x14ac:dyDescent="0.25">
      <c r="A160" s="2" t="s">
        <v>101</v>
      </c>
      <c r="B160" s="47">
        <v>44258</v>
      </c>
      <c r="C160" s="2" t="s">
        <v>6</v>
      </c>
      <c r="D160" s="2" t="s">
        <v>19</v>
      </c>
      <c r="E160" s="2" t="s">
        <v>185</v>
      </c>
      <c r="F160" s="2" t="s">
        <v>780</v>
      </c>
      <c r="G160" s="2" t="s">
        <v>3</v>
      </c>
      <c r="H160" s="2" t="s">
        <v>1420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98</v>
      </c>
      <c r="P160" s="2" t="s">
        <v>1</v>
      </c>
      <c r="Q160" s="1">
        <v>0</v>
      </c>
      <c r="R160" s="1">
        <v>0</v>
      </c>
      <c r="S160" s="1">
        <v>0</v>
      </c>
      <c r="T160" s="1">
        <v>0</v>
      </c>
      <c r="U160" s="2" t="s">
        <v>0</v>
      </c>
      <c r="V160" s="1">
        <v>0</v>
      </c>
      <c r="W160" s="1">
        <v>0</v>
      </c>
      <c r="X160" s="2" t="s">
        <v>9</v>
      </c>
      <c r="Y160" s="1">
        <v>0</v>
      </c>
      <c r="Z160" s="3">
        <v>0</v>
      </c>
      <c r="AA160" s="3" t="s">
        <v>0</v>
      </c>
      <c r="AB160" s="3">
        <v>0</v>
      </c>
      <c r="AC160" s="3">
        <v>0</v>
      </c>
      <c r="AD160" s="3" t="s">
        <v>0</v>
      </c>
      <c r="AE160" s="3">
        <v>0</v>
      </c>
    </row>
    <row r="161" spans="1:31" ht="15" customHeight="1" x14ac:dyDescent="0.25">
      <c r="A161" s="2" t="s">
        <v>100</v>
      </c>
      <c r="B161" s="47">
        <v>44258</v>
      </c>
      <c r="C161" s="2" t="s">
        <v>6</v>
      </c>
      <c r="D161" s="2" t="s">
        <v>14</v>
      </c>
      <c r="E161" s="2" t="s">
        <v>181</v>
      </c>
      <c r="F161" s="2" t="s">
        <v>1508</v>
      </c>
      <c r="G161" s="2" t="s">
        <v>3</v>
      </c>
      <c r="H161" s="2" t="s">
        <v>1509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2</v>
      </c>
      <c r="P161" s="2" t="s">
        <v>1</v>
      </c>
      <c r="Q161" s="1">
        <v>325200293.92000002</v>
      </c>
      <c r="R161" s="1">
        <v>0</v>
      </c>
      <c r="S161" s="1">
        <v>295329468</v>
      </c>
      <c r="T161" s="1">
        <v>0</v>
      </c>
      <c r="U161" s="2" t="s">
        <v>0</v>
      </c>
      <c r="V161" s="1">
        <v>0</v>
      </c>
      <c r="W161" s="1">
        <v>25750712</v>
      </c>
      <c r="X161" s="2" t="s">
        <v>0</v>
      </c>
      <c r="Y161" s="1">
        <v>4120113.92</v>
      </c>
      <c r="Z161" s="3">
        <v>0</v>
      </c>
      <c r="AA161" s="3" t="s">
        <v>0</v>
      </c>
      <c r="AB161" s="3">
        <v>0</v>
      </c>
      <c r="AC161" s="3">
        <v>0</v>
      </c>
      <c r="AD161" s="3" t="s">
        <v>0</v>
      </c>
      <c r="AE161" s="3">
        <v>0</v>
      </c>
    </row>
    <row r="162" spans="1:31" ht="15" customHeight="1" x14ac:dyDescent="0.25">
      <c r="A162" s="2" t="s">
        <v>99</v>
      </c>
      <c r="B162" s="47">
        <v>44258</v>
      </c>
      <c r="C162" s="2" t="s">
        <v>6</v>
      </c>
      <c r="D162" s="2" t="s">
        <v>280</v>
      </c>
      <c r="E162" s="2" t="s">
        <v>204</v>
      </c>
      <c r="F162" s="2" t="s">
        <v>1038</v>
      </c>
      <c r="G162" s="2" t="s">
        <v>3</v>
      </c>
      <c r="H162" s="2" t="s">
        <v>1510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552681195</v>
      </c>
      <c r="R162" s="1">
        <v>0</v>
      </c>
      <c r="S162" s="1">
        <v>482876107</v>
      </c>
      <c r="T162" s="1">
        <v>0</v>
      </c>
      <c r="U162" s="2" t="s">
        <v>0</v>
      </c>
      <c r="V162" s="1">
        <v>0</v>
      </c>
      <c r="W162" s="1">
        <v>60176800</v>
      </c>
      <c r="X162" s="2" t="s">
        <v>0</v>
      </c>
      <c r="Y162" s="1">
        <v>9628288</v>
      </c>
      <c r="Z162" s="3">
        <v>0</v>
      </c>
      <c r="AA162" s="3" t="s">
        <v>0</v>
      </c>
      <c r="AB162" s="3">
        <v>0</v>
      </c>
      <c r="AC162" s="3">
        <v>0</v>
      </c>
      <c r="AD162" s="3" t="s">
        <v>0</v>
      </c>
      <c r="AE162" s="3">
        <v>0</v>
      </c>
    </row>
    <row r="163" spans="1:31" ht="15" customHeight="1" x14ac:dyDescent="0.25">
      <c r="A163" s="2" t="s">
        <v>97</v>
      </c>
      <c r="B163" s="47">
        <v>44258</v>
      </c>
      <c r="C163" s="2" t="s">
        <v>6</v>
      </c>
      <c r="D163" s="2" t="s">
        <v>280</v>
      </c>
      <c r="E163" s="2" t="s">
        <v>204</v>
      </c>
      <c r="F163" s="2" t="s">
        <v>1038</v>
      </c>
      <c r="G163" s="2" t="s">
        <v>13</v>
      </c>
      <c r="H163" s="2" t="s">
        <v>1</v>
      </c>
      <c r="I163" s="1" t="s">
        <v>1099</v>
      </c>
      <c r="J163" s="1" t="s">
        <v>1</v>
      </c>
      <c r="K163" s="1" t="s">
        <v>1511</v>
      </c>
      <c r="L163" s="1" t="s">
        <v>1512</v>
      </c>
      <c r="M163" s="1">
        <v>92999</v>
      </c>
      <c r="N163" s="2" t="s">
        <v>12</v>
      </c>
      <c r="O163" s="2" t="s">
        <v>1513</v>
      </c>
      <c r="P163" s="2" t="s">
        <v>1514</v>
      </c>
      <c r="Q163" s="1">
        <v>-437000</v>
      </c>
      <c r="R163" s="1">
        <v>0</v>
      </c>
      <c r="S163" s="1">
        <v>-437000</v>
      </c>
      <c r="T163" s="1">
        <v>0</v>
      </c>
      <c r="U163" s="2" t="s">
        <v>0</v>
      </c>
      <c r="V163" s="1">
        <v>0</v>
      </c>
      <c r="W163" s="1">
        <v>0</v>
      </c>
      <c r="X163" s="2" t="s">
        <v>0</v>
      </c>
      <c r="Y163" s="1">
        <v>0</v>
      </c>
      <c r="Z163" s="3">
        <v>0</v>
      </c>
      <c r="AA163" s="3" t="s">
        <v>0</v>
      </c>
      <c r="AB163" s="3">
        <v>0</v>
      </c>
      <c r="AC163" s="3">
        <v>0</v>
      </c>
      <c r="AD163" s="3" t="s">
        <v>0</v>
      </c>
      <c r="AE163" s="3">
        <v>0</v>
      </c>
    </row>
    <row r="164" spans="1:31" ht="15" customHeight="1" x14ac:dyDescent="0.25">
      <c r="A164" s="2" t="s">
        <v>96</v>
      </c>
      <c r="B164" s="47">
        <v>44258</v>
      </c>
      <c r="C164" s="2" t="s">
        <v>6</v>
      </c>
      <c r="D164" s="2" t="s">
        <v>7</v>
      </c>
      <c r="E164" s="2" t="s">
        <v>762</v>
      </c>
      <c r="F164" s="2" t="s">
        <v>1515</v>
      </c>
      <c r="G164" s="2" t="s">
        <v>3</v>
      </c>
      <c r="H164" s="2" t="s">
        <v>1516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75366084</v>
      </c>
      <c r="R164" s="1">
        <v>0</v>
      </c>
      <c r="S164" s="1">
        <v>58293900</v>
      </c>
      <c r="T164" s="1">
        <v>0</v>
      </c>
      <c r="U164" s="2" t="s">
        <v>0</v>
      </c>
      <c r="V164" s="1">
        <v>0</v>
      </c>
      <c r="W164" s="1">
        <v>14717400</v>
      </c>
      <c r="X164" s="2" t="s">
        <v>0</v>
      </c>
      <c r="Y164" s="1">
        <v>2354784</v>
      </c>
      <c r="Z164" s="3">
        <v>0</v>
      </c>
      <c r="AA164" s="3" t="s">
        <v>0</v>
      </c>
      <c r="AB164" s="3">
        <v>0</v>
      </c>
      <c r="AC164" s="3">
        <v>0</v>
      </c>
      <c r="AD164" s="3" t="s">
        <v>0</v>
      </c>
      <c r="AE164" s="3">
        <v>0</v>
      </c>
    </row>
    <row r="165" spans="1:31" ht="15" customHeight="1" x14ac:dyDescent="0.25">
      <c r="A165" s="2" t="s">
        <v>95</v>
      </c>
      <c r="B165" s="47">
        <v>44258</v>
      </c>
      <c r="C165" s="2" t="s">
        <v>6</v>
      </c>
      <c r="D165" s="2" t="s">
        <v>7</v>
      </c>
      <c r="E165" s="2" t="s">
        <v>762</v>
      </c>
      <c r="F165" s="2" t="s">
        <v>1515</v>
      </c>
      <c r="G165" s="2" t="s">
        <v>3</v>
      </c>
      <c r="H165" s="2" t="s">
        <v>1517</v>
      </c>
      <c r="I165" s="1" t="s">
        <v>1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1518</v>
      </c>
      <c r="P165" s="2" t="s">
        <v>1519</v>
      </c>
      <c r="Q165" s="1">
        <v>2868468</v>
      </c>
      <c r="R165" s="1">
        <v>0</v>
      </c>
      <c r="S165" s="1">
        <v>2280000</v>
      </c>
      <c r="T165" s="1">
        <v>507300</v>
      </c>
      <c r="U165" s="2" t="s">
        <v>9</v>
      </c>
      <c r="V165" s="1">
        <v>81168</v>
      </c>
      <c r="W165" s="1">
        <v>0</v>
      </c>
      <c r="X165" s="2" t="s">
        <v>0</v>
      </c>
      <c r="Y165" s="1">
        <v>0</v>
      </c>
      <c r="Z165" s="3">
        <v>0</v>
      </c>
      <c r="AA165" s="3" t="s">
        <v>0</v>
      </c>
      <c r="AB165" s="3">
        <v>0</v>
      </c>
      <c r="AC165" s="3">
        <v>0</v>
      </c>
      <c r="AD165" s="3" t="s">
        <v>0</v>
      </c>
      <c r="AE165" s="3">
        <v>0</v>
      </c>
    </row>
    <row r="166" spans="1:31" ht="15" customHeight="1" x14ac:dyDescent="0.25">
      <c r="A166" s="2" t="s">
        <v>94</v>
      </c>
      <c r="B166" s="47">
        <v>44258</v>
      </c>
      <c r="C166" s="2" t="s">
        <v>6</v>
      </c>
      <c r="D166" s="2" t="s">
        <v>7</v>
      </c>
      <c r="E166" s="2" t="s">
        <v>762</v>
      </c>
      <c r="F166" s="2" t="s">
        <v>1515</v>
      </c>
      <c r="G166" s="2" t="s">
        <v>3</v>
      </c>
      <c r="H166" s="2" t="s">
        <v>1520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183086812</v>
      </c>
      <c r="R166" s="1">
        <v>0</v>
      </c>
      <c r="S166" s="1">
        <v>148587600</v>
      </c>
      <c r="T166" s="1">
        <v>0</v>
      </c>
      <c r="U166" s="2" t="s">
        <v>0</v>
      </c>
      <c r="V166" s="1">
        <v>0</v>
      </c>
      <c r="W166" s="1">
        <v>29740700</v>
      </c>
      <c r="X166" s="2" t="s">
        <v>9</v>
      </c>
      <c r="Y166" s="1">
        <v>4758512</v>
      </c>
      <c r="Z166" s="3">
        <v>0</v>
      </c>
      <c r="AA166" s="3" t="s">
        <v>0</v>
      </c>
      <c r="AB166" s="3">
        <v>0</v>
      </c>
      <c r="AC166" s="3">
        <v>0</v>
      </c>
      <c r="AD166" s="3" t="s">
        <v>0</v>
      </c>
      <c r="AE166" s="3">
        <v>0</v>
      </c>
    </row>
    <row r="167" spans="1:31" ht="15" customHeight="1" x14ac:dyDescent="0.25">
      <c r="A167" s="2" t="s">
        <v>93</v>
      </c>
      <c r="B167" s="47">
        <v>44258</v>
      </c>
      <c r="C167" s="2" t="s">
        <v>6</v>
      </c>
      <c r="D167" s="2" t="s">
        <v>5</v>
      </c>
      <c r="E167" s="2" t="s">
        <v>175</v>
      </c>
      <c r="F167" s="2" t="s">
        <v>1521</v>
      </c>
      <c r="G167" s="2" t="s">
        <v>3</v>
      </c>
      <c r="H167" s="2" t="s">
        <v>1332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98</v>
      </c>
      <c r="P167" s="2"/>
      <c r="Q167" s="1">
        <v>0</v>
      </c>
      <c r="R167" s="1">
        <v>0</v>
      </c>
      <c r="S167" s="1">
        <v>0</v>
      </c>
      <c r="T167" s="1">
        <v>0</v>
      </c>
      <c r="U167" s="2" t="s">
        <v>0</v>
      </c>
      <c r="V167" s="1">
        <v>0</v>
      </c>
      <c r="W167" s="1">
        <v>0</v>
      </c>
      <c r="X167" s="2" t="s">
        <v>0</v>
      </c>
      <c r="Y167" s="1">
        <v>0</v>
      </c>
      <c r="Z167" s="3">
        <v>0</v>
      </c>
      <c r="AA167" s="3" t="s">
        <v>0</v>
      </c>
      <c r="AB167" s="3">
        <v>0</v>
      </c>
      <c r="AC167" s="3">
        <v>0</v>
      </c>
      <c r="AD167" s="3" t="s">
        <v>0</v>
      </c>
      <c r="AE167" s="3">
        <v>0</v>
      </c>
    </row>
    <row r="168" spans="1:31" ht="15" customHeight="1" x14ac:dyDescent="0.25">
      <c r="A168" s="2" t="s">
        <v>92</v>
      </c>
      <c r="B168" s="47">
        <v>44258</v>
      </c>
      <c r="C168" s="2" t="s">
        <v>6</v>
      </c>
      <c r="D168" s="2" t="s">
        <v>914</v>
      </c>
      <c r="E168" s="2" t="s">
        <v>915</v>
      </c>
      <c r="F168" s="2" t="s">
        <v>1522</v>
      </c>
      <c r="G168" s="2" t="s">
        <v>3</v>
      </c>
      <c r="H168" s="2" t="s">
        <v>1523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1372086751.3599999</v>
      </c>
      <c r="R168" s="1">
        <v>0</v>
      </c>
      <c r="S168" s="1">
        <v>995929844</v>
      </c>
      <c r="T168" s="1">
        <v>0</v>
      </c>
      <c r="U168" s="2" t="s">
        <v>0</v>
      </c>
      <c r="V168" s="1">
        <v>0</v>
      </c>
      <c r="W168" s="1">
        <v>324273196</v>
      </c>
      <c r="X168" s="2" t="s">
        <v>9</v>
      </c>
      <c r="Y168" s="1">
        <v>51883711.359999999</v>
      </c>
      <c r="Z168" s="3">
        <v>0</v>
      </c>
      <c r="AA168" s="3" t="s">
        <v>0</v>
      </c>
      <c r="AB168" s="3">
        <v>0</v>
      </c>
      <c r="AC168" s="3">
        <v>0</v>
      </c>
      <c r="AD168" s="3" t="s">
        <v>0</v>
      </c>
      <c r="AE168" s="3">
        <v>0</v>
      </c>
    </row>
    <row r="169" spans="1:31" ht="15" customHeight="1" x14ac:dyDescent="0.25">
      <c r="A169" s="2" t="s">
        <v>91</v>
      </c>
      <c r="B169" s="46">
        <v>44258</v>
      </c>
      <c r="C169" s="2" t="s">
        <v>6</v>
      </c>
      <c r="D169" s="2" t="s">
        <v>1007</v>
      </c>
      <c r="E169" s="2" t="s">
        <v>907</v>
      </c>
      <c r="F169" s="59" t="s">
        <v>1524</v>
      </c>
      <c r="G169" s="2" t="s">
        <v>3</v>
      </c>
      <c r="H169" s="2" t="s">
        <v>1337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98</v>
      </c>
      <c r="P169" s="2" t="s">
        <v>1</v>
      </c>
      <c r="Q169" s="1">
        <v>0</v>
      </c>
      <c r="R169" s="1">
        <v>0</v>
      </c>
      <c r="S169" s="1">
        <v>0</v>
      </c>
      <c r="T169" s="1">
        <v>0</v>
      </c>
      <c r="U169" s="2" t="s">
        <v>0</v>
      </c>
      <c r="V169" s="1">
        <v>0</v>
      </c>
      <c r="W169" s="1">
        <v>0</v>
      </c>
      <c r="X169" s="2" t="s">
        <v>9</v>
      </c>
      <c r="Y169" s="1">
        <v>0</v>
      </c>
      <c r="Z169" s="3">
        <v>0</v>
      </c>
      <c r="AA169" s="3" t="s">
        <v>0</v>
      </c>
      <c r="AB169" s="3">
        <v>0</v>
      </c>
      <c r="AC169" s="3">
        <v>0</v>
      </c>
      <c r="AD169" s="3" t="s">
        <v>0</v>
      </c>
      <c r="AE169" s="3">
        <v>0</v>
      </c>
    </row>
    <row r="170" spans="1:31" ht="15" customHeight="1" x14ac:dyDescent="0.25">
      <c r="A170" s="2" t="s">
        <v>90</v>
      </c>
      <c r="B170" s="47">
        <v>44259</v>
      </c>
      <c r="C170" s="2" t="s">
        <v>27</v>
      </c>
      <c r="D170" s="2" t="s">
        <v>49</v>
      </c>
      <c r="E170" s="2" t="s">
        <v>223</v>
      </c>
      <c r="F170" s="2" t="s">
        <v>1525</v>
      </c>
      <c r="G170" s="2" t="s">
        <v>3</v>
      </c>
      <c r="H170" s="2" t="s">
        <v>1526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750632634.70840001</v>
      </c>
      <c r="R170" s="1">
        <v>0</v>
      </c>
      <c r="S170" s="1">
        <v>387908169.5</v>
      </c>
      <c r="T170" s="1">
        <v>0</v>
      </c>
      <c r="U170" s="2" t="s">
        <v>0</v>
      </c>
      <c r="V170" s="1">
        <v>0</v>
      </c>
      <c r="W170" s="1">
        <v>312693504.49000001</v>
      </c>
      <c r="X170" s="2" t="s">
        <v>0</v>
      </c>
      <c r="Y170" s="1">
        <v>50030960.718400002</v>
      </c>
      <c r="Z170" s="3">
        <v>0</v>
      </c>
      <c r="AA170" s="3" t="s">
        <v>0</v>
      </c>
      <c r="AB170" s="3">
        <v>0</v>
      </c>
      <c r="AC170" s="3">
        <v>0</v>
      </c>
      <c r="AD170" s="3" t="s">
        <v>0</v>
      </c>
      <c r="AE170" s="3">
        <v>0</v>
      </c>
    </row>
    <row r="171" spans="1:31" ht="15" customHeight="1" x14ac:dyDescent="0.25">
      <c r="A171" s="2" t="s">
        <v>89</v>
      </c>
      <c r="B171" s="47">
        <v>44259</v>
      </c>
      <c r="C171" s="2" t="s">
        <v>27</v>
      </c>
      <c r="D171" s="2" t="s">
        <v>49</v>
      </c>
      <c r="E171" s="2" t="s">
        <v>223</v>
      </c>
      <c r="F171" s="2" t="s">
        <v>1527</v>
      </c>
      <c r="G171" s="2" t="s">
        <v>3</v>
      </c>
      <c r="H171" s="2" t="s">
        <v>1528</v>
      </c>
      <c r="I171" s="1" t="s">
        <v>1</v>
      </c>
      <c r="J171" s="1" t="s">
        <v>1</v>
      </c>
      <c r="K171" s="1" t="s">
        <v>1</v>
      </c>
      <c r="L171" s="1" t="s">
        <v>1</v>
      </c>
      <c r="M171" s="1">
        <v>0</v>
      </c>
      <c r="N171" s="2" t="s">
        <v>1</v>
      </c>
      <c r="O171" s="2" t="s">
        <v>1018</v>
      </c>
      <c r="P171" s="2" t="s">
        <v>1019</v>
      </c>
      <c r="Q171" s="1">
        <v>15815600</v>
      </c>
      <c r="R171" s="1">
        <v>0</v>
      </c>
      <c r="S171" s="1">
        <v>8873000</v>
      </c>
      <c r="T171" s="1">
        <v>5985000</v>
      </c>
      <c r="U171" s="2" t="s">
        <v>9</v>
      </c>
      <c r="V171" s="1">
        <v>957600</v>
      </c>
      <c r="W171" s="1">
        <v>0</v>
      </c>
      <c r="X171" s="2" t="s">
        <v>0</v>
      </c>
      <c r="Y171" s="1">
        <v>0</v>
      </c>
      <c r="Z171" s="3">
        <v>0</v>
      </c>
      <c r="AA171" s="3" t="s">
        <v>0</v>
      </c>
      <c r="AB171" s="3">
        <v>0</v>
      </c>
      <c r="AC171" s="3">
        <v>0</v>
      </c>
      <c r="AD171" s="3" t="s">
        <v>0</v>
      </c>
      <c r="AE171" s="3">
        <v>0</v>
      </c>
    </row>
    <row r="172" spans="1:31" ht="15" customHeight="1" x14ac:dyDescent="0.25">
      <c r="A172" s="2" t="s">
        <v>88</v>
      </c>
      <c r="B172" s="47">
        <v>44259</v>
      </c>
      <c r="C172" s="2" t="s">
        <v>27</v>
      </c>
      <c r="D172" s="2" t="s">
        <v>49</v>
      </c>
      <c r="E172" s="2" t="s">
        <v>223</v>
      </c>
      <c r="F172" s="2" t="s">
        <v>1525</v>
      </c>
      <c r="G172" s="2" t="s">
        <v>3</v>
      </c>
      <c r="H172" s="2" t="s">
        <v>1529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35173223.579999998</v>
      </c>
      <c r="R172" s="1">
        <v>0</v>
      </c>
      <c r="S172" s="1">
        <v>26825225</v>
      </c>
      <c r="T172" s="1">
        <v>0</v>
      </c>
      <c r="U172" s="2" t="s">
        <v>0</v>
      </c>
      <c r="V172" s="1">
        <v>0</v>
      </c>
      <c r="W172" s="1">
        <v>7196550.5</v>
      </c>
      <c r="X172" s="2" t="s">
        <v>9</v>
      </c>
      <c r="Y172" s="1">
        <v>1151448.08</v>
      </c>
      <c r="Z172" s="3">
        <v>0</v>
      </c>
      <c r="AA172" s="3" t="s">
        <v>0</v>
      </c>
      <c r="AB172" s="3">
        <v>0</v>
      </c>
      <c r="AC172" s="3">
        <v>0</v>
      </c>
      <c r="AD172" s="3" t="s">
        <v>0</v>
      </c>
      <c r="AE172" s="3">
        <v>0</v>
      </c>
    </row>
    <row r="173" spans="1:31" ht="15" customHeight="1" x14ac:dyDescent="0.25">
      <c r="A173" s="2" t="s">
        <v>87</v>
      </c>
      <c r="B173" s="47">
        <v>44259</v>
      </c>
      <c r="C173" s="2" t="s">
        <v>6</v>
      </c>
      <c r="D173" s="2" t="s">
        <v>49</v>
      </c>
      <c r="E173" s="2" t="s">
        <v>232</v>
      </c>
      <c r="F173" s="2" t="s">
        <v>1240</v>
      </c>
      <c r="G173" s="2" t="s">
        <v>3</v>
      </c>
      <c r="H173" s="2" t="s">
        <v>1530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1104340870.1712</v>
      </c>
      <c r="R173" s="1">
        <v>0</v>
      </c>
      <c r="S173" s="1">
        <v>821445864</v>
      </c>
      <c r="T173" s="1">
        <v>0</v>
      </c>
      <c r="U173" s="2" t="s">
        <v>0</v>
      </c>
      <c r="V173" s="1">
        <v>0</v>
      </c>
      <c r="W173" s="1">
        <v>243875005.31999999</v>
      </c>
      <c r="X173" s="2" t="s">
        <v>0</v>
      </c>
      <c r="Y173" s="1">
        <v>39020000.851200007</v>
      </c>
      <c r="Z173" s="3">
        <v>0</v>
      </c>
      <c r="AA173" s="3" t="s">
        <v>0</v>
      </c>
      <c r="AB173" s="3">
        <v>0</v>
      </c>
      <c r="AC173" s="3">
        <v>0</v>
      </c>
      <c r="AD173" s="3" t="s">
        <v>0</v>
      </c>
      <c r="AE173" s="3">
        <v>0</v>
      </c>
    </row>
    <row r="174" spans="1:31" ht="15" customHeight="1" x14ac:dyDescent="0.25">
      <c r="A174" s="2" t="s">
        <v>86</v>
      </c>
      <c r="B174" s="47">
        <v>44259</v>
      </c>
      <c r="C174" s="2" t="s">
        <v>35</v>
      </c>
      <c r="D174" s="2" t="s">
        <v>42</v>
      </c>
      <c r="E174" s="2" t="s">
        <v>219</v>
      </c>
      <c r="F174" s="2" t="s">
        <v>1531</v>
      </c>
      <c r="G174" s="2" t="s">
        <v>3</v>
      </c>
      <c r="H174" s="2" t="s">
        <v>1532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651478214.96000004</v>
      </c>
      <c r="R174" s="1">
        <v>0</v>
      </c>
      <c r="S174" s="1">
        <v>584745496</v>
      </c>
      <c r="T174" s="1">
        <v>0</v>
      </c>
      <c r="U174" s="2" t="s">
        <v>0</v>
      </c>
      <c r="V174" s="1">
        <v>0</v>
      </c>
      <c r="W174" s="1">
        <v>57528206</v>
      </c>
      <c r="X174" s="2" t="s">
        <v>0</v>
      </c>
      <c r="Y174" s="1">
        <v>9204512.9600000009</v>
      </c>
      <c r="Z174" s="3">
        <v>0</v>
      </c>
      <c r="AA174" s="3" t="s">
        <v>0</v>
      </c>
      <c r="AB174" s="3">
        <v>0</v>
      </c>
      <c r="AC174" s="3">
        <v>0</v>
      </c>
      <c r="AD174" s="3" t="s">
        <v>0</v>
      </c>
      <c r="AE174" s="3">
        <v>0</v>
      </c>
    </row>
    <row r="175" spans="1:31" ht="15" customHeight="1" x14ac:dyDescent="0.25">
      <c r="A175" s="2" t="s">
        <v>85</v>
      </c>
      <c r="B175" s="47">
        <v>44259</v>
      </c>
      <c r="C175" s="2" t="s">
        <v>27</v>
      </c>
      <c r="D175" s="2" t="s">
        <v>42</v>
      </c>
      <c r="E175" s="2" t="s">
        <v>214</v>
      </c>
      <c r="F175" s="2" t="s">
        <v>1168</v>
      </c>
      <c r="G175" s="2" t="s">
        <v>3</v>
      </c>
      <c r="H175" s="2" t="s">
        <v>1533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2</v>
      </c>
      <c r="P175" s="2" t="s">
        <v>1</v>
      </c>
      <c r="Q175" s="1">
        <v>245063155.84</v>
      </c>
      <c r="R175" s="1">
        <v>0</v>
      </c>
      <c r="S175" s="1">
        <v>199090530</v>
      </c>
      <c r="T175" s="1">
        <v>0</v>
      </c>
      <c r="U175" s="2" t="s">
        <v>0</v>
      </c>
      <c r="V175" s="1">
        <v>0</v>
      </c>
      <c r="W175" s="1">
        <v>39631574</v>
      </c>
      <c r="X175" s="2" t="s">
        <v>9</v>
      </c>
      <c r="Y175" s="1">
        <v>6341051.8399999999</v>
      </c>
      <c r="Z175" s="3">
        <v>0</v>
      </c>
      <c r="AA175" s="3" t="s">
        <v>0</v>
      </c>
      <c r="AB175" s="3">
        <v>0</v>
      </c>
      <c r="AC175" s="3">
        <v>0</v>
      </c>
      <c r="AD175" s="3" t="s">
        <v>0</v>
      </c>
      <c r="AE175" s="3">
        <v>0</v>
      </c>
    </row>
    <row r="176" spans="1:31" ht="15" customHeight="1" x14ac:dyDescent="0.25">
      <c r="A176" s="2" t="s">
        <v>84</v>
      </c>
      <c r="B176" s="47">
        <v>44259</v>
      </c>
      <c r="C176" s="2" t="s">
        <v>6</v>
      </c>
      <c r="D176" s="2" t="s">
        <v>42</v>
      </c>
      <c r="E176" s="2" t="s">
        <v>221</v>
      </c>
      <c r="F176" s="2" t="s">
        <v>1534</v>
      </c>
      <c r="G176" s="2" t="s">
        <v>3</v>
      </c>
      <c r="H176" s="2" t="s">
        <v>1535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1189369986.6835999</v>
      </c>
      <c r="R176" s="1">
        <v>0</v>
      </c>
      <c r="S176" s="1">
        <v>794365398.5</v>
      </c>
      <c r="T176" s="1">
        <v>0</v>
      </c>
      <c r="U176" s="2" t="s">
        <v>0</v>
      </c>
      <c r="V176" s="1">
        <v>0</v>
      </c>
      <c r="W176" s="1">
        <v>340521196.70999998</v>
      </c>
      <c r="X176" s="2" t="s">
        <v>0</v>
      </c>
      <c r="Y176" s="1">
        <v>54483391.4736</v>
      </c>
      <c r="Z176" s="3">
        <v>0</v>
      </c>
      <c r="AA176" s="3" t="s">
        <v>0</v>
      </c>
      <c r="AB176" s="3">
        <v>0</v>
      </c>
      <c r="AC176" s="3">
        <v>0</v>
      </c>
      <c r="AD176" s="3" t="s">
        <v>0</v>
      </c>
      <c r="AE176" s="3">
        <v>0</v>
      </c>
    </row>
    <row r="177" spans="1:31" ht="15" customHeight="1" x14ac:dyDescent="0.25">
      <c r="A177" s="2" t="s">
        <v>83</v>
      </c>
      <c r="B177" s="46">
        <v>44259</v>
      </c>
      <c r="C177" s="2" t="s">
        <v>6</v>
      </c>
      <c r="D177" s="2" t="s">
        <v>42</v>
      </c>
      <c r="E177" s="2" t="s">
        <v>217</v>
      </c>
      <c r="F177" s="59" t="s">
        <v>1157</v>
      </c>
      <c r="G177" s="2" t="s">
        <v>1182</v>
      </c>
      <c r="H177" s="2" t="s">
        <v>1536</v>
      </c>
      <c r="I177" s="2"/>
      <c r="J177" s="1"/>
      <c r="K177" s="1"/>
      <c r="L177" s="1"/>
      <c r="M177" s="1">
        <v>0</v>
      </c>
      <c r="N177" s="2"/>
      <c r="O177" s="2" t="s">
        <v>2</v>
      </c>
      <c r="P177" s="2"/>
      <c r="Q177" s="1">
        <v>444292912</v>
      </c>
      <c r="R177" s="1">
        <v>0</v>
      </c>
      <c r="S177" s="1">
        <v>444292912</v>
      </c>
      <c r="T177" s="1">
        <v>0</v>
      </c>
      <c r="U177" s="2" t="s">
        <v>0</v>
      </c>
      <c r="V177" s="1">
        <v>0</v>
      </c>
      <c r="W177" s="1">
        <v>0</v>
      </c>
      <c r="X177" s="2" t="s">
        <v>0</v>
      </c>
      <c r="Y177" s="1">
        <v>0</v>
      </c>
      <c r="Z177" s="3">
        <v>0</v>
      </c>
      <c r="AA177" s="3" t="s">
        <v>0</v>
      </c>
      <c r="AB177" s="3">
        <v>0</v>
      </c>
      <c r="AC177" s="3">
        <v>0</v>
      </c>
      <c r="AD177" s="3" t="s">
        <v>0</v>
      </c>
      <c r="AE177" s="3">
        <v>0</v>
      </c>
    </row>
    <row r="178" spans="1:31" ht="15" customHeight="1" x14ac:dyDescent="0.25">
      <c r="A178" s="2" t="s">
        <v>82</v>
      </c>
      <c r="B178" s="47">
        <v>44259</v>
      </c>
      <c r="C178" s="2" t="s">
        <v>35</v>
      </c>
      <c r="D178" s="2" t="s">
        <v>38</v>
      </c>
      <c r="E178" s="2" t="s">
        <v>210</v>
      </c>
      <c r="F178" s="2" t="s">
        <v>1142</v>
      </c>
      <c r="G178" s="2" t="s">
        <v>3</v>
      </c>
      <c r="H178" s="2" t="s">
        <v>1537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469498362.45359999</v>
      </c>
      <c r="R178" s="1">
        <v>0</v>
      </c>
      <c r="S178" s="1">
        <v>427278451.5</v>
      </c>
      <c r="T178" s="1">
        <v>0</v>
      </c>
      <c r="U178" s="2" t="s">
        <v>0</v>
      </c>
      <c r="V178" s="1">
        <v>0</v>
      </c>
      <c r="W178" s="1">
        <v>36396474.960000001</v>
      </c>
      <c r="X178" s="2" t="s">
        <v>0</v>
      </c>
      <c r="Y178" s="1">
        <v>5823435.9936000006</v>
      </c>
      <c r="Z178" s="3">
        <v>0</v>
      </c>
      <c r="AA178" s="3" t="s">
        <v>0</v>
      </c>
      <c r="AB178" s="3">
        <v>0</v>
      </c>
      <c r="AC178" s="3">
        <v>0</v>
      </c>
      <c r="AD178" s="3" t="s">
        <v>0</v>
      </c>
      <c r="AE178" s="3">
        <v>0</v>
      </c>
    </row>
    <row r="179" spans="1:31" ht="15" customHeight="1" x14ac:dyDescent="0.25">
      <c r="A179" s="2" t="s">
        <v>81</v>
      </c>
      <c r="B179" s="47">
        <v>44259</v>
      </c>
      <c r="C179" s="2" t="s">
        <v>27</v>
      </c>
      <c r="D179" s="2" t="s">
        <v>38</v>
      </c>
      <c r="E179" s="2" t="s">
        <v>4</v>
      </c>
      <c r="F179" s="2" t="s">
        <v>1139</v>
      </c>
      <c r="G179" s="2" t="s">
        <v>3</v>
      </c>
      <c r="H179" s="2" t="s">
        <v>1538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406963345.89480001</v>
      </c>
      <c r="R179" s="1">
        <v>0</v>
      </c>
      <c r="S179" s="1">
        <v>305052812</v>
      </c>
      <c r="T179" s="1">
        <v>0</v>
      </c>
      <c r="U179" s="2" t="s">
        <v>0</v>
      </c>
      <c r="V179" s="1">
        <v>0</v>
      </c>
      <c r="W179" s="1">
        <v>87853908.530000001</v>
      </c>
      <c r="X179" s="2" t="s">
        <v>0</v>
      </c>
      <c r="Y179" s="1">
        <v>14056625.364799999</v>
      </c>
      <c r="Z179" s="3">
        <v>0</v>
      </c>
      <c r="AA179" s="3" t="s">
        <v>0</v>
      </c>
      <c r="AB179" s="3">
        <v>0</v>
      </c>
      <c r="AC179" s="3">
        <v>0</v>
      </c>
      <c r="AD179" s="3" t="s">
        <v>0</v>
      </c>
      <c r="AE179" s="3">
        <v>0</v>
      </c>
    </row>
    <row r="180" spans="1:31" ht="15" customHeight="1" x14ac:dyDescent="0.25">
      <c r="A180" s="2" t="s">
        <v>80</v>
      </c>
      <c r="B180" s="47">
        <v>44259</v>
      </c>
      <c r="C180" s="2" t="s">
        <v>27</v>
      </c>
      <c r="D180" s="2" t="s">
        <v>38</v>
      </c>
      <c r="E180" s="2" t="s">
        <v>4</v>
      </c>
      <c r="F180" s="2" t="s">
        <v>1140</v>
      </c>
      <c r="G180" s="2" t="s">
        <v>13</v>
      </c>
      <c r="H180" s="2" t="s">
        <v>1</v>
      </c>
      <c r="I180" s="1" t="s">
        <v>1539</v>
      </c>
      <c r="J180" s="1" t="s">
        <v>1</v>
      </c>
      <c r="K180" s="1" t="s">
        <v>1540</v>
      </c>
      <c r="L180" s="1" t="s">
        <v>1541</v>
      </c>
      <c r="M180" s="1">
        <v>4390035.5</v>
      </c>
      <c r="N180" s="2" t="s">
        <v>12</v>
      </c>
      <c r="O180" s="2" t="s">
        <v>1542</v>
      </c>
      <c r="P180" s="2" t="s">
        <v>1543</v>
      </c>
      <c r="Q180" s="1">
        <v>-863635.5</v>
      </c>
      <c r="R180" s="1">
        <v>0</v>
      </c>
      <c r="S180" s="1">
        <v>-863635.5</v>
      </c>
      <c r="T180" s="1">
        <v>0</v>
      </c>
      <c r="U180" s="2" t="s">
        <v>0</v>
      </c>
      <c r="V180" s="1">
        <v>0</v>
      </c>
      <c r="W180" s="1">
        <v>0</v>
      </c>
      <c r="X180" s="2" t="s">
        <v>0</v>
      </c>
      <c r="Y180" s="1">
        <v>0</v>
      </c>
      <c r="Z180" s="3">
        <v>0</v>
      </c>
      <c r="AA180" s="3" t="s">
        <v>0</v>
      </c>
      <c r="AB180" s="3">
        <v>0</v>
      </c>
      <c r="AC180" s="3">
        <v>0</v>
      </c>
      <c r="AD180" s="3" t="s">
        <v>0</v>
      </c>
      <c r="AE180" s="3">
        <v>0</v>
      </c>
    </row>
    <row r="181" spans="1:31" ht="15" customHeight="1" x14ac:dyDescent="0.25">
      <c r="A181" s="2" t="s">
        <v>79</v>
      </c>
      <c r="B181" s="47">
        <v>44259</v>
      </c>
      <c r="C181" s="2" t="s">
        <v>6</v>
      </c>
      <c r="D181" s="2" t="s">
        <v>38</v>
      </c>
      <c r="E181" s="2" t="s">
        <v>212</v>
      </c>
      <c r="F181" s="2" t="s">
        <v>1544</v>
      </c>
      <c r="G181" s="2" t="s">
        <v>3</v>
      </c>
      <c r="H181" s="2" t="s">
        <v>1545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v>785912347.39999998</v>
      </c>
      <c r="R181" s="1">
        <v>0</v>
      </c>
      <c r="S181" s="1">
        <v>576494659</v>
      </c>
      <c r="T181" s="1">
        <v>0</v>
      </c>
      <c r="U181" s="2" t="s">
        <v>0</v>
      </c>
      <c r="V181" s="1">
        <v>0</v>
      </c>
      <c r="W181" s="1">
        <v>180532490</v>
      </c>
      <c r="X181" s="2" t="s">
        <v>0</v>
      </c>
      <c r="Y181" s="1">
        <v>28885198.399999999</v>
      </c>
      <c r="Z181" s="3">
        <v>0</v>
      </c>
      <c r="AA181" s="3" t="s">
        <v>0</v>
      </c>
      <c r="AB181" s="3">
        <v>0</v>
      </c>
      <c r="AC181" s="3">
        <v>0</v>
      </c>
      <c r="AD181" s="3" t="s">
        <v>0</v>
      </c>
      <c r="AE181" s="3">
        <v>0</v>
      </c>
    </row>
    <row r="182" spans="1:31" ht="15" customHeight="1" x14ac:dyDescent="0.25">
      <c r="A182" s="2" t="s">
        <v>78</v>
      </c>
      <c r="B182" s="47">
        <v>44259</v>
      </c>
      <c r="C182" s="2" t="s">
        <v>6</v>
      </c>
      <c r="D182" s="2" t="s">
        <v>38</v>
      </c>
      <c r="E182" s="2" t="s">
        <v>212</v>
      </c>
      <c r="F182" s="2" t="s">
        <v>1544</v>
      </c>
      <c r="G182" s="2" t="s">
        <v>3</v>
      </c>
      <c r="H182" s="2" t="s">
        <v>1546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1547</v>
      </c>
      <c r="P182" s="2" t="s">
        <v>1548</v>
      </c>
      <c r="Q182" s="1">
        <v>15458704</v>
      </c>
      <c r="R182" s="1">
        <v>0</v>
      </c>
      <c r="S182" s="1">
        <v>9064900</v>
      </c>
      <c r="T182" s="1">
        <v>5511900</v>
      </c>
      <c r="U182" s="2" t="s">
        <v>9</v>
      </c>
      <c r="V182" s="1">
        <v>881904</v>
      </c>
      <c r="W182" s="1">
        <v>0</v>
      </c>
      <c r="X182" s="2" t="s">
        <v>0</v>
      </c>
      <c r="Y182" s="1">
        <v>0</v>
      </c>
      <c r="Z182" s="3">
        <v>0</v>
      </c>
      <c r="AA182" s="3" t="s">
        <v>0</v>
      </c>
      <c r="AB182" s="3">
        <v>0</v>
      </c>
      <c r="AC182" s="3">
        <v>0</v>
      </c>
      <c r="AD182" s="3" t="s">
        <v>0</v>
      </c>
      <c r="AE182" s="3">
        <v>0</v>
      </c>
    </row>
    <row r="183" spans="1:31" ht="15" customHeight="1" x14ac:dyDescent="0.25">
      <c r="A183" s="2" t="s">
        <v>77</v>
      </c>
      <c r="B183" s="47">
        <v>44259</v>
      </c>
      <c r="C183" s="2" t="s">
        <v>6</v>
      </c>
      <c r="D183" s="2" t="s">
        <v>38</v>
      </c>
      <c r="E183" s="2" t="s">
        <v>212</v>
      </c>
      <c r="F183" s="2" t="s">
        <v>1544</v>
      </c>
      <c r="G183" s="2" t="s">
        <v>3</v>
      </c>
      <c r="H183" s="2" t="s">
        <v>1549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46155680</v>
      </c>
      <c r="R183" s="1">
        <v>0</v>
      </c>
      <c r="S183" s="1">
        <v>32869968</v>
      </c>
      <c r="T183" s="1">
        <v>0</v>
      </c>
      <c r="U183" s="2" t="s">
        <v>0</v>
      </c>
      <c r="V183" s="1">
        <v>0</v>
      </c>
      <c r="W183" s="1">
        <v>11453200</v>
      </c>
      <c r="X183" s="2" t="s">
        <v>0</v>
      </c>
      <c r="Y183" s="1">
        <v>1832512</v>
      </c>
      <c r="Z183" s="3">
        <v>0</v>
      </c>
      <c r="AA183" s="3" t="s">
        <v>0</v>
      </c>
      <c r="AB183" s="3">
        <v>0</v>
      </c>
      <c r="AC183" s="3">
        <v>0</v>
      </c>
      <c r="AD183" s="3" t="s">
        <v>0</v>
      </c>
      <c r="AE183" s="3">
        <v>0</v>
      </c>
    </row>
    <row r="184" spans="1:31" ht="15" customHeight="1" x14ac:dyDescent="0.25">
      <c r="A184" s="2" t="s">
        <v>76</v>
      </c>
      <c r="B184" s="47">
        <v>44259</v>
      </c>
      <c r="C184" s="2" t="s">
        <v>6</v>
      </c>
      <c r="D184" s="2" t="s">
        <v>38</v>
      </c>
      <c r="E184" s="2" t="s">
        <v>212</v>
      </c>
      <c r="F184" s="2" t="s">
        <v>1544</v>
      </c>
      <c r="G184" s="2" t="s">
        <v>3</v>
      </c>
      <c r="H184" s="2" t="s">
        <v>1550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777</v>
      </c>
      <c r="P184" s="2" t="s">
        <v>1551</v>
      </c>
      <c r="Q184" s="1">
        <v>5662000</v>
      </c>
      <c r="R184" s="1">
        <v>0</v>
      </c>
      <c r="S184" s="1">
        <v>5662000</v>
      </c>
      <c r="T184" s="1">
        <v>0</v>
      </c>
      <c r="U184" s="2" t="s">
        <v>0</v>
      </c>
      <c r="V184" s="1">
        <v>0</v>
      </c>
      <c r="W184" s="1">
        <v>0</v>
      </c>
      <c r="X184" s="2" t="s">
        <v>0</v>
      </c>
      <c r="Y184" s="1">
        <v>0</v>
      </c>
      <c r="Z184" s="3">
        <v>0</v>
      </c>
      <c r="AA184" s="3" t="s">
        <v>0</v>
      </c>
      <c r="AB184" s="3">
        <v>0</v>
      </c>
      <c r="AC184" s="3">
        <v>0</v>
      </c>
      <c r="AD184" s="3" t="s">
        <v>0</v>
      </c>
      <c r="AE184" s="3">
        <v>0</v>
      </c>
    </row>
    <row r="185" spans="1:31" ht="15" customHeight="1" x14ac:dyDescent="0.25">
      <c r="A185" s="2" t="s">
        <v>75</v>
      </c>
      <c r="B185" s="47">
        <v>44259</v>
      </c>
      <c r="C185" s="2" t="s">
        <v>6</v>
      </c>
      <c r="D185" s="2" t="s">
        <v>38</v>
      </c>
      <c r="E185" s="2" t="s">
        <v>212</v>
      </c>
      <c r="F185" s="2" t="s">
        <v>1544</v>
      </c>
      <c r="G185" s="2" t="s">
        <v>3</v>
      </c>
      <c r="H185" s="2" t="s">
        <v>1552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2</v>
      </c>
      <c r="P185" s="2" t="s">
        <v>1</v>
      </c>
      <c r="Q185" s="1">
        <v>814111478.5400002</v>
      </c>
      <c r="R185" s="1">
        <v>0</v>
      </c>
      <c r="S185" s="1">
        <v>597225894</v>
      </c>
      <c r="T185" s="1">
        <v>0</v>
      </c>
      <c r="U185" s="2" t="s">
        <v>0</v>
      </c>
      <c r="V185" s="1">
        <v>0</v>
      </c>
      <c r="W185" s="1">
        <v>186970331.5</v>
      </c>
      <c r="X185" s="2" t="s">
        <v>9</v>
      </c>
      <c r="Y185" s="1">
        <v>29915253.040000003</v>
      </c>
      <c r="Z185" s="3">
        <v>0</v>
      </c>
      <c r="AA185" s="3" t="s">
        <v>0</v>
      </c>
      <c r="AB185" s="3">
        <v>0</v>
      </c>
      <c r="AC185" s="3">
        <v>0</v>
      </c>
      <c r="AD185" s="3" t="s">
        <v>0</v>
      </c>
      <c r="AE185" s="3">
        <v>0</v>
      </c>
    </row>
    <row r="186" spans="1:31" ht="15" customHeight="1" x14ac:dyDescent="0.25">
      <c r="A186" s="2" t="s">
        <v>74</v>
      </c>
      <c r="B186" s="47">
        <v>44259</v>
      </c>
      <c r="C186" s="2" t="s">
        <v>27</v>
      </c>
      <c r="D186" s="2" t="s">
        <v>33</v>
      </c>
      <c r="E186" s="2" t="s">
        <v>32</v>
      </c>
      <c r="F186" s="2" t="s">
        <v>1181</v>
      </c>
      <c r="G186" s="2" t="s">
        <v>3</v>
      </c>
      <c r="H186" s="2" t="s">
        <v>1553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1">
        <v>2522060</v>
      </c>
      <c r="R186" s="1">
        <v>0</v>
      </c>
      <c r="S186" s="1">
        <v>1772700</v>
      </c>
      <c r="T186" s="1">
        <v>0</v>
      </c>
      <c r="U186" s="2" t="s">
        <v>0</v>
      </c>
      <c r="V186" s="1">
        <v>0</v>
      </c>
      <c r="W186" s="1">
        <v>646000</v>
      </c>
      <c r="X186" s="2" t="s">
        <v>9</v>
      </c>
      <c r="Y186" s="1">
        <v>103360</v>
      </c>
      <c r="Z186" s="3">
        <v>0</v>
      </c>
      <c r="AA186" s="3" t="s">
        <v>0</v>
      </c>
      <c r="AB186" s="3">
        <v>0</v>
      </c>
      <c r="AC186" s="3">
        <v>0</v>
      </c>
      <c r="AD186" s="3" t="s">
        <v>0</v>
      </c>
      <c r="AE186" s="3">
        <v>0</v>
      </c>
    </row>
    <row r="187" spans="1:31" ht="15" customHeight="1" x14ac:dyDescent="0.25">
      <c r="A187" s="2" t="s">
        <v>73</v>
      </c>
      <c r="B187" s="47">
        <v>44259</v>
      </c>
      <c r="C187" s="2" t="s">
        <v>27</v>
      </c>
      <c r="D187" s="2" t="s">
        <v>33</v>
      </c>
      <c r="E187" s="2" t="s">
        <v>32</v>
      </c>
      <c r="F187" s="2" t="s">
        <v>1554</v>
      </c>
      <c r="G187" s="2" t="s">
        <v>3</v>
      </c>
      <c r="H187" s="2" t="s">
        <v>1555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1556</v>
      </c>
      <c r="P187" s="2" t="s">
        <v>1557</v>
      </c>
      <c r="Q187" s="1">
        <v>18935620.780000001</v>
      </c>
      <c r="R187" s="1">
        <v>0</v>
      </c>
      <c r="S187" s="1">
        <v>16025911</v>
      </c>
      <c r="T187" s="1">
        <v>2508370.5</v>
      </c>
      <c r="U187" s="2" t="s">
        <v>9</v>
      </c>
      <c r="V187" s="1">
        <v>401339.28</v>
      </c>
      <c r="W187" s="1">
        <v>0</v>
      </c>
      <c r="X187" s="2" t="s">
        <v>0</v>
      </c>
      <c r="Y187" s="1">
        <v>0</v>
      </c>
      <c r="Z187" s="3">
        <v>0</v>
      </c>
      <c r="AA187" s="3" t="s">
        <v>0</v>
      </c>
      <c r="AB187" s="3">
        <v>0</v>
      </c>
      <c r="AC187" s="3">
        <v>0</v>
      </c>
      <c r="AD187" s="3" t="s">
        <v>0</v>
      </c>
      <c r="AE187" s="3">
        <v>0</v>
      </c>
    </row>
    <row r="188" spans="1:31" ht="15" customHeight="1" x14ac:dyDescent="0.25">
      <c r="A188" s="2" t="s">
        <v>72</v>
      </c>
      <c r="B188" s="47">
        <v>44259</v>
      </c>
      <c r="C188" s="2" t="s">
        <v>27</v>
      </c>
      <c r="D188" s="2" t="s">
        <v>33</v>
      </c>
      <c r="E188" s="2" t="s">
        <v>32</v>
      </c>
      <c r="F188" s="2" t="s">
        <v>1181</v>
      </c>
      <c r="G188" s="2" t="s">
        <v>3</v>
      </c>
      <c r="H188" s="2" t="s">
        <v>1558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v>218257300.46000001</v>
      </c>
      <c r="R188" s="1">
        <v>0</v>
      </c>
      <c r="S188" s="1">
        <v>163881307.5</v>
      </c>
      <c r="T188" s="1">
        <v>0</v>
      </c>
      <c r="U188" s="2" t="s">
        <v>0</v>
      </c>
      <c r="V188" s="1">
        <v>0</v>
      </c>
      <c r="W188" s="1">
        <v>46875856</v>
      </c>
      <c r="X188" s="2" t="s">
        <v>9</v>
      </c>
      <c r="Y188" s="1">
        <v>7500136.96</v>
      </c>
      <c r="Z188" s="3">
        <v>0</v>
      </c>
      <c r="AA188" s="3" t="s">
        <v>0</v>
      </c>
      <c r="AB188" s="3">
        <v>0</v>
      </c>
      <c r="AC188" s="3">
        <v>0</v>
      </c>
      <c r="AD188" s="3" t="s">
        <v>0</v>
      </c>
      <c r="AE188" s="3">
        <v>0</v>
      </c>
    </row>
    <row r="189" spans="1:31" ht="15" customHeight="1" x14ac:dyDescent="0.25">
      <c r="A189" s="2" t="s">
        <v>71</v>
      </c>
      <c r="B189" s="47">
        <v>44259</v>
      </c>
      <c r="C189" s="2" t="s">
        <v>6</v>
      </c>
      <c r="D189" s="2" t="s">
        <v>33</v>
      </c>
      <c r="E189" s="2" t="s">
        <v>206</v>
      </c>
      <c r="F189" s="2" t="s">
        <v>741</v>
      </c>
      <c r="G189" s="2" t="s">
        <v>3</v>
      </c>
      <c r="H189" s="2" t="s">
        <v>1559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921181865.67159998</v>
      </c>
      <c r="R189" s="1">
        <v>0</v>
      </c>
      <c r="S189" s="1">
        <v>638457964.5</v>
      </c>
      <c r="T189" s="1">
        <v>0</v>
      </c>
      <c r="U189" s="2" t="s">
        <v>0</v>
      </c>
      <c r="V189" s="1">
        <v>0</v>
      </c>
      <c r="W189" s="1">
        <v>243727501.01000002</v>
      </c>
      <c r="X189" s="2" t="s">
        <v>9</v>
      </c>
      <c r="Y189" s="1">
        <v>38996400.161600001</v>
      </c>
      <c r="Z189" s="3">
        <v>0</v>
      </c>
      <c r="AA189" s="3" t="s">
        <v>0</v>
      </c>
      <c r="AB189" s="3">
        <v>0</v>
      </c>
      <c r="AC189" s="3">
        <v>0</v>
      </c>
      <c r="AD189" s="3" t="s">
        <v>0</v>
      </c>
      <c r="AE189" s="3">
        <v>0</v>
      </c>
    </row>
    <row r="190" spans="1:31" ht="15" customHeight="1" x14ac:dyDescent="0.25">
      <c r="A190" s="2" t="s">
        <v>70</v>
      </c>
      <c r="B190" s="47">
        <v>44259</v>
      </c>
      <c r="C190" s="2" t="s">
        <v>6</v>
      </c>
      <c r="D190" s="2" t="s">
        <v>33</v>
      </c>
      <c r="E190" s="2" t="s">
        <v>206</v>
      </c>
      <c r="F190" s="2" t="s">
        <v>741</v>
      </c>
      <c r="G190" s="2" t="s">
        <v>3</v>
      </c>
      <c r="H190" s="2" t="s">
        <v>1560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1041</v>
      </c>
      <c r="P190" s="2" t="s">
        <v>1054</v>
      </c>
      <c r="Q190" s="1">
        <v>64600000</v>
      </c>
      <c r="R190" s="1">
        <v>0</v>
      </c>
      <c r="S190" s="1">
        <v>64600000</v>
      </c>
      <c r="T190" s="1">
        <v>0</v>
      </c>
      <c r="U190" s="2" t="s">
        <v>0</v>
      </c>
      <c r="V190" s="1">
        <v>0</v>
      </c>
      <c r="W190" s="1">
        <v>0</v>
      </c>
      <c r="X190" s="2" t="s">
        <v>0</v>
      </c>
      <c r="Y190" s="1">
        <v>0</v>
      </c>
      <c r="Z190" s="3">
        <v>0</v>
      </c>
      <c r="AA190" s="3" t="s">
        <v>0</v>
      </c>
      <c r="AB190" s="3">
        <v>0</v>
      </c>
      <c r="AC190" s="3">
        <v>0</v>
      </c>
      <c r="AD190" s="3" t="s">
        <v>0</v>
      </c>
      <c r="AE190" s="3">
        <v>0</v>
      </c>
    </row>
    <row r="191" spans="1:31" ht="15" customHeight="1" x14ac:dyDescent="0.25">
      <c r="A191" s="2" t="s">
        <v>69</v>
      </c>
      <c r="B191" s="47">
        <v>44259</v>
      </c>
      <c r="C191" s="2" t="s">
        <v>6</v>
      </c>
      <c r="D191" s="2" t="s">
        <v>33</v>
      </c>
      <c r="E191" s="2" t="s">
        <v>206</v>
      </c>
      <c r="F191" s="2" t="s">
        <v>741</v>
      </c>
      <c r="G191" s="2" t="s">
        <v>3</v>
      </c>
      <c r="H191" s="2" t="s">
        <v>1561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169989988.5</v>
      </c>
      <c r="R191" s="1">
        <v>0</v>
      </c>
      <c r="S191" s="1">
        <v>103863927.5</v>
      </c>
      <c r="T191" s="1">
        <v>0</v>
      </c>
      <c r="U191" s="2" t="s">
        <v>0</v>
      </c>
      <c r="V191" s="1">
        <v>0</v>
      </c>
      <c r="W191" s="1">
        <v>57005225</v>
      </c>
      <c r="X191" s="2" t="s">
        <v>9</v>
      </c>
      <c r="Y191" s="1">
        <v>9120836</v>
      </c>
      <c r="Z191" s="3">
        <v>0</v>
      </c>
      <c r="AA191" s="3" t="s">
        <v>0</v>
      </c>
      <c r="AB191" s="3">
        <v>0</v>
      </c>
      <c r="AC191" s="3">
        <v>0</v>
      </c>
      <c r="AD191" s="3" t="s">
        <v>0</v>
      </c>
      <c r="AE191" s="3">
        <v>0</v>
      </c>
    </row>
    <row r="192" spans="1:31" ht="15" customHeight="1" x14ac:dyDescent="0.25">
      <c r="A192" s="2" t="s">
        <v>68</v>
      </c>
      <c r="B192" s="47">
        <v>44259</v>
      </c>
      <c r="C192" s="2" t="s">
        <v>27</v>
      </c>
      <c r="D192" s="2" t="s">
        <v>26</v>
      </c>
      <c r="E192" s="2" t="s">
        <v>253</v>
      </c>
      <c r="F192" s="2" t="s">
        <v>1116</v>
      </c>
      <c r="G192" s="2" t="s">
        <v>3</v>
      </c>
      <c r="H192" s="2" t="s">
        <v>1562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274396236.99360001</v>
      </c>
      <c r="R192" s="1">
        <v>0</v>
      </c>
      <c r="S192" s="1">
        <v>154866625</v>
      </c>
      <c r="T192" s="1">
        <v>0</v>
      </c>
      <c r="U192" s="2" t="s">
        <v>0</v>
      </c>
      <c r="V192" s="1">
        <v>0</v>
      </c>
      <c r="W192" s="1">
        <v>103042768.95999999</v>
      </c>
      <c r="X192" s="2" t="s">
        <v>9</v>
      </c>
      <c r="Y192" s="1">
        <v>16486843.033600001</v>
      </c>
      <c r="Z192" s="3">
        <v>0</v>
      </c>
      <c r="AA192" s="3" t="s">
        <v>0</v>
      </c>
      <c r="AB192" s="3">
        <v>0</v>
      </c>
      <c r="AC192" s="3">
        <v>0</v>
      </c>
      <c r="AD192" s="3" t="s">
        <v>0</v>
      </c>
      <c r="AE192" s="3">
        <v>0</v>
      </c>
    </row>
    <row r="193" spans="1:31" ht="15" customHeight="1" x14ac:dyDescent="0.25">
      <c r="A193" s="2" t="s">
        <v>67</v>
      </c>
      <c r="B193" s="47">
        <v>44259</v>
      </c>
      <c r="C193" s="2" t="s">
        <v>27</v>
      </c>
      <c r="D193" s="2" t="s">
        <v>26</v>
      </c>
      <c r="E193" s="2" t="s">
        <v>253</v>
      </c>
      <c r="F193" s="2" t="s">
        <v>1117</v>
      </c>
      <c r="G193" s="2" t="s">
        <v>3</v>
      </c>
      <c r="H193" s="2" t="s">
        <v>1563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1564</v>
      </c>
      <c r="P193" s="2" t="s">
        <v>1565</v>
      </c>
      <c r="Q193" s="1">
        <v>1520000</v>
      </c>
      <c r="R193" s="1">
        <v>0</v>
      </c>
      <c r="S193" s="1">
        <v>1520000</v>
      </c>
      <c r="T193" s="1">
        <v>0</v>
      </c>
      <c r="U193" s="2" t="s">
        <v>0</v>
      </c>
      <c r="V193" s="1">
        <v>0</v>
      </c>
      <c r="W193" s="1">
        <v>0</v>
      </c>
      <c r="X193" s="2" t="s">
        <v>0</v>
      </c>
      <c r="Y193" s="1">
        <v>0</v>
      </c>
      <c r="Z193" s="3">
        <v>0</v>
      </c>
      <c r="AA193" s="3" t="s">
        <v>0</v>
      </c>
      <c r="AB193" s="3">
        <v>0</v>
      </c>
      <c r="AC193" s="3">
        <v>0</v>
      </c>
      <c r="AD193" s="3" t="s">
        <v>0</v>
      </c>
      <c r="AE193" s="3">
        <v>0</v>
      </c>
    </row>
    <row r="194" spans="1:31" ht="15" customHeight="1" x14ac:dyDescent="0.25">
      <c r="A194" s="2" t="s">
        <v>66</v>
      </c>
      <c r="B194" s="47">
        <v>44259</v>
      </c>
      <c r="C194" s="2" t="s">
        <v>27</v>
      </c>
      <c r="D194" s="2" t="s">
        <v>26</v>
      </c>
      <c r="E194" s="2" t="s">
        <v>253</v>
      </c>
      <c r="F194" s="2" t="s">
        <v>1116</v>
      </c>
      <c r="G194" s="2" t="s">
        <v>3</v>
      </c>
      <c r="H194" s="2" t="s">
        <v>1566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</v>
      </c>
      <c r="P194" s="2" t="s">
        <v>1</v>
      </c>
      <c r="Q194" s="1">
        <v>193280151.52000001</v>
      </c>
      <c r="R194" s="1">
        <v>0</v>
      </c>
      <c r="S194" s="1">
        <v>137203493</v>
      </c>
      <c r="T194" s="1">
        <v>0</v>
      </c>
      <c r="U194" s="2" t="s">
        <v>0</v>
      </c>
      <c r="V194" s="1">
        <v>0</v>
      </c>
      <c r="W194" s="1">
        <v>48341947</v>
      </c>
      <c r="X194" s="2" t="s">
        <v>9</v>
      </c>
      <c r="Y194" s="1">
        <v>7734711.5199999996</v>
      </c>
      <c r="Z194" s="3">
        <v>0</v>
      </c>
      <c r="AA194" s="3" t="s">
        <v>0</v>
      </c>
      <c r="AB194" s="3">
        <v>0</v>
      </c>
      <c r="AC194" s="3">
        <v>0</v>
      </c>
      <c r="AD194" s="3" t="s">
        <v>0</v>
      </c>
      <c r="AE194" s="3">
        <v>0</v>
      </c>
    </row>
    <row r="195" spans="1:31" ht="15" customHeight="1" x14ac:dyDescent="0.25">
      <c r="A195" s="2" t="s">
        <v>65</v>
      </c>
      <c r="B195" s="47">
        <v>44259</v>
      </c>
      <c r="C195" s="2" t="s">
        <v>6</v>
      </c>
      <c r="D195" s="2" t="s">
        <v>26</v>
      </c>
      <c r="E195" s="2" t="s">
        <v>200</v>
      </c>
      <c r="F195" s="2" t="s">
        <v>1154</v>
      </c>
      <c r="G195" s="2" t="s">
        <v>3</v>
      </c>
      <c r="H195" s="2" t="s">
        <v>1567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1">
        <v>1991844560.46</v>
      </c>
      <c r="R195" s="1">
        <v>0</v>
      </c>
      <c r="S195" s="1">
        <v>1554450038</v>
      </c>
      <c r="T195" s="1">
        <v>0</v>
      </c>
      <c r="U195" s="2" t="s">
        <v>0</v>
      </c>
      <c r="V195" s="1">
        <v>0</v>
      </c>
      <c r="W195" s="1">
        <v>377064243.5</v>
      </c>
      <c r="X195" s="2" t="s">
        <v>9</v>
      </c>
      <c r="Y195" s="1">
        <v>60330278.960000001</v>
      </c>
      <c r="Z195" s="3">
        <v>0</v>
      </c>
      <c r="AA195" s="3" t="s">
        <v>0</v>
      </c>
      <c r="AB195" s="3">
        <v>0</v>
      </c>
      <c r="AC195" s="3">
        <v>0</v>
      </c>
      <c r="AD195" s="3" t="s">
        <v>0</v>
      </c>
      <c r="AE195" s="3">
        <v>0</v>
      </c>
    </row>
    <row r="196" spans="1:31" ht="15" customHeight="1" x14ac:dyDescent="0.25">
      <c r="A196" s="2" t="s">
        <v>64</v>
      </c>
      <c r="B196" s="47">
        <v>44259</v>
      </c>
      <c r="C196" s="2" t="s">
        <v>27</v>
      </c>
      <c r="D196" s="2" t="s">
        <v>24</v>
      </c>
      <c r="E196" s="2" t="s">
        <v>358</v>
      </c>
      <c r="F196" s="2" t="s">
        <v>1203</v>
      </c>
      <c r="G196" s="2" t="s">
        <v>3</v>
      </c>
      <c r="H196" s="2" t="s">
        <v>1568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2</v>
      </c>
      <c r="P196" s="2" t="s">
        <v>1</v>
      </c>
      <c r="Q196" s="1">
        <v>310650531</v>
      </c>
      <c r="R196" s="1">
        <v>0</v>
      </c>
      <c r="S196" s="1">
        <v>219843527</v>
      </c>
      <c r="T196" s="1">
        <v>0</v>
      </c>
      <c r="U196" s="2" t="s">
        <v>0</v>
      </c>
      <c r="V196" s="1">
        <v>0</v>
      </c>
      <c r="W196" s="1">
        <v>78281900</v>
      </c>
      <c r="X196" s="2" t="s">
        <v>9</v>
      </c>
      <c r="Y196" s="1">
        <v>12525104</v>
      </c>
      <c r="Z196" s="3">
        <v>0</v>
      </c>
      <c r="AA196" s="3" t="s">
        <v>0</v>
      </c>
      <c r="AB196" s="3">
        <v>0</v>
      </c>
      <c r="AC196" s="3">
        <v>0</v>
      </c>
      <c r="AD196" s="3" t="s">
        <v>0</v>
      </c>
      <c r="AE196" s="3">
        <v>0</v>
      </c>
    </row>
    <row r="197" spans="1:31" ht="15" customHeight="1" x14ac:dyDescent="0.25">
      <c r="A197" s="2" t="s">
        <v>63</v>
      </c>
      <c r="B197" s="47">
        <v>44259</v>
      </c>
      <c r="C197" s="2" t="s">
        <v>6</v>
      </c>
      <c r="D197" s="2" t="s">
        <v>24</v>
      </c>
      <c r="E197" s="2" t="s">
        <v>196</v>
      </c>
      <c r="F197" s="2" t="s">
        <v>781</v>
      </c>
      <c r="G197" s="2" t="s">
        <v>3</v>
      </c>
      <c r="H197" s="2" t="s">
        <v>1569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1">
        <v>1646529139.6135998</v>
      </c>
      <c r="R197" s="1">
        <v>0</v>
      </c>
      <c r="S197" s="1">
        <v>1214983082</v>
      </c>
      <c r="T197" s="1">
        <v>0</v>
      </c>
      <c r="U197" s="2" t="s">
        <v>0</v>
      </c>
      <c r="V197" s="1">
        <v>0</v>
      </c>
      <c r="W197" s="1">
        <v>372022463.45999998</v>
      </c>
      <c r="X197" s="2" t="s">
        <v>0</v>
      </c>
      <c r="Y197" s="1">
        <v>59523594.153600007</v>
      </c>
      <c r="Z197" s="3">
        <v>0</v>
      </c>
      <c r="AA197" s="3" t="s">
        <v>0</v>
      </c>
      <c r="AB197" s="3">
        <v>0</v>
      </c>
      <c r="AC197" s="3">
        <v>0</v>
      </c>
      <c r="AD197" s="3" t="s">
        <v>0</v>
      </c>
      <c r="AE197" s="3">
        <v>0</v>
      </c>
    </row>
    <row r="198" spans="1:31" ht="15" customHeight="1" x14ac:dyDescent="0.25">
      <c r="A198" s="2" t="s">
        <v>62</v>
      </c>
      <c r="B198" s="47">
        <v>44259</v>
      </c>
      <c r="C198" s="2" t="s">
        <v>6</v>
      </c>
      <c r="D198" s="2" t="s">
        <v>1031</v>
      </c>
      <c r="E198" s="2" t="s">
        <v>1032</v>
      </c>
      <c r="F198" s="2" t="s">
        <v>1570</v>
      </c>
      <c r="G198" s="2" t="s">
        <v>3</v>
      </c>
      <c r="H198" s="2" t="s">
        <v>1</v>
      </c>
      <c r="I198" s="1">
        <v>172946</v>
      </c>
      <c r="J198" s="1" t="s">
        <v>1</v>
      </c>
      <c r="K198" s="1"/>
      <c r="L198" s="1"/>
      <c r="M198" s="1"/>
      <c r="N198" s="2" t="s">
        <v>12</v>
      </c>
      <c r="O198" s="2" t="s">
        <v>98</v>
      </c>
      <c r="P198" s="2" t="s">
        <v>1507</v>
      </c>
      <c r="Q198" s="1">
        <v>0</v>
      </c>
      <c r="R198" s="1">
        <v>0</v>
      </c>
      <c r="S198" s="1">
        <v>0</v>
      </c>
      <c r="T198" s="1">
        <v>0</v>
      </c>
      <c r="U198" s="2" t="s">
        <v>0</v>
      </c>
      <c r="V198" s="1">
        <v>0</v>
      </c>
      <c r="W198" s="1">
        <v>0</v>
      </c>
      <c r="X198" s="2" t="s">
        <v>9</v>
      </c>
      <c r="Y198" s="1">
        <v>0</v>
      </c>
      <c r="Z198" s="3">
        <v>0</v>
      </c>
      <c r="AA198" s="3" t="s">
        <v>0</v>
      </c>
      <c r="AB198" s="3">
        <v>0</v>
      </c>
      <c r="AC198" s="3">
        <v>0</v>
      </c>
      <c r="AD198" s="3" t="s">
        <v>0</v>
      </c>
      <c r="AE198" s="3">
        <v>0</v>
      </c>
    </row>
    <row r="199" spans="1:31" ht="15" customHeight="1" x14ac:dyDescent="0.25">
      <c r="A199" s="2" t="s">
        <v>61</v>
      </c>
      <c r="B199" s="47">
        <v>44259</v>
      </c>
      <c r="C199" s="2" t="s">
        <v>6</v>
      </c>
      <c r="D199" s="2" t="s">
        <v>19</v>
      </c>
      <c r="E199" s="2" t="s">
        <v>185</v>
      </c>
      <c r="F199" s="2" t="s">
        <v>780</v>
      </c>
      <c r="G199" s="2" t="s">
        <v>3</v>
      </c>
      <c r="H199" s="2" t="s">
        <v>1420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98</v>
      </c>
      <c r="P199" s="2" t="s">
        <v>1</v>
      </c>
      <c r="Q199" s="1">
        <v>0</v>
      </c>
      <c r="R199" s="1">
        <v>0</v>
      </c>
      <c r="S199" s="1">
        <v>0</v>
      </c>
      <c r="T199" s="1">
        <v>0</v>
      </c>
      <c r="U199" s="2" t="s">
        <v>0</v>
      </c>
      <c r="V199" s="1">
        <v>0</v>
      </c>
      <c r="W199" s="1">
        <v>0</v>
      </c>
      <c r="X199" s="2" t="s">
        <v>9</v>
      </c>
      <c r="Y199" s="1">
        <v>0</v>
      </c>
      <c r="Z199" s="3">
        <v>0</v>
      </c>
      <c r="AA199" s="3" t="s">
        <v>0</v>
      </c>
      <c r="AB199" s="3">
        <v>0</v>
      </c>
      <c r="AC199" s="3">
        <v>0</v>
      </c>
      <c r="AD199" s="3" t="s">
        <v>0</v>
      </c>
      <c r="AE199" s="3">
        <v>0</v>
      </c>
    </row>
    <row r="200" spans="1:31" ht="15" customHeight="1" x14ac:dyDescent="0.25">
      <c r="A200" s="2" t="s">
        <v>60</v>
      </c>
      <c r="B200" s="47">
        <v>44259</v>
      </c>
      <c r="C200" s="2" t="s">
        <v>6</v>
      </c>
      <c r="D200" s="2" t="s">
        <v>14</v>
      </c>
      <c r="E200" s="2" t="s">
        <v>181</v>
      </c>
      <c r="F200" s="2" t="s">
        <v>1571</v>
      </c>
      <c r="G200" s="2" t="s">
        <v>3</v>
      </c>
      <c r="H200" s="2" t="s">
        <v>1572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493879026.55359995</v>
      </c>
      <c r="R200" s="1">
        <v>0</v>
      </c>
      <c r="S200" s="1">
        <v>444548130</v>
      </c>
      <c r="T200" s="1">
        <v>0</v>
      </c>
      <c r="U200" s="2" t="s">
        <v>0</v>
      </c>
      <c r="V200" s="1">
        <v>0</v>
      </c>
      <c r="W200" s="1">
        <v>42526634.960000001</v>
      </c>
      <c r="X200" s="2" t="s">
        <v>0</v>
      </c>
      <c r="Y200" s="1">
        <v>6804261.5936000003</v>
      </c>
      <c r="Z200" s="3">
        <v>0</v>
      </c>
      <c r="AA200" s="3" t="s">
        <v>0</v>
      </c>
      <c r="AB200" s="3">
        <v>0</v>
      </c>
      <c r="AC200" s="3">
        <v>0</v>
      </c>
      <c r="AD200" s="3" t="s">
        <v>0</v>
      </c>
      <c r="AE200" s="3">
        <v>0</v>
      </c>
    </row>
    <row r="201" spans="1:31" ht="15" customHeight="1" x14ac:dyDescent="0.25">
      <c r="A201" s="2" t="s">
        <v>59</v>
      </c>
      <c r="B201" s="47">
        <v>44259</v>
      </c>
      <c r="C201" s="2" t="s">
        <v>6</v>
      </c>
      <c r="D201" s="2" t="s">
        <v>7</v>
      </c>
      <c r="E201" s="2" t="s">
        <v>762</v>
      </c>
      <c r="F201" s="2" t="s">
        <v>1573</v>
      </c>
      <c r="G201" s="2" t="s">
        <v>3</v>
      </c>
      <c r="H201" s="2" t="s">
        <v>1574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200207560</v>
      </c>
      <c r="R201" s="1">
        <v>0</v>
      </c>
      <c r="S201" s="1">
        <v>178795700</v>
      </c>
      <c r="T201" s="1">
        <v>0</v>
      </c>
      <c r="U201" s="2" t="s">
        <v>0</v>
      </c>
      <c r="V201" s="1">
        <v>0</v>
      </c>
      <c r="W201" s="1">
        <v>18458500</v>
      </c>
      <c r="X201" s="2" t="s">
        <v>0</v>
      </c>
      <c r="Y201" s="1">
        <v>2953360</v>
      </c>
      <c r="Z201" s="3">
        <v>0</v>
      </c>
      <c r="AA201" s="3" t="s">
        <v>0</v>
      </c>
      <c r="AB201" s="3">
        <v>0</v>
      </c>
      <c r="AC201" s="3">
        <v>0</v>
      </c>
      <c r="AD201" s="3" t="s">
        <v>0</v>
      </c>
      <c r="AE201" s="3">
        <v>0</v>
      </c>
    </row>
    <row r="202" spans="1:31" ht="15" customHeight="1" x14ac:dyDescent="0.25">
      <c r="A202" s="2" t="s">
        <v>58</v>
      </c>
      <c r="B202" s="47">
        <v>44259</v>
      </c>
      <c r="C202" s="2" t="s">
        <v>6</v>
      </c>
      <c r="D202" s="2" t="s">
        <v>5</v>
      </c>
      <c r="E202" s="2" t="s">
        <v>175</v>
      </c>
      <c r="F202" s="2" t="s">
        <v>1575</v>
      </c>
      <c r="G202" s="2" t="s">
        <v>3</v>
      </c>
      <c r="H202" s="2" t="s">
        <v>1332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98</v>
      </c>
      <c r="P202" s="2"/>
      <c r="Q202" s="1">
        <v>0</v>
      </c>
      <c r="R202" s="1">
        <v>0</v>
      </c>
      <c r="S202" s="1">
        <v>0</v>
      </c>
      <c r="T202" s="1">
        <v>0</v>
      </c>
      <c r="U202" s="2" t="s">
        <v>0</v>
      </c>
      <c r="V202" s="1">
        <v>0</v>
      </c>
      <c r="W202" s="1">
        <v>0</v>
      </c>
      <c r="X202" s="2" t="s">
        <v>0</v>
      </c>
      <c r="Y202" s="1">
        <v>0</v>
      </c>
      <c r="Z202" s="3">
        <v>0</v>
      </c>
      <c r="AA202" s="3" t="s">
        <v>0</v>
      </c>
      <c r="AB202" s="3">
        <v>0</v>
      </c>
      <c r="AC202" s="3">
        <v>0</v>
      </c>
      <c r="AD202" s="3" t="s">
        <v>0</v>
      </c>
      <c r="AE202" s="3">
        <v>0</v>
      </c>
    </row>
    <row r="203" spans="1:31" ht="15" customHeight="1" x14ac:dyDescent="0.25">
      <c r="A203" s="2" t="s">
        <v>57</v>
      </c>
      <c r="B203" s="47">
        <v>44259</v>
      </c>
      <c r="C203" s="2" t="s">
        <v>6</v>
      </c>
      <c r="D203" s="2" t="s">
        <v>914</v>
      </c>
      <c r="E203" s="2" t="s">
        <v>915</v>
      </c>
      <c r="F203" s="2" t="s">
        <v>1576</v>
      </c>
      <c r="G203" s="2" t="s">
        <v>3</v>
      </c>
      <c r="H203" s="2" t="s">
        <v>1577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241598565.77999997</v>
      </c>
      <c r="R203" s="1">
        <v>0</v>
      </c>
      <c r="S203" s="1">
        <v>160747426.5</v>
      </c>
      <c r="T203" s="1">
        <v>0</v>
      </c>
      <c r="U203" s="2" t="s">
        <v>0</v>
      </c>
      <c r="V203" s="1">
        <v>0</v>
      </c>
      <c r="W203" s="1">
        <v>69699258</v>
      </c>
      <c r="X203" s="2" t="s">
        <v>9</v>
      </c>
      <c r="Y203" s="1">
        <v>11151881.279999999</v>
      </c>
      <c r="Z203" s="3">
        <v>0</v>
      </c>
      <c r="AA203" s="3" t="s">
        <v>0</v>
      </c>
      <c r="AB203" s="3">
        <v>0</v>
      </c>
      <c r="AC203" s="3">
        <v>0</v>
      </c>
      <c r="AD203" s="3" t="s">
        <v>0</v>
      </c>
      <c r="AE203" s="3">
        <v>0</v>
      </c>
    </row>
    <row r="204" spans="1:31" ht="15" customHeight="1" x14ac:dyDescent="0.25">
      <c r="A204" s="2" t="s">
        <v>56</v>
      </c>
      <c r="B204" s="46">
        <v>44259</v>
      </c>
      <c r="C204" s="2" t="s">
        <v>6</v>
      </c>
      <c r="D204" s="2" t="s">
        <v>1007</v>
      </c>
      <c r="E204" s="2" t="s">
        <v>907</v>
      </c>
      <c r="F204" s="59" t="s">
        <v>1578</v>
      </c>
      <c r="G204" s="2" t="s">
        <v>3</v>
      </c>
      <c r="H204" s="2" t="s">
        <v>1337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98</v>
      </c>
      <c r="P204" s="2" t="s">
        <v>1</v>
      </c>
      <c r="Q204" s="1">
        <v>0</v>
      </c>
      <c r="R204" s="1">
        <v>0</v>
      </c>
      <c r="S204" s="1">
        <v>0</v>
      </c>
      <c r="T204" s="1">
        <v>0</v>
      </c>
      <c r="U204" s="2" t="s">
        <v>0</v>
      </c>
      <c r="V204" s="1">
        <v>0</v>
      </c>
      <c r="W204" s="1">
        <v>0</v>
      </c>
      <c r="X204" s="2" t="s">
        <v>9</v>
      </c>
      <c r="Y204" s="1">
        <v>0</v>
      </c>
      <c r="Z204" s="3">
        <v>0</v>
      </c>
      <c r="AA204" s="3" t="s">
        <v>0</v>
      </c>
      <c r="AB204" s="3">
        <v>0</v>
      </c>
      <c r="AC204" s="3">
        <v>0</v>
      </c>
      <c r="AD204" s="3" t="s">
        <v>0</v>
      </c>
      <c r="AE204" s="3">
        <v>0</v>
      </c>
    </row>
    <row r="205" spans="1:31" ht="15" customHeight="1" x14ac:dyDescent="0.25">
      <c r="A205" s="2" t="s">
        <v>55</v>
      </c>
      <c r="B205" s="47">
        <v>44260</v>
      </c>
      <c r="C205" s="2" t="s">
        <v>27</v>
      </c>
      <c r="D205" s="2" t="s">
        <v>49</v>
      </c>
      <c r="E205" s="2" t="s">
        <v>223</v>
      </c>
      <c r="F205" s="2" t="s">
        <v>1579</v>
      </c>
      <c r="G205" s="2" t="s">
        <v>3</v>
      </c>
      <c r="H205" s="2" t="s">
        <v>1580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255269579.03999999</v>
      </c>
      <c r="R205" s="1">
        <v>0</v>
      </c>
      <c r="S205" s="1">
        <v>199207511</v>
      </c>
      <c r="T205" s="1">
        <v>0</v>
      </c>
      <c r="U205" s="2" t="s">
        <v>0</v>
      </c>
      <c r="V205" s="1">
        <v>0</v>
      </c>
      <c r="W205" s="1">
        <v>48329369</v>
      </c>
      <c r="X205" s="2" t="s">
        <v>0</v>
      </c>
      <c r="Y205" s="1">
        <v>7732699.0399999991</v>
      </c>
      <c r="Z205" s="3">
        <v>0</v>
      </c>
      <c r="AA205" s="3" t="s">
        <v>0</v>
      </c>
      <c r="AB205" s="3">
        <v>0</v>
      </c>
      <c r="AC205" s="3">
        <v>0</v>
      </c>
      <c r="AD205" s="3" t="s">
        <v>0</v>
      </c>
      <c r="AE205" s="3">
        <v>0</v>
      </c>
    </row>
    <row r="206" spans="1:31" ht="15" customHeight="1" x14ac:dyDescent="0.25">
      <c r="A206" s="2" t="s">
        <v>54</v>
      </c>
      <c r="B206" s="47">
        <v>44260</v>
      </c>
      <c r="C206" s="2" t="s">
        <v>27</v>
      </c>
      <c r="D206" s="2" t="s">
        <v>49</v>
      </c>
      <c r="E206" s="2" t="s">
        <v>223</v>
      </c>
      <c r="F206" s="2" t="s">
        <v>1581</v>
      </c>
      <c r="G206" s="2" t="s">
        <v>3</v>
      </c>
      <c r="H206" s="2" t="s">
        <v>1582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1583</v>
      </c>
      <c r="P206" s="2" t="s">
        <v>1584</v>
      </c>
      <c r="Q206" s="1">
        <v>18815548</v>
      </c>
      <c r="R206" s="1">
        <v>0</v>
      </c>
      <c r="S206" s="1">
        <v>0</v>
      </c>
      <c r="T206" s="1">
        <v>16220300</v>
      </c>
      <c r="U206" s="2" t="s">
        <v>9</v>
      </c>
      <c r="V206" s="1">
        <v>2595248</v>
      </c>
      <c r="W206" s="1">
        <v>0</v>
      </c>
      <c r="X206" s="2" t="s">
        <v>0</v>
      </c>
      <c r="Y206" s="1">
        <v>0</v>
      </c>
      <c r="Z206" s="3">
        <v>0</v>
      </c>
      <c r="AA206" s="3" t="s">
        <v>0</v>
      </c>
      <c r="AB206" s="3">
        <v>0</v>
      </c>
      <c r="AC206" s="3">
        <v>0</v>
      </c>
      <c r="AD206" s="3" t="s">
        <v>0</v>
      </c>
      <c r="AE206" s="3">
        <v>0</v>
      </c>
    </row>
    <row r="207" spans="1:31" ht="15" customHeight="1" x14ac:dyDescent="0.25">
      <c r="A207" s="2" t="s">
        <v>53</v>
      </c>
      <c r="B207" s="47">
        <v>44260</v>
      </c>
      <c r="C207" s="2" t="s">
        <v>27</v>
      </c>
      <c r="D207" s="2" t="s">
        <v>49</v>
      </c>
      <c r="E207" s="2" t="s">
        <v>223</v>
      </c>
      <c r="F207" s="2" t="s">
        <v>1579</v>
      </c>
      <c r="G207" s="2" t="s">
        <v>3</v>
      </c>
      <c r="H207" s="2" t="s">
        <v>1585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17211264</v>
      </c>
      <c r="R207" s="1">
        <v>0</v>
      </c>
      <c r="S207" s="1">
        <v>17211264</v>
      </c>
      <c r="T207" s="1">
        <v>0</v>
      </c>
      <c r="U207" s="2" t="s">
        <v>0</v>
      </c>
      <c r="V207" s="1">
        <v>0</v>
      </c>
      <c r="W207" s="1">
        <v>0</v>
      </c>
      <c r="X207" s="2" t="s">
        <v>0</v>
      </c>
      <c r="Y207" s="1">
        <v>0</v>
      </c>
      <c r="Z207" s="3">
        <v>0</v>
      </c>
      <c r="AA207" s="3" t="s">
        <v>0</v>
      </c>
      <c r="AB207" s="3">
        <v>0</v>
      </c>
      <c r="AC207" s="3">
        <v>0</v>
      </c>
      <c r="AD207" s="3" t="s">
        <v>0</v>
      </c>
      <c r="AE207" s="3">
        <v>0</v>
      </c>
    </row>
    <row r="208" spans="1:31" ht="15" customHeight="1" x14ac:dyDescent="0.25">
      <c r="A208" s="2" t="s">
        <v>52</v>
      </c>
      <c r="B208" s="47">
        <v>44260</v>
      </c>
      <c r="C208" s="2" t="s">
        <v>27</v>
      </c>
      <c r="D208" s="2" t="s">
        <v>49</v>
      </c>
      <c r="E208" s="2" t="s">
        <v>223</v>
      </c>
      <c r="F208" s="2" t="s">
        <v>1581</v>
      </c>
      <c r="G208" s="2" t="s">
        <v>3</v>
      </c>
      <c r="H208" s="2" t="s">
        <v>1586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1587</v>
      </c>
      <c r="P208" s="2" t="s">
        <v>1588</v>
      </c>
      <c r="Q208" s="1">
        <v>31065000</v>
      </c>
      <c r="R208" s="1">
        <v>0</v>
      </c>
      <c r="S208" s="1">
        <v>31065000</v>
      </c>
      <c r="T208" s="1">
        <v>0</v>
      </c>
      <c r="U208" s="2" t="s">
        <v>0</v>
      </c>
      <c r="V208" s="1">
        <v>0</v>
      </c>
      <c r="W208" s="1">
        <v>0</v>
      </c>
      <c r="X208" s="2" t="s">
        <v>0</v>
      </c>
      <c r="Y208" s="1">
        <v>0</v>
      </c>
      <c r="Z208" s="3">
        <v>0</v>
      </c>
      <c r="AA208" s="3" t="s">
        <v>0</v>
      </c>
      <c r="AB208" s="3">
        <v>0</v>
      </c>
      <c r="AC208" s="3">
        <v>0</v>
      </c>
      <c r="AD208" s="3" t="s">
        <v>0</v>
      </c>
      <c r="AE208" s="3">
        <v>0</v>
      </c>
    </row>
    <row r="209" spans="1:31" ht="15" customHeight="1" x14ac:dyDescent="0.25">
      <c r="A209" s="2" t="s">
        <v>51</v>
      </c>
      <c r="B209" s="47">
        <v>44260</v>
      </c>
      <c r="C209" s="2" t="s">
        <v>27</v>
      </c>
      <c r="D209" s="2" t="s">
        <v>49</v>
      </c>
      <c r="E209" s="2" t="s">
        <v>223</v>
      </c>
      <c r="F209" s="2" t="s">
        <v>1579</v>
      </c>
      <c r="G209" s="2" t="s">
        <v>3</v>
      </c>
      <c r="H209" s="2" t="s">
        <v>1589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869719620.93999994</v>
      </c>
      <c r="R209" s="1">
        <v>0</v>
      </c>
      <c r="S209" s="1">
        <v>523723887.5</v>
      </c>
      <c r="T209" s="1">
        <v>0</v>
      </c>
      <c r="U209" s="2" t="s">
        <v>0</v>
      </c>
      <c r="V209" s="1">
        <v>0</v>
      </c>
      <c r="W209" s="1">
        <v>298272184</v>
      </c>
      <c r="X209" s="2" t="s">
        <v>9</v>
      </c>
      <c r="Y209" s="1">
        <v>47723549.439999998</v>
      </c>
      <c r="Z209" s="3">
        <v>0</v>
      </c>
      <c r="AA209" s="3" t="s">
        <v>0</v>
      </c>
      <c r="AB209" s="3">
        <v>0</v>
      </c>
      <c r="AC209" s="3">
        <v>0</v>
      </c>
      <c r="AD209" s="3" t="s">
        <v>0</v>
      </c>
      <c r="AE209" s="3">
        <v>0</v>
      </c>
    </row>
    <row r="210" spans="1:31" ht="15" customHeight="1" x14ac:dyDescent="0.25">
      <c r="A210" s="2" t="s">
        <v>50</v>
      </c>
      <c r="B210" s="47">
        <v>44260</v>
      </c>
      <c r="C210" s="2" t="s">
        <v>27</v>
      </c>
      <c r="D210" s="2" t="s">
        <v>49</v>
      </c>
      <c r="E210" s="2" t="s">
        <v>223</v>
      </c>
      <c r="F210" s="2" t="s">
        <v>1581</v>
      </c>
      <c r="G210" s="2" t="s">
        <v>3</v>
      </c>
      <c r="H210" s="2" t="s">
        <v>1590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1009</v>
      </c>
      <c r="P210" s="2" t="s">
        <v>1010</v>
      </c>
      <c r="Q210" s="1">
        <v>9923480</v>
      </c>
      <c r="R210" s="1">
        <v>0</v>
      </c>
      <c r="S210" s="1">
        <v>4700000</v>
      </c>
      <c r="T210" s="1">
        <v>4503000</v>
      </c>
      <c r="U210" s="2" t="s">
        <v>9</v>
      </c>
      <c r="V210" s="1">
        <v>720480</v>
      </c>
      <c r="W210" s="1">
        <v>0</v>
      </c>
      <c r="X210" s="2" t="s">
        <v>0</v>
      </c>
      <c r="Y210" s="1">
        <v>0</v>
      </c>
      <c r="Z210" s="3">
        <v>0</v>
      </c>
      <c r="AA210" s="3" t="s">
        <v>0</v>
      </c>
      <c r="AB210" s="3">
        <v>0</v>
      </c>
      <c r="AC210" s="3">
        <v>0</v>
      </c>
      <c r="AD210" s="3" t="s">
        <v>0</v>
      </c>
      <c r="AE210" s="3">
        <v>0</v>
      </c>
    </row>
    <row r="211" spans="1:31" ht="15" customHeight="1" x14ac:dyDescent="0.25">
      <c r="A211" s="2" t="s">
        <v>48</v>
      </c>
      <c r="B211" s="47">
        <v>44260</v>
      </c>
      <c r="C211" s="2" t="s">
        <v>27</v>
      </c>
      <c r="D211" s="2" t="s">
        <v>49</v>
      </c>
      <c r="E211" s="2" t="s">
        <v>223</v>
      </c>
      <c r="F211" s="2" t="s">
        <v>1579</v>
      </c>
      <c r="G211" s="2" t="s">
        <v>3</v>
      </c>
      <c r="H211" s="2" t="s">
        <v>1591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163826634.5</v>
      </c>
      <c r="R211" s="1">
        <v>0</v>
      </c>
      <c r="S211" s="1">
        <v>129887238.5</v>
      </c>
      <c r="T211" s="1">
        <v>0</v>
      </c>
      <c r="U211" s="2" t="s">
        <v>0</v>
      </c>
      <c r="V211" s="1">
        <v>0</v>
      </c>
      <c r="W211" s="1">
        <v>29258100</v>
      </c>
      <c r="X211" s="2" t="s">
        <v>9</v>
      </c>
      <c r="Y211" s="1">
        <v>4681296</v>
      </c>
      <c r="Z211" s="3">
        <v>0</v>
      </c>
      <c r="AA211" s="3" t="s">
        <v>0</v>
      </c>
      <c r="AB211" s="3">
        <v>0</v>
      </c>
      <c r="AC211" s="3">
        <v>0</v>
      </c>
      <c r="AD211" s="3" t="s">
        <v>0</v>
      </c>
      <c r="AE211" s="3">
        <v>0</v>
      </c>
    </row>
    <row r="212" spans="1:31" ht="15" customHeight="1" x14ac:dyDescent="0.25">
      <c r="A212" s="2" t="s">
        <v>47</v>
      </c>
      <c r="B212" s="47">
        <v>44260</v>
      </c>
      <c r="C212" s="2" t="s">
        <v>6</v>
      </c>
      <c r="D212" s="2" t="s">
        <v>49</v>
      </c>
      <c r="E212" s="2" t="s">
        <v>232</v>
      </c>
      <c r="F212" s="2" t="s">
        <v>1247</v>
      </c>
      <c r="G212" s="2" t="s">
        <v>3</v>
      </c>
      <c r="H212" s="2" t="s">
        <v>1592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1307980783.9671998</v>
      </c>
      <c r="R212" s="1">
        <v>0</v>
      </c>
      <c r="S212" s="1">
        <v>1056563337</v>
      </c>
      <c r="T212" s="1">
        <v>0</v>
      </c>
      <c r="U212" s="2" t="s">
        <v>0</v>
      </c>
      <c r="V212" s="1">
        <v>0</v>
      </c>
      <c r="W212" s="1">
        <v>216739178.42000002</v>
      </c>
      <c r="X212" s="2" t="s">
        <v>0</v>
      </c>
      <c r="Y212" s="1">
        <v>34678268.547200002</v>
      </c>
      <c r="Z212" s="3">
        <v>0</v>
      </c>
      <c r="AA212" s="3" t="s">
        <v>0</v>
      </c>
      <c r="AB212" s="3">
        <v>0</v>
      </c>
      <c r="AC212" s="3">
        <v>0</v>
      </c>
      <c r="AD212" s="3" t="s">
        <v>0</v>
      </c>
      <c r="AE212" s="3">
        <v>0</v>
      </c>
    </row>
    <row r="213" spans="1:31" ht="15" customHeight="1" x14ac:dyDescent="0.25">
      <c r="A213" s="2" t="s">
        <v>46</v>
      </c>
      <c r="B213" s="47">
        <v>44260</v>
      </c>
      <c r="C213" s="2" t="s">
        <v>6</v>
      </c>
      <c r="D213" s="2" t="s">
        <v>49</v>
      </c>
      <c r="E213" s="2" t="s">
        <v>232</v>
      </c>
      <c r="F213" s="2" t="s">
        <v>1247</v>
      </c>
      <c r="G213" s="2" t="s">
        <v>13</v>
      </c>
      <c r="H213" s="2" t="s">
        <v>1</v>
      </c>
      <c r="I213" s="1" t="s">
        <v>1593</v>
      </c>
      <c r="J213" s="1" t="s">
        <v>1</v>
      </c>
      <c r="K213" s="1" t="s">
        <v>1594</v>
      </c>
      <c r="L213" s="1" t="s">
        <v>1595</v>
      </c>
      <c r="M213" s="1">
        <v>16922312</v>
      </c>
      <c r="N213" s="2" t="s">
        <v>12</v>
      </c>
      <c r="O213" s="2" t="s">
        <v>1596</v>
      </c>
      <c r="P213" s="2" t="s">
        <v>1597</v>
      </c>
      <c r="Q213" s="1">
        <v>-10561568</v>
      </c>
      <c r="R213" s="1">
        <v>0</v>
      </c>
      <c r="S213" s="1">
        <v>0</v>
      </c>
      <c r="T213" s="1">
        <v>0</v>
      </c>
      <c r="U213" s="2" t="s">
        <v>0</v>
      </c>
      <c r="V213" s="1">
        <v>0</v>
      </c>
      <c r="W213" s="1">
        <v>-9104800</v>
      </c>
      <c r="X213" s="2" t="s">
        <v>9</v>
      </c>
      <c r="Y213" s="1">
        <v>-1456768</v>
      </c>
      <c r="Z213" s="3">
        <v>0</v>
      </c>
      <c r="AA213" s="3" t="s">
        <v>0</v>
      </c>
      <c r="AB213" s="3">
        <v>0</v>
      </c>
      <c r="AC213" s="3">
        <v>0</v>
      </c>
      <c r="AD213" s="3" t="s">
        <v>0</v>
      </c>
      <c r="AE213" s="3">
        <v>0</v>
      </c>
    </row>
    <row r="214" spans="1:31" ht="15" customHeight="1" x14ac:dyDescent="0.25">
      <c r="A214" s="2" t="s">
        <v>45</v>
      </c>
      <c r="B214" s="46">
        <v>44260</v>
      </c>
      <c r="C214" s="2" t="s">
        <v>6</v>
      </c>
      <c r="D214" s="2" t="s">
        <v>49</v>
      </c>
      <c r="E214" s="2" t="s">
        <v>415</v>
      </c>
      <c r="F214" s="59" t="s">
        <v>1245</v>
      </c>
      <c r="G214" s="2" t="s">
        <v>3</v>
      </c>
      <c r="H214" s="2" t="s">
        <v>1598</v>
      </c>
      <c r="I214" s="1"/>
      <c r="J214" s="1"/>
      <c r="K214" s="1"/>
      <c r="L214" s="1"/>
      <c r="M214" s="1">
        <v>0</v>
      </c>
      <c r="N214" s="2"/>
      <c r="O214" s="2" t="s">
        <v>98</v>
      </c>
      <c r="P214" s="2"/>
      <c r="Q214" s="1">
        <v>0</v>
      </c>
      <c r="R214" s="1">
        <v>0</v>
      </c>
      <c r="S214" s="1">
        <v>0</v>
      </c>
      <c r="T214" s="1">
        <v>0</v>
      </c>
      <c r="U214" s="2" t="s">
        <v>0</v>
      </c>
      <c r="V214" s="1">
        <v>0</v>
      </c>
      <c r="W214" s="1">
        <v>0</v>
      </c>
      <c r="X214" s="2" t="s">
        <v>0</v>
      </c>
      <c r="Y214" s="1">
        <v>0</v>
      </c>
      <c r="Z214" s="3">
        <v>0</v>
      </c>
      <c r="AA214" s="3" t="s">
        <v>0</v>
      </c>
      <c r="AB214" s="3">
        <v>0</v>
      </c>
      <c r="AC214" s="3">
        <v>0</v>
      </c>
      <c r="AD214" s="3" t="s">
        <v>0</v>
      </c>
      <c r="AE214" s="3">
        <v>0</v>
      </c>
    </row>
    <row r="215" spans="1:31" ht="15" customHeight="1" x14ac:dyDescent="0.25">
      <c r="A215" s="2" t="s">
        <v>44</v>
      </c>
      <c r="B215" s="47">
        <v>44260</v>
      </c>
      <c r="C215" s="2" t="s">
        <v>35</v>
      </c>
      <c r="D215" s="2" t="s">
        <v>42</v>
      </c>
      <c r="E215" s="2" t="s">
        <v>219</v>
      </c>
      <c r="F215" s="2" t="s">
        <v>1599</v>
      </c>
      <c r="G215" s="2" t="s">
        <v>3</v>
      </c>
      <c r="H215" s="2" t="s">
        <v>1600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194426439</v>
      </c>
      <c r="R215" s="1">
        <v>0</v>
      </c>
      <c r="S215" s="1">
        <v>178996235</v>
      </c>
      <c r="T215" s="1">
        <v>0</v>
      </c>
      <c r="U215" s="2" t="s">
        <v>0</v>
      </c>
      <c r="V215" s="1">
        <v>0</v>
      </c>
      <c r="W215" s="1">
        <v>13301900</v>
      </c>
      <c r="X215" s="2" t="s">
        <v>0</v>
      </c>
      <c r="Y215" s="1">
        <v>2128304</v>
      </c>
      <c r="Z215" s="3">
        <v>0</v>
      </c>
      <c r="AA215" s="3" t="s">
        <v>0</v>
      </c>
      <c r="AB215" s="3">
        <v>0</v>
      </c>
      <c r="AC215" s="3">
        <v>0</v>
      </c>
      <c r="AD215" s="3" t="s">
        <v>0</v>
      </c>
      <c r="AE215" s="3">
        <v>0</v>
      </c>
    </row>
    <row r="216" spans="1:31" ht="15" customHeight="1" x14ac:dyDescent="0.25">
      <c r="A216" s="2" t="s">
        <v>43</v>
      </c>
      <c r="B216" s="47">
        <v>44260</v>
      </c>
      <c r="C216" s="2" t="s">
        <v>35</v>
      </c>
      <c r="D216" s="2" t="s">
        <v>42</v>
      </c>
      <c r="E216" s="2" t="s">
        <v>219</v>
      </c>
      <c r="F216" s="2" t="s">
        <v>1601</v>
      </c>
      <c r="G216" s="2" t="s">
        <v>3</v>
      </c>
      <c r="H216" s="2" t="s">
        <v>1602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1">
        <v>456716508.92000002</v>
      </c>
      <c r="R216" s="1">
        <v>0</v>
      </c>
      <c r="S216" s="1">
        <v>415975555</v>
      </c>
      <c r="T216" s="1">
        <v>0</v>
      </c>
      <c r="U216" s="2" t="s">
        <v>0</v>
      </c>
      <c r="V216" s="1">
        <v>0</v>
      </c>
      <c r="W216" s="1">
        <v>35121512</v>
      </c>
      <c r="X216" s="2" t="s">
        <v>0</v>
      </c>
      <c r="Y216" s="1">
        <v>5619441.9199999999</v>
      </c>
      <c r="Z216" s="3">
        <v>0</v>
      </c>
      <c r="AA216" s="3" t="s">
        <v>0</v>
      </c>
      <c r="AB216" s="3">
        <v>0</v>
      </c>
      <c r="AC216" s="3">
        <v>0</v>
      </c>
      <c r="AD216" s="3" t="s">
        <v>0</v>
      </c>
      <c r="AE216" s="3">
        <v>0</v>
      </c>
    </row>
    <row r="217" spans="1:31" ht="15" customHeight="1" x14ac:dyDescent="0.25">
      <c r="A217" s="2" t="s">
        <v>41</v>
      </c>
      <c r="B217" s="47">
        <v>44260</v>
      </c>
      <c r="C217" s="2" t="s">
        <v>27</v>
      </c>
      <c r="D217" s="2" t="s">
        <v>42</v>
      </c>
      <c r="E217" s="2" t="s">
        <v>214</v>
      </c>
      <c r="F217" s="2" t="s">
        <v>1181</v>
      </c>
      <c r="G217" s="2" t="s">
        <v>3</v>
      </c>
      <c r="H217" s="2" t="s">
        <v>1603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2</v>
      </c>
      <c r="P217" s="2" t="s">
        <v>1</v>
      </c>
      <c r="Q217" s="1">
        <v>654995271.80879998</v>
      </c>
      <c r="R217" s="1">
        <v>0</v>
      </c>
      <c r="S217" s="1">
        <v>506349409.00000006</v>
      </c>
      <c r="T217" s="1">
        <v>0</v>
      </c>
      <c r="U217" s="2" t="s">
        <v>0</v>
      </c>
      <c r="V217" s="1">
        <v>0</v>
      </c>
      <c r="W217" s="1">
        <v>128142985.18000001</v>
      </c>
      <c r="X217" s="2" t="s">
        <v>9</v>
      </c>
      <c r="Y217" s="1">
        <v>20502877.628800001</v>
      </c>
      <c r="Z217" s="3">
        <v>0</v>
      </c>
      <c r="AA217" s="3" t="s">
        <v>0</v>
      </c>
      <c r="AB217" s="3">
        <v>0</v>
      </c>
      <c r="AC217" s="3">
        <v>0</v>
      </c>
      <c r="AD217" s="3" t="s">
        <v>0</v>
      </c>
      <c r="AE217" s="3">
        <v>0</v>
      </c>
    </row>
    <row r="218" spans="1:31" ht="15" customHeight="1" x14ac:dyDescent="0.25">
      <c r="A218" s="2" t="s">
        <v>40</v>
      </c>
      <c r="B218" s="47">
        <v>44260</v>
      </c>
      <c r="C218" s="2" t="s">
        <v>27</v>
      </c>
      <c r="D218" s="2" t="s">
        <v>42</v>
      </c>
      <c r="E218" s="2" t="s">
        <v>214</v>
      </c>
      <c r="F218" s="2" t="s">
        <v>1554</v>
      </c>
      <c r="G218" s="2" t="s">
        <v>3</v>
      </c>
      <c r="H218" s="2" t="s">
        <v>1604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1383</v>
      </c>
      <c r="P218" s="2" t="s">
        <v>1384</v>
      </c>
      <c r="Q218" s="1">
        <v>11020079.9936</v>
      </c>
      <c r="R218" s="1">
        <v>0</v>
      </c>
      <c r="S218" s="1">
        <v>0</v>
      </c>
      <c r="T218" s="1">
        <v>9500068.9600000009</v>
      </c>
      <c r="U218" s="2" t="s">
        <v>9</v>
      </c>
      <c r="V218" s="1">
        <v>1520011.0336</v>
      </c>
      <c r="W218" s="1">
        <v>0</v>
      </c>
      <c r="X218" s="2" t="s">
        <v>0</v>
      </c>
      <c r="Y218" s="1">
        <v>0</v>
      </c>
      <c r="Z218" s="3">
        <v>0</v>
      </c>
      <c r="AA218" s="3" t="s">
        <v>0</v>
      </c>
      <c r="AB218" s="3">
        <v>0</v>
      </c>
      <c r="AC218" s="3">
        <v>0</v>
      </c>
      <c r="AD218" s="3" t="s">
        <v>0</v>
      </c>
      <c r="AE218" s="3">
        <v>0</v>
      </c>
    </row>
    <row r="219" spans="1:31" ht="15" customHeight="1" x14ac:dyDescent="0.25">
      <c r="A219" s="2" t="s">
        <v>39</v>
      </c>
      <c r="B219" s="47">
        <v>44260</v>
      </c>
      <c r="C219" s="2" t="s">
        <v>27</v>
      </c>
      <c r="D219" s="2" t="s">
        <v>42</v>
      </c>
      <c r="E219" s="2" t="s">
        <v>214</v>
      </c>
      <c r="F219" s="2" t="s">
        <v>1181</v>
      </c>
      <c r="G219" s="2" t="s">
        <v>3</v>
      </c>
      <c r="H219" s="2" t="s">
        <v>1605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43444980.003600001</v>
      </c>
      <c r="R219" s="1">
        <v>0</v>
      </c>
      <c r="S219" s="1">
        <v>19307600</v>
      </c>
      <c r="T219" s="1">
        <v>0</v>
      </c>
      <c r="U219" s="2" t="s">
        <v>0</v>
      </c>
      <c r="V219" s="1">
        <v>0</v>
      </c>
      <c r="W219" s="1">
        <v>20808086.210000001</v>
      </c>
      <c r="X219" s="2" t="s">
        <v>9</v>
      </c>
      <c r="Y219" s="1">
        <v>3329293.7936</v>
      </c>
      <c r="Z219" s="3">
        <v>0</v>
      </c>
      <c r="AA219" s="3" t="s">
        <v>0</v>
      </c>
      <c r="AB219" s="3">
        <v>0</v>
      </c>
      <c r="AC219" s="3">
        <v>0</v>
      </c>
      <c r="AD219" s="3" t="s">
        <v>0</v>
      </c>
      <c r="AE219" s="3">
        <v>0</v>
      </c>
    </row>
    <row r="220" spans="1:31" ht="15" customHeight="1" x14ac:dyDescent="0.25">
      <c r="A220" s="2" t="s">
        <v>37</v>
      </c>
      <c r="B220" s="47">
        <v>44260</v>
      </c>
      <c r="C220" s="2" t="s">
        <v>27</v>
      </c>
      <c r="D220" s="2" t="s">
        <v>42</v>
      </c>
      <c r="E220" s="2" t="s">
        <v>214</v>
      </c>
      <c r="F220" s="2" t="s">
        <v>1554</v>
      </c>
      <c r="G220" s="2" t="s">
        <v>3</v>
      </c>
      <c r="H220" s="2" t="s">
        <v>1470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1556</v>
      </c>
      <c r="P220" s="2" t="s">
        <v>1557</v>
      </c>
      <c r="Q220" s="1">
        <v>20664587.460000001</v>
      </c>
      <c r="R220" s="1">
        <v>0</v>
      </c>
      <c r="S220" s="1">
        <v>12406192.5</v>
      </c>
      <c r="T220" s="1">
        <v>7119306</v>
      </c>
      <c r="U220" s="2" t="s">
        <v>9</v>
      </c>
      <c r="V220" s="1">
        <v>1139088.96</v>
      </c>
      <c r="W220" s="1">
        <v>0</v>
      </c>
      <c r="X220" s="2" t="s">
        <v>0</v>
      </c>
      <c r="Y220" s="1">
        <v>0</v>
      </c>
      <c r="Z220" s="3">
        <v>0</v>
      </c>
      <c r="AA220" s="3" t="s">
        <v>0</v>
      </c>
      <c r="AB220" s="3">
        <v>0</v>
      </c>
      <c r="AC220" s="3">
        <v>0</v>
      </c>
      <c r="AD220" s="3" t="s">
        <v>0</v>
      </c>
      <c r="AE220" s="3">
        <v>0</v>
      </c>
    </row>
    <row r="221" spans="1:31" ht="15" customHeight="1" x14ac:dyDescent="0.25">
      <c r="A221" s="2" t="s">
        <v>36</v>
      </c>
      <c r="B221" s="47">
        <v>44260</v>
      </c>
      <c r="C221" s="2" t="s">
        <v>27</v>
      </c>
      <c r="D221" s="2" t="s">
        <v>42</v>
      </c>
      <c r="E221" s="2" t="s">
        <v>214</v>
      </c>
      <c r="F221" s="2" t="s">
        <v>1181</v>
      </c>
      <c r="G221" s="2" t="s">
        <v>3</v>
      </c>
      <c r="H221" s="2" t="s">
        <v>1606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104901418.0036</v>
      </c>
      <c r="R221" s="1">
        <v>0</v>
      </c>
      <c r="S221" s="1">
        <v>71791554</v>
      </c>
      <c r="T221" s="1">
        <v>0</v>
      </c>
      <c r="U221" s="2" t="s">
        <v>0</v>
      </c>
      <c r="V221" s="1">
        <v>0</v>
      </c>
      <c r="W221" s="1">
        <v>28542986.210000001</v>
      </c>
      <c r="X221" s="2" t="s">
        <v>9</v>
      </c>
      <c r="Y221" s="1">
        <v>4566877.7936000004</v>
      </c>
      <c r="Z221" s="3">
        <v>0</v>
      </c>
      <c r="AA221" s="3" t="s">
        <v>0</v>
      </c>
      <c r="AB221" s="3">
        <v>0</v>
      </c>
      <c r="AC221" s="3">
        <v>0</v>
      </c>
      <c r="AD221" s="3" t="s">
        <v>0</v>
      </c>
      <c r="AE221" s="3">
        <v>0</v>
      </c>
    </row>
    <row r="222" spans="1:31" ht="15" customHeight="1" x14ac:dyDescent="0.25">
      <c r="A222" s="2" t="s">
        <v>34</v>
      </c>
      <c r="B222" s="47">
        <v>44260</v>
      </c>
      <c r="C222" s="2" t="s">
        <v>6</v>
      </c>
      <c r="D222" s="2" t="s">
        <v>42</v>
      </c>
      <c r="E222" s="2" t="s">
        <v>221</v>
      </c>
      <c r="F222" s="2" t="s">
        <v>1607</v>
      </c>
      <c r="G222" s="2" t="s">
        <v>3</v>
      </c>
      <c r="H222" s="2" t="s">
        <v>1608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199382322.5</v>
      </c>
      <c r="R222" s="1">
        <v>0</v>
      </c>
      <c r="S222" s="1">
        <v>157263882.5</v>
      </c>
      <c r="T222" s="1">
        <v>0</v>
      </c>
      <c r="U222" s="2" t="s">
        <v>0</v>
      </c>
      <c r="V222" s="1">
        <v>0</v>
      </c>
      <c r="W222" s="1">
        <v>36309000</v>
      </c>
      <c r="X222" s="2" t="s">
        <v>0</v>
      </c>
      <c r="Y222" s="1">
        <v>5809440</v>
      </c>
      <c r="Z222" s="3">
        <v>0</v>
      </c>
      <c r="AA222" s="3" t="s">
        <v>0</v>
      </c>
      <c r="AB222" s="3">
        <v>0</v>
      </c>
      <c r="AC222" s="3">
        <v>0</v>
      </c>
      <c r="AD222" s="3" t="s">
        <v>0</v>
      </c>
      <c r="AE222" s="3">
        <v>0</v>
      </c>
    </row>
    <row r="223" spans="1:31" ht="15" customHeight="1" x14ac:dyDescent="0.25">
      <c r="A223" s="2" t="s">
        <v>31</v>
      </c>
      <c r="B223" s="47">
        <v>44260</v>
      </c>
      <c r="C223" s="2" t="s">
        <v>6</v>
      </c>
      <c r="D223" s="2" t="s">
        <v>42</v>
      </c>
      <c r="E223" s="2" t="s">
        <v>221</v>
      </c>
      <c r="F223" s="2" t="s">
        <v>1607</v>
      </c>
      <c r="G223" s="2" t="s">
        <v>3</v>
      </c>
      <c r="H223" s="2" t="s">
        <v>1609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1217</v>
      </c>
      <c r="P223" s="2" t="s">
        <v>1218</v>
      </c>
      <c r="Q223" s="1">
        <v>649800000</v>
      </c>
      <c r="R223" s="1">
        <v>0</v>
      </c>
      <c r="S223" s="1">
        <v>649800000</v>
      </c>
      <c r="T223" s="1">
        <v>0</v>
      </c>
      <c r="U223" s="2" t="s">
        <v>0</v>
      </c>
      <c r="V223" s="1">
        <v>0</v>
      </c>
      <c r="W223" s="1">
        <v>0</v>
      </c>
      <c r="X223" s="2" t="s">
        <v>0</v>
      </c>
      <c r="Y223" s="1">
        <v>0</v>
      </c>
      <c r="Z223" s="3">
        <v>0</v>
      </c>
      <c r="AA223" s="3" t="s">
        <v>0</v>
      </c>
      <c r="AB223" s="3">
        <v>0</v>
      </c>
      <c r="AC223" s="3">
        <v>0</v>
      </c>
      <c r="AD223" s="3" t="s">
        <v>0</v>
      </c>
      <c r="AE223" s="3">
        <v>0</v>
      </c>
    </row>
    <row r="224" spans="1:31" ht="15" customHeight="1" x14ac:dyDescent="0.25">
      <c r="A224" s="2" t="s">
        <v>30</v>
      </c>
      <c r="B224" s="47">
        <v>44260</v>
      </c>
      <c r="C224" s="2" t="s">
        <v>6</v>
      </c>
      <c r="D224" s="2" t="s">
        <v>42</v>
      </c>
      <c r="E224" s="2" t="s">
        <v>221</v>
      </c>
      <c r="F224" s="2" t="s">
        <v>1607</v>
      </c>
      <c r="G224" s="2" t="s">
        <v>3</v>
      </c>
      <c r="H224" s="2" t="s">
        <v>1610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1126791475.642</v>
      </c>
      <c r="R224" s="1">
        <v>0</v>
      </c>
      <c r="S224" s="1">
        <v>835771029.49999976</v>
      </c>
      <c r="T224" s="1">
        <v>0</v>
      </c>
      <c r="U224" s="2" t="s">
        <v>0</v>
      </c>
      <c r="V224" s="1">
        <v>0</v>
      </c>
      <c r="W224" s="1">
        <v>250879694.94999999</v>
      </c>
      <c r="X224" s="2" t="s">
        <v>0</v>
      </c>
      <c r="Y224" s="1">
        <v>40140751.192000002</v>
      </c>
      <c r="Z224" s="3">
        <v>0</v>
      </c>
      <c r="AA224" s="3" t="s">
        <v>0</v>
      </c>
      <c r="AB224" s="3">
        <v>0</v>
      </c>
      <c r="AC224" s="3">
        <v>0</v>
      </c>
      <c r="AD224" s="3" t="s">
        <v>0</v>
      </c>
      <c r="AE224" s="3">
        <v>0</v>
      </c>
    </row>
    <row r="225" spans="1:31" ht="15" customHeight="1" x14ac:dyDescent="0.25">
      <c r="A225" s="2" t="s">
        <v>29</v>
      </c>
      <c r="B225" s="46">
        <v>44260</v>
      </c>
      <c r="C225" s="2" t="s">
        <v>6</v>
      </c>
      <c r="D225" s="2" t="s">
        <v>42</v>
      </c>
      <c r="E225" s="2" t="s">
        <v>217</v>
      </c>
      <c r="F225" s="59" t="s">
        <v>1177</v>
      </c>
      <c r="G225" s="2" t="s">
        <v>1182</v>
      </c>
      <c r="H225" s="2" t="s">
        <v>1611</v>
      </c>
      <c r="I225" s="2"/>
      <c r="J225" s="1"/>
      <c r="K225" s="1"/>
      <c r="L225" s="1"/>
      <c r="M225" s="1">
        <v>0</v>
      </c>
      <c r="N225" s="2"/>
      <c r="O225" s="2" t="s">
        <v>2</v>
      </c>
      <c r="P225" s="2"/>
      <c r="Q225" s="1">
        <v>516320014</v>
      </c>
      <c r="R225" s="1">
        <v>0</v>
      </c>
      <c r="S225" s="1">
        <v>516320014</v>
      </c>
      <c r="T225" s="1">
        <v>0</v>
      </c>
      <c r="U225" s="2" t="s">
        <v>0</v>
      </c>
      <c r="V225" s="1">
        <v>0</v>
      </c>
      <c r="W225" s="1">
        <v>0</v>
      </c>
      <c r="X225" s="2" t="s">
        <v>0</v>
      </c>
      <c r="Y225" s="1">
        <v>0</v>
      </c>
      <c r="Z225" s="3">
        <v>0</v>
      </c>
      <c r="AA225" s="3" t="s">
        <v>0</v>
      </c>
      <c r="AB225" s="3">
        <v>0</v>
      </c>
      <c r="AC225" s="3">
        <v>0</v>
      </c>
      <c r="AD225" s="3" t="s">
        <v>0</v>
      </c>
      <c r="AE225" s="3">
        <v>0</v>
      </c>
    </row>
    <row r="226" spans="1:31" ht="15" customHeight="1" x14ac:dyDescent="0.25">
      <c r="A226" s="2" t="s">
        <v>28</v>
      </c>
      <c r="B226" s="47">
        <v>44260</v>
      </c>
      <c r="C226" s="2" t="s">
        <v>35</v>
      </c>
      <c r="D226" s="2" t="s">
        <v>38</v>
      </c>
      <c r="E226" s="2" t="s">
        <v>210</v>
      </c>
      <c r="F226" s="2" t="s">
        <v>1152</v>
      </c>
      <c r="G226" s="2" t="s">
        <v>3</v>
      </c>
      <c r="H226" s="2" t="s">
        <v>1612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 t="s">
        <v>1</v>
      </c>
      <c r="Q226" s="1">
        <v>526760223.98999995</v>
      </c>
      <c r="R226" s="1">
        <v>0</v>
      </c>
      <c r="S226" s="1">
        <v>437127872</v>
      </c>
      <c r="T226" s="1">
        <v>0</v>
      </c>
      <c r="U226" s="2" t="s">
        <v>0</v>
      </c>
      <c r="V226" s="1">
        <v>0</v>
      </c>
      <c r="W226" s="1">
        <v>77269268.959999993</v>
      </c>
      <c r="X226" s="2" t="s">
        <v>0</v>
      </c>
      <c r="Y226" s="1">
        <v>12363083.029999999</v>
      </c>
      <c r="Z226" s="3">
        <v>0</v>
      </c>
      <c r="AA226" s="3" t="s">
        <v>0</v>
      </c>
      <c r="AB226" s="3">
        <v>0</v>
      </c>
      <c r="AC226" s="3">
        <v>0</v>
      </c>
      <c r="AD226" s="3" t="s">
        <v>0</v>
      </c>
      <c r="AE226" s="3">
        <v>0</v>
      </c>
    </row>
    <row r="227" spans="1:31" ht="15" customHeight="1" x14ac:dyDescent="0.25">
      <c r="A227" s="2" t="s">
        <v>25</v>
      </c>
      <c r="B227" s="47">
        <v>44260</v>
      </c>
      <c r="C227" s="2" t="s">
        <v>27</v>
      </c>
      <c r="D227" s="2" t="s">
        <v>38</v>
      </c>
      <c r="E227" s="2" t="s">
        <v>4</v>
      </c>
      <c r="F227" s="2" t="s">
        <v>1148</v>
      </c>
      <c r="G227" s="2" t="s">
        <v>3</v>
      </c>
      <c r="H227" s="2" t="s">
        <v>1613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1">
        <v>1191604440.7792001</v>
      </c>
      <c r="R227" s="1">
        <v>0</v>
      </c>
      <c r="S227" s="1">
        <v>831902762.00000012</v>
      </c>
      <c r="T227" s="1">
        <v>0</v>
      </c>
      <c r="U227" s="2" t="s">
        <v>0</v>
      </c>
      <c r="V227" s="1">
        <v>0</v>
      </c>
      <c r="W227" s="1">
        <v>310087654.12</v>
      </c>
      <c r="X227" s="2" t="s">
        <v>9</v>
      </c>
      <c r="Y227" s="1">
        <v>49614024.659199998</v>
      </c>
      <c r="Z227" s="3">
        <v>0</v>
      </c>
      <c r="AA227" s="3" t="s">
        <v>0</v>
      </c>
      <c r="AB227" s="3">
        <v>0</v>
      </c>
      <c r="AC227" s="3">
        <v>0</v>
      </c>
      <c r="AD227" s="3" t="s">
        <v>0</v>
      </c>
      <c r="AE227" s="3">
        <v>0</v>
      </c>
    </row>
    <row r="228" spans="1:31" ht="15" customHeight="1" x14ac:dyDescent="0.25">
      <c r="A228" s="2" t="s">
        <v>23</v>
      </c>
      <c r="B228" s="47">
        <v>44260</v>
      </c>
      <c r="C228" s="2" t="s">
        <v>6</v>
      </c>
      <c r="D228" s="2" t="s">
        <v>38</v>
      </c>
      <c r="E228" s="2" t="s">
        <v>212</v>
      </c>
      <c r="F228" s="2" t="s">
        <v>1614</v>
      </c>
      <c r="G228" s="2" t="s">
        <v>3</v>
      </c>
      <c r="H228" s="2" t="s">
        <v>1615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 t="s">
        <v>1</v>
      </c>
      <c r="Q228" s="1">
        <v>821835837.25480008</v>
      </c>
      <c r="R228" s="1">
        <v>0</v>
      </c>
      <c r="S228" s="1">
        <v>682117138</v>
      </c>
      <c r="T228" s="1">
        <v>0</v>
      </c>
      <c r="U228" s="2" t="s">
        <v>0</v>
      </c>
      <c r="V228" s="1">
        <v>0</v>
      </c>
      <c r="W228" s="1">
        <v>120447154.53</v>
      </c>
      <c r="X228" s="2" t="s">
        <v>9</v>
      </c>
      <c r="Y228" s="1">
        <v>19271544.724800002</v>
      </c>
      <c r="Z228" s="3">
        <v>0</v>
      </c>
      <c r="AA228" s="3" t="s">
        <v>0</v>
      </c>
      <c r="AB228" s="3">
        <v>0</v>
      </c>
      <c r="AC228" s="3">
        <v>0</v>
      </c>
      <c r="AD228" s="3" t="s">
        <v>0</v>
      </c>
      <c r="AE228" s="3">
        <v>0</v>
      </c>
    </row>
    <row r="229" spans="1:31" ht="15" customHeight="1" x14ac:dyDescent="0.25">
      <c r="A229" s="2" t="s">
        <v>21</v>
      </c>
      <c r="B229" s="47">
        <v>44260</v>
      </c>
      <c r="C229" s="2" t="s">
        <v>6</v>
      </c>
      <c r="D229" s="2" t="s">
        <v>38</v>
      </c>
      <c r="E229" s="2" t="s">
        <v>212</v>
      </c>
      <c r="F229" s="2" t="s">
        <v>1614</v>
      </c>
      <c r="G229" s="2" t="s">
        <v>3</v>
      </c>
      <c r="H229" s="2" t="s">
        <v>1616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1011</v>
      </c>
      <c r="P229" s="2" t="s">
        <v>1012</v>
      </c>
      <c r="Q229" s="1">
        <v>17071101</v>
      </c>
      <c r="R229" s="1">
        <v>0</v>
      </c>
      <c r="S229" s="1">
        <v>11098261</v>
      </c>
      <c r="T229" s="1">
        <v>5149000</v>
      </c>
      <c r="U229" s="2" t="s">
        <v>9</v>
      </c>
      <c r="V229" s="1">
        <v>823840</v>
      </c>
      <c r="W229" s="1">
        <v>0</v>
      </c>
      <c r="X229" s="2" t="s">
        <v>0</v>
      </c>
      <c r="Y229" s="1">
        <v>0</v>
      </c>
      <c r="Z229" s="3">
        <v>0</v>
      </c>
      <c r="AA229" s="3" t="s">
        <v>0</v>
      </c>
      <c r="AB229" s="3">
        <v>0</v>
      </c>
      <c r="AC229" s="3">
        <v>0</v>
      </c>
      <c r="AD229" s="3" t="s">
        <v>0</v>
      </c>
      <c r="AE229" s="3">
        <v>0</v>
      </c>
    </row>
    <row r="230" spans="1:31" ht="15" customHeight="1" x14ac:dyDescent="0.25">
      <c r="A230" s="2" t="s">
        <v>20</v>
      </c>
      <c r="B230" s="47">
        <v>44260</v>
      </c>
      <c r="C230" s="2" t="s">
        <v>6</v>
      </c>
      <c r="D230" s="2" t="s">
        <v>38</v>
      </c>
      <c r="E230" s="2" t="s">
        <v>212</v>
      </c>
      <c r="F230" s="2" t="s">
        <v>1614</v>
      </c>
      <c r="G230" s="2" t="s">
        <v>3</v>
      </c>
      <c r="H230" s="2" t="s">
        <v>1617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948896815.15999997</v>
      </c>
      <c r="R230" s="1">
        <v>0</v>
      </c>
      <c r="S230" s="1">
        <v>713585289.5</v>
      </c>
      <c r="T230" s="1">
        <v>0</v>
      </c>
      <c r="U230" s="2" t="s">
        <v>0</v>
      </c>
      <c r="V230" s="1">
        <v>0</v>
      </c>
      <c r="W230" s="1">
        <v>202854763.5</v>
      </c>
      <c r="X230" s="2" t="s">
        <v>0</v>
      </c>
      <c r="Y230" s="1">
        <v>32456762.160000004</v>
      </c>
      <c r="Z230" s="3">
        <v>0</v>
      </c>
      <c r="AA230" s="3" t="s">
        <v>0</v>
      </c>
      <c r="AB230" s="3">
        <v>0</v>
      </c>
      <c r="AC230" s="3">
        <v>0</v>
      </c>
      <c r="AD230" s="3" t="s">
        <v>0</v>
      </c>
      <c r="AE230" s="3">
        <v>0</v>
      </c>
    </row>
    <row r="231" spans="1:31" ht="15" customHeight="1" x14ac:dyDescent="0.25">
      <c r="A231" s="2" t="s">
        <v>18</v>
      </c>
      <c r="B231" s="47">
        <v>44260</v>
      </c>
      <c r="C231" s="2" t="s">
        <v>27</v>
      </c>
      <c r="D231" s="2" t="s">
        <v>33</v>
      </c>
      <c r="E231" s="2" t="s">
        <v>32</v>
      </c>
      <c r="F231" s="2" t="s">
        <v>1267</v>
      </c>
      <c r="G231" s="2" t="s">
        <v>3</v>
      </c>
      <c r="H231" s="2" t="s">
        <v>1618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 t="s">
        <v>1</v>
      </c>
      <c r="Q231" s="1">
        <v>843465541.83359993</v>
      </c>
      <c r="R231" s="1">
        <v>0</v>
      </c>
      <c r="S231" s="1">
        <v>569317399.5</v>
      </c>
      <c r="T231" s="1">
        <v>0</v>
      </c>
      <c r="U231" s="2" t="s">
        <v>0</v>
      </c>
      <c r="V231" s="1">
        <v>0</v>
      </c>
      <c r="W231" s="1">
        <v>236334605.46000001</v>
      </c>
      <c r="X231" s="2" t="s">
        <v>9</v>
      </c>
      <c r="Y231" s="1">
        <v>37813536.873600006</v>
      </c>
      <c r="Z231" s="3">
        <v>0</v>
      </c>
      <c r="AA231" s="3" t="s">
        <v>0</v>
      </c>
      <c r="AB231" s="3">
        <v>0</v>
      </c>
      <c r="AC231" s="3">
        <v>0</v>
      </c>
      <c r="AD231" s="3" t="s">
        <v>0</v>
      </c>
      <c r="AE231" s="3">
        <v>0</v>
      </c>
    </row>
    <row r="232" spans="1:31" ht="15" customHeight="1" x14ac:dyDescent="0.25">
      <c r="A232" s="2" t="s">
        <v>16</v>
      </c>
      <c r="B232" s="47">
        <v>44260</v>
      </c>
      <c r="C232" s="2" t="s">
        <v>6</v>
      </c>
      <c r="D232" s="2" t="s">
        <v>33</v>
      </c>
      <c r="E232" s="2" t="s">
        <v>206</v>
      </c>
      <c r="F232" s="2" t="s">
        <v>744</v>
      </c>
      <c r="G232" s="2" t="s">
        <v>3</v>
      </c>
      <c r="H232" s="2" t="s">
        <v>1619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170353834.48000002</v>
      </c>
      <c r="R232" s="1">
        <v>0</v>
      </c>
      <c r="S232" s="1">
        <v>152935358</v>
      </c>
      <c r="T232" s="1">
        <v>0</v>
      </c>
      <c r="U232" s="2" t="s">
        <v>0</v>
      </c>
      <c r="V232" s="1">
        <v>0</v>
      </c>
      <c r="W232" s="1">
        <v>15015928</v>
      </c>
      <c r="X232" s="2" t="s">
        <v>0</v>
      </c>
      <c r="Y232" s="1">
        <v>2402548.48</v>
      </c>
      <c r="Z232" s="3">
        <v>0</v>
      </c>
      <c r="AA232" s="3" t="s">
        <v>0</v>
      </c>
      <c r="AB232" s="3">
        <v>0</v>
      </c>
      <c r="AC232" s="3">
        <v>0</v>
      </c>
      <c r="AD232" s="3" t="s">
        <v>0</v>
      </c>
      <c r="AE232" s="3">
        <v>0</v>
      </c>
    </row>
    <row r="233" spans="1:31" ht="15" customHeight="1" x14ac:dyDescent="0.25">
      <c r="A233" s="2" t="s">
        <v>15</v>
      </c>
      <c r="B233" s="47">
        <v>44260</v>
      </c>
      <c r="C233" s="2" t="s">
        <v>6</v>
      </c>
      <c r="D233" s="2" t="s">
        <v>33</v>
      </c>
      <c r="E233" s="2" t="s">
        <v>206</v>
      </c>
      <c r="F233" s="2" t="s">
        <v>744</v>
      </c>
      <c r="G233" s="2" t="s">
        <v>3</v>
      </c>
      <c r="H233" s="2" t="s">
        <v>1620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1621</v>
      </c>
      <c r="P233" s="2" t="s">
        <v>1622</v>
      </c>
      <c r="Q233" s="1">
        <v>18885021.5</v>
      </c>
      <c r="R233" s="1">
        <v>0</v>
      </c>
      <c r="S233" s="1">
        <v>5544209.5</v>
      </c>
      <c r="T233" s="1">
        <v>11500700</v>
      </c>
      <c r="U233" s="2" t="s">
        <v>9</v>
      </c>
      <c r="V233" s="1">
        <v>1840112</v>
      </c>
      <c r="W233" s="1">
        <v>0</v>
      </c>
      <c r="X233" s="2" t="s">
        <v>0</v>
      </c>
      <c r="Y233" s="1">
        <v>0</v>
      </c>
      <c r="Z233" s="3">
        <v>0</v>
      </c>
      <c r="AA233" s="3" t="s">
        <v>0</v>
      </c>
      <c r="AB233" s="3">
        <v>0</v>
      </c>
      <c r="AC233" s="3">
        <v>0</v>
      </c>
      <c r="AD233" s="3" t="s">
        <v>0</v>
      </c>
      <c r="AE233" s="3">
        <v>0</v>
      </c>
    </row>
    <row r="234" spans="1:31" ht="15" customHeight="1" x14ac:dyDescent="0.25">
      <c r="A234" s="2" t="s">
        <v>11</v>
      </c>
      <c r="B234" s="47">
        <v>44260</v>
      </c>
      <c r="C234" s="2" t="s">
        <v>6</v>
      </c>
      <c r="D234" s="2" t="s">
        <v>33</v>
      </c>
      <c r="E234" s="2" t="s">
        <v>206</v>
      </c>
      <c r="F234" s="2" t="s">
        <v>744</v>
      </c>
      <c r="G234" s="2" t="s">
        <v>3</v>
      </c>
      <c r="H234" s="2" t="s">
        <v>1623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1773167410.2436001</v>
      </c>
      <c r="R234" s="1">
        <v>0</v>
      </c>
      <c r="S234" s="1">
        <v>1412247576.5000002</v>
      </c>
      <c r="T234" s="1">
        <v>0</v>
      </c>
      <c r="U234" s="2" t="s">
        <v>0</v>
      </c>
      <c r="V234" s="1">
        <v>0</v>
      </c>
      <c r="W234" s="1">
        <v>311137787.71000004</v>
      </c>
      <c r="X234" s="2" t="s">
        <v>9</v>
      </c>
      <c r="Y234" s="1">
        <v>49782046.033599995</v>
      </c>
      <c r="Z234" s="3">
        <v>0</v>
      </c>
      <c r="AA234" s="3" t="s">
        <v>0</v>
      </c>
      <c r="AB234" s="3">
        <v>0</v>
      </c>
      <c r="AC234" s="3">
        <v>0</v>
      </c>
      <c r="AD234" s="3" t="s">
        <v>0</v>
      </c>
      <c r="AE234" s="3">
        <v>0</v>
      </c>
    </row>
    <row r="235" spans="1:31" ht="15" customHeight="1" x14ac:dyDescent="0.25">
      <c r="A235" s="2" t="s">
        <v>8</v>
      </c>
      <c r="B235" s="47">
        <v>44260</v>
      </c>
      <c r="C235" s="2" t="s">
        <v>27</v>
      </c>
      <c r="D235" s="2" t="s">
        <v>26</v>
      </c>
      <c r="E235" s="2" t="s">
        <v>253</v>
      </c>
      <c r="F235" s="2" t="s">
        <v>1130</v>
      </c>
      <c r="G235" s="2" t="s">
        <v>3</v>
      </c>
      <c r="H235" s="2" t="s">
        <v>1624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653646711.01160002</v>
      </c>
      <c r="R235" s="1">
        <v>0</v>
      </c>
      <c r="S235" s="1">
        <v>473176434</v>
      </c>
      <c r="T235" s="1">
        <v>0</v>
      </c>
      <c r="U235" s="2" t="s">
        <v>0</v>
      </c>
      <c r="V235" s="1">
        <v>0</v>
      </c>
      <c r="W235" s="1">
        <v>155577825.00999999</v>
      </c>
      <c r="X235" s="2" t="s">
        <v>0</v>
      </c>
      <c r="Y235" s="1">
        <v>24892452.001599997</v>
      </c>
      <c r="Z235" s="3">
        <v>0</v>
      </c>
      <c r="AA235" s="3" t="s">
        <v>0</v>
      </c>
      <c r="AB235" s="3">
        <v>0</v>
      </c>
      <c r="AC235" s="3">
        <v>0</v>
      </c>
      <c r="AD235" s="3" t="s">
        <v>0</v>
      </c>
      <c r="AE235" s="3">
        <v>0</v>
      </c>
    </row>
    <row r="236" spans="1:31" ht="15" customHeight="1" x14ac:dyDescent="0.25">
      <c r="A236" s="2" t="s">
        <v>361</v>
      </c>
      <c r="B236" s="47">
        <v>44260</v>
      </c>
      <c r="C236" s="2" t="s">
        <v>27</v>
      </c>
      <c r="D236" s="2" t="s">
        <v>26</v>
      </c>
      <c r="E236" s="2" t="s">
        <v>253</v>
      </c>
      <c r="F236" s="2" t="s">
        <v>1131</v>
      </c>
      <c r="G236" s="2" t="s">
        <v>3</v>
      </c>
      <c r="H236" s="2" t="s">
        <v>1625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760</v>
      </c>
      <c r="P236" s="2" t="s">
        <v>761</v>
      </c>
      <c r="Q236" s="1">
        <v>8686800</v>
      </c>
      <c r="R236" s="1">
        <v>0</v>
      </c>
      <c r="S236" s="1">
        <v>8686800</v>
      </c>
      <c r="T236" s="1">
        <v>0</v>
      </c>
      <c r="U236" s="2" t="s">
        <v>0</v>
      </c>
      <c r="V236" s="1">
        <v>0</v>
      </c>
      <c r="W236" s="1">
        <v>0</v>
      </c>
      <c r="X236" s="2" t="s">
        <v>0</v>
      </c>
      <c r="Y236" s="1">
        <v>0</v>
      </c>
      <c r="Z236" s="3">
        <v>0</v>
      </c>
      <c r="AA236" s="3" t="s">
        <v>0</v>
      </c>
      <c r="AB236" s="3">
        <v>0</v>
      </c>
      <c r="AC236" s="3">
        <v>0</v>
      </c>
      <c r="AD236" s="3" t="s">
        <v>0</v>
      </c>
      <c r="AE236" s="3">
        <v>0</v>
      </c>
    </row>
    <row r="237" spans="1:31" ht="15" customHeight="1" x14ac:dyDescent="0.25">
      <c r="A237" s="2" t="s">
        <v>362</v>
      </c>
      <c r="B237" s="47">
        <v>44260</v>
      </c>
      <c r="C237" s="2" t="s">
        <v>27</v>
      </c>
      <c r="D237" s="2" t="s">
        <v>26</v>
      </c>
      <c r="E237" s="2" t="s">
        <v>253</v>
      </c>
      <c r="F237" s="2" t="s">
        <v>1130</v>
      </c>
      <c r="G237" s="2" t="s">
        <v>3</v>
      </c>
      <c r="H237" s="2" t="s">
        <v>1626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2</v>
      </c>
      <c r="P237" s="2" t="s">
        <v>1</v>
      </c>
      <c r="Q237" s="1">
        <v>308673074.70719999</v>
      </c>
      <c r="R237" s="1">
        <v>0</v>
      </c>
      <c r="S237" s="1">
        <v>211741047.5</v>
      </c>
      <c r="T237" s="1">
        <v>0</v>
      </c>
      <c r="U237" s="2" t="s">
        <v>0</v>
      </c>
      <c r="V237" s="1">
        <v>0</v>
      </c>
      <c r="W237" s="1">
        <v>83562092.420000002</v>
      </c>
      <c r="X237" s="2" t="s">
        <v>9</v>
      </c>
      <c r="Y237" s="1">
        <v>13369934.7872</v>
      </c>
      <c r="Z237" s="3">
        <v>0</v>
      </c>
      <c r="AA237" s="3" t="s">
        <v>0</v>
      </c>
      <c r="AB237" s="3">
        <v>0</v>
      </c>
      <c r="AC237" s="3">
        <v>0</v>
      </c>
      <c r="AD237" s="3" t="s">
        <v>0</v>
      </c>
      <c r="AE237" s="3">
        <v>0</v>
      </c>
    </row>
    <row r="238" spans="1:31" ht="15" customHeight="1" x14ac:dyDescent="0.25">
      <c r="A238" s="2" t="s">
        <v>363</v>
      </c>
      <c r="B238" s="47">
        <v>44260</v>
      </c>
      <c r="C238" s="2" t="s">
        <v>6</v>
      </c>
      <c r="D238" s="2" t="s">
        <v>26</v>
      </c>
      <c r="E238" s="2" t="s">
        <v>200</v>
      </c>
      <c r="F238" s="2" t="s">
        <v>1175</v>
      </c>
      <c r="G238" s="2" t="s">
        <v>3</v>
      </c>
      <c r="H238" s="2" t="s">
        <v>1627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1">
        <v>1798595643.4267998</v>
      </c>
      <c r="R238" s="1">
        <v>0</v>
      </c>
      <c r="S238" s="1">
        <v>1388242075</v>
      </c>
      <c r="T238" s="1">
        <v>0</v>
      </c>
      <c r="U238" s="2" t="s">
        <v>0</v>
      </c>
      <c r="V238" s="1">
        <v>0</v>
      </c>
      <c r="W238" s="1">
        <v>353753076.22999996</v>
      </c>
      <c r="X238" s="2" t="s">
        <v>0</v>
      </c>
      <c r="Y238" s="1">
        <v>56600492.196800001</v>
      </c>
      <c r="Z238" s="3">
        <v>0</v>
      </c>
      <c r="AA238" s="3" t="s">
        <v>0</v>
      </c>
      <c r="AB238" s="3">
        <v>0</v>
      </c>
      <c r="AC238" s="3">
        <v>0</v>
      </c>
      <c r="AD238" s="3" t="s">
        <v>0</v>
      </c>
      <c r="AE238" s="3">
        <v>0</v>
      </c>
    </row>
    <row r="239" spans="1:31" ht="15" customHeight="1" x14ac:dyDescent="0.25">
      <c r="A239" s="2" t="s">
        <v>364</v>
      </c>
      <c r="B239" s="47">
        <v>44260</v>
      </c>
      <c r="C239" s="2" t="s">
        <v>27</v>
      </c>
      <c r="D239" s="2" t="s">
        <v>24</v>
      </c>
      <c r="E239" s="2" t="s">
        <v>358</v>
      </c>
      <c r="F239" s="2" t="s">
        <v>1209</v>
      </c>
      <c r="G239" s="2" t="s">
        <v>3</v>
      </c>
      <c r="H239" s="2" t="s">
        <v>1628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88148075.5</v>
      </c>
      <c r="R239" s="1">
        <v>0</v>
      </c>
      <c r="S239" s="1">
        <v>63178959.5</v>
      </c>
      <c r="T239" s="1">
        <v>0</v>
      </c>
      <c r="U239" s="2" t="s">
        <v>0</v>
      </c>
      <c r="V239" s="1">
        <v>0</v>
      </c>
      <c r="W239" s="1">
        <v>21525100</v>
      </c>
      <c r="X239" s="2" t="s">
        <v>9</v>
      </c>
      <c r="Y239" s="1">
        <v>3444016</v>
      </c>
      <c r="Z239" s="3">
        <v>0</v>
      </c>
      <c r="AA239" s="3" t="s">
        <v>0</v>
      </c>
      <c r="AB239" s="3">
        <v>0</v>
      </c>
      <c r="AC239" s="3">
        <v>0</v>
      </c>
      <c r="AD239" s="3" t="s">
        <v>0</v>
      </c>
      <c r="AE239" s="3">
        <v>0</v>
      </c>
    </row>
    <row r="240" spans="1:31" ht="15" customHeight="1" x14ac:dyDescent="0.25">
      <c r="A240" s="2" t="s">
        <v>365</v>
      </c>
      <c r="B240" s="47">
        <v>44260</v>
      </c>
      <c r="C240" s="2" t="s">
        <v>6</v>
      </c>
      <c r="D240" s="2" t="s">
        <v>24</v>
      </c>
      <c r="E240" s="2" t="s">
        <v>196</v>
      </c>
      <c r="F240" s="2" t="s">
        <v>783</v>
      </c>
      <c r="G240" s="2" t="s">
        <v>3</v>
      </c>
      <c r="H240" s="2" t="s">
        <v>1629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1630</v>
      </c>
      <c r="P240" s="2" t="s">
        <v>1631</v>
      </c>
      <c r="Q240" s="1">
        <v>8018845.5</v>
      </c>
      <c r="R240" s="1">
        <v>0</v>
      </c>
      <c r="S240" s="1">
        <v>7952725.5</v>
      </c>
      <c r="T240" s="1">
        <v>57000</v>
      </c>
      <c r="U240" s="2" t="s">
        <v>9</v>
      </c>
      <c r="V240" s="1">
        <v>9120</v>
      </c>
      <c r="W240" s="1">
        <v>0</v>
      </c>
      <c r="X240" s="2" t="s">
        <v>0</v>
      </c>
      <c r="Y240" s="1">
        <v>0</v>
      </c>
      <c r="Z240" s="3">
        <v>0</v>
      </c>
      <c r="AA240" s="3" t="s">
        <v>0</v>
      </c>
      <c r="AB240" s="3">
        <v>0</v>
      </c>
      <c r="AC240" s="3">
        <v>0</v>
      </c>
      <c r="AD240" s="3" t="s">
        <v>0</v>
      </c>
      <c r="AE240" s="3">
        <v>0</v>
      </c>
    </row>
    <row r="241" spans="1:31" ht="15" customHeight="1" x14ac:dyDescent="0.25">
      <c r="A241" s="2" t="s">
        <v>366</v>
      </c>
      <c r="B241" s="47">
        <v>44260</v>
      </c>
      <c r="C241" s="2" t="s">
        <v>6</v>
      </c>
      <c r="D241" s="2" t="s">
        <v>24</v>
      </c>
      <c r="E241" s="2" t="s">
        <v>196</v>
      </c>
      <c r="F241" s="2" t="s">
        <v>783</v>
      </c>
      <c r="G241" s="2" t="s">
        <v>3</v>
      </c>
      <c r="H241" s="2" t="s">
        <v>1632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1630</v>
      </c>
      <c r="P241" s="2" t="s">
        <v>1631</v>
      </c>
      <c r="Q241" s="1">
        <v>576460</v>
      </c>
      <c r="R241" s="1">
        <v>0</v>
      </c>
      <c r="S241" s="1">
        <v>576460</v>
      </c>
      <c r="T241" s="1">
        <v>0</v>
      </c>
      <c r="U241" s="2" t="s">
        <v>0</v>
      </c>
      <c r="V241" s="1">
        <v>0</v>
      </c>
      <c r="W241" s="1">
        <v>0</v>
      </c>
      <c r="X241" s="2" t="s">
        <v>0</v>
      </c>
      <c r="Y241" s="1">
        <v>0</v>
      </c>
      <c r="Z241" s="3">
        <v>0</v>
      </c>
      <c r="AA241" s="3" t="s">
        <v>0</v>
      </c>
      <c r="AB241" s="3">
        <v>0</v>
      </c>
      <c r="AC241" s="3">
        <v>0</v>
      </c>
      <c r="AD241" s="3" t="s">
        <v>0</v>
      </c>
      <c r="AE241" s="3">
        <v>0</v>
      </c>
    </row>
    <row r="242" spans="1:31" ht="15" customHeight="1" x14ac:dyDescent="0.25">
      <c r="A242" s="2" t="s">
        <v>367</v>
      </c>
      <c r="B242" s="47">
        <v>44260</v>
      </c>
      <c r="C242" s="2" t="s">
        <v>6</v>
      </c>
      <c r="D242" s="2" t="s">
        <v>24</v>
      </c>
      <c r="E242" s="2" t="s">
        <v>196</v>
      </c>
      <c r="F242" s="2" t="s">
        <v>783</v>
      </c>
      <c r="G242" s="2" t="s">
        <v>3</v>
      </c>
      <c r="H242" s="2" t="s">
        <v>1633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2</v>
      </c>
      <c r="P242" s="2" t="s">
        <v>1</v>
      </c>
      <c r="Q242" s="1">
        <v>1489475578.8200002</v>
      </c>
      <c r="R242" s="1">
        <v>0</v>
      </c>
      <c r="S242" s="1">
        <v>1199327285</v>
      </c>
      <c r="T242" s="1">
        <v>0</v>
      </c>
      <c r="U242" s="2" t="s">
        <v>0</v>
      </c>
      <c r="V242" s="1">
        <v>0</v>
      </c>
      <c r="W242" s="1">
        <v>250127839.5</v>
      </c>
      <c r="X242" s="2" t="s">
        <v>9</v>
      </c>
      <c r="Y242" s="1">
        <v>40020454.32</v>
      </c>
      <c r="Z242" s="3">
        <v>0</v>
      </c>
      <c r="AA242" s="3" t="s">
        <v>0</v>
      </c>
      <c r="AB242" s="3">
        <v>0</v>
      </c>
      <c r="AC242" s="3">
        <v>0</v>
      </c>
      <c r="AD242" s="3" t="s">
        <v>0</v>
      </c>
      <c r="AE242" s="3">
        <v>0</v>
      </c>
    </row>
    <row r="243" spans="1:31" ht="15" customHeight="1" x14ac:dyDescent="0.25">
      <c r="A243" s="2" t="s">
        <v>368</v>
      </c>
      <c r="B243" s="47">
        <v>44260</v>
      </c>
      <c r="C243" s="2" t="s">
        <v>27</v>
      </c>
      <c r="D243" s="2" t="s">
        <v>1031</v>
      </c>
      <c r="E243" s="2" t="s">
        <v>1104</v>
      </c>
      <c r="F243" s="2" t="s">
        <v>1634</v>
      </c>
      <c r="G243" s="2" t="s">
        <v>3</v>
      </c>
      <c r="H243" s="2" t="s">
        <v>1635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1636</v>
      </c>
      <c r="P243" s="2" t="s">
        <v>1637</v>
      </c>
      <c r="Q243" s="1">
        <v>1190160</v>
      </c>
      <c r="R243" s="1">
        <v>0</v>
      </c>
      <c r="S243" s="1">
        <v>0</v>
      </c>
      <c r="T243" s="1">
        <v>1026000</v>
      </c>
      <c r="U243" s="2" t="s">
        <v>9</v>
      </c>
      <c r="V243" s="1">
        <v>164160</v>
      </c>
      <c r="W243" s="1">
        <v>0</v>
      </c>
      <c r="X243" s="2" t="s">
        <v>0</v>
      </c>
      <c r="Y243" s="1">
        <v>0</v>
      </c>
      <c r="Z243" s="3">
        <v>0</v>
      </c>
      <c r="AA243" s="3" t="s">
        <v>0</v>
      </c>
      <c r="AB243" s="3">
        <v>0</v>
      </c>
      <c r="AC243" s="3">
        <v>0</v>
      </c>
      <c r="AD243" s="3" t="s">
        <v>0</v>
      </c>
      <c r="AE243" s="3">
        <v>0</v>
      </c>
    </row>
    <row r="244" spans="1:31" ht="15" customHeight="1" x14ac:dyDescent="0.25">
      <c r="A244" s="2" t="s">
        <v>369</v>
      </c>
      <c r="B244" s="47">
        <v>44260</v>
      </c>
      <c r="C244" s="2" t="s">
        <v>27</v>
      </c>
      <c r="D244" s="2" t="s">
        <v>1031</v>
      </c>
      <c r="E244" s="2" t="s">
        <v>1104</v>
      </c>
      <c r="F244" s="2" t="s">
        <v>1638</v>
      </c>
      <c r="G244" s="2" t="s">
        <v>3</v>
      </c>
      <c r="H244" s="2" t="s">
        <v>1639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 t="s">
        <v>1</v>
      </c>
      <c r="Q244" s="1">
        <v>117925628</v>
      </c>
      <c r="R244" s="1">
        <v>0</v>
      </c>
      <c r="S244" s="1">
        <v>1373700</v>
      </c>
      <c r="T244" s="1">
        <v>0</v>
      </c>
      <c r="U244" s="2" t="s">
        <v>0</v>
      </c>
      <c r="V244" s="1">
        <v>0</v>
      </c>
      <c r="W244" s="1">
        <v>100475800</v>
      </c>
      <c r="X244" s="2" t="s">
        <v>9</v>
      </c>
      <c r="Y244" s="1">
        <v>16076128</v>
      </c>
      <c r="Z244" s="3">
        <v>0</v>
      </c>
      <c r="AA244" s="3" t="s">
        <v>0</v>
      </c>
      <c r="AB244" s="3">
        <v>0</v>
      </c>
      <c r="AC244" s="3">
        <v>0</v>
      </c>
      <c r="AD244" s="3" t="s">
        <v>0</v>
      </c>
      <c r="AE244" s="3">
        <v>0</v>
      </c>
    </row>
    <row r="245" spans="1:31" ht="15" customHeight="1" x14ac:dyDescent="0.25">
      <c r="A245" s="2" t="s">
        <v>370</v>
      </c>
      <c r="B245" s="47">
        <v>44260</v>
      </c>
      <c r="C245" s="2" t="s">
        <v>6</v>
      </c>
      <c r="D245" s="2" t="s">
        <v>1031</v>
      </c>
      <c r="E245" s="2" t="s">
        <v>1032</v>
      </c>
      <c r="F245" s="2" t="s">
        <v>1640</v>
      </c>
      <c r="G245" s="2" t="s">
        <v>3</v>
      </c>
      <c r="H245" s="2" t="s">
        <v>1641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1301352515.0871999</v>
      </c>
      <c r="R245" s="1">
        <v>0</v>
      </c>
      <c r="S245" s="1">
        <v>998773129.50000012</v>
      </c>
      <c r="T245" s="1">
        <v>0</v>
      </c>
      <c r="U245" s="2" t="s">
        <v>0</v>
      </c>
      <c r="V245" s="1">
        <v>0</v>
      </c>
      <c r="W245" s="1">
        <v>260844297.91999999</v>
      </c>
      <c r="X245" s="2" t="s">
        <v>9</v>
      </c>
      <c r="Y245" s="1">
        <v>41735087.667199999</v>
      </c>
      <c r="Z245" s="3">
        <v>0</v>
      </c>
      <c r="AA245" s="3" t="s">
        <v>0</v>
      </c>
      <c r="AB245" s="3">
        <v>0</v>
      </c>
      <c r="AC245" s="3">
        <v>0</v>
      </c>
      <c r="AD245" s="3" t="s">
        <v>0</v>
      </c>
      <c r="AE245" s="3">
        <v>0</v>
      </c>
    </row>
    <row r="246" spans="1:31" ht="15" customHeight="1" x14ac:dyDescent="0.25">
      <c r="A246" s="2" t="s">
        <v>371</v>
      </c>
      <c r="B246" s="47">
        <v>44260</v>
      </c>
      <c r="C246" s="2" t="s">
        <v>6</v>
      </c>
      <c r="D246" s="2" t="s">
        <v>19</v>
      </c>
      <c r="E246" s="2" t="s">
        <v>185</v>
      </c>
      <c r="F246" s="2" t="s">
        <v>1285</v>
      </c>
      <c r="G246" s="2" t="s">
        <v>3</v>
      </c>
      <c r="H246" s="2" t="s">
        <v>1642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v>1250360792.7544003</v>
      </c>
      <c r="R246" s="1">
        <v>0</v>
      </c>
      <c r="S246" s="1">
        <v>985920933.00000012</v>
      </c>
      <c r="T246" s="1">
        <v>0</v>
      </c>
      <c r="U246" s="2" t="s">
        <v>0</v>
      </c>
      <c r="V246" s="1">
        <v>0</v>
      </c>
      <c r="W246" s="1">
        <v>227965396.34</v>
      </c>
      <c r="X246" s="2" t="s">
        <v>9</v>
      </c>
      <c r="Y246" s="1">
        <v>36474463.414400004</v>
      </c>
      <c r="Z246" s="3">
        <v>0</v>
      </c>
      <c r="AA246" s="3" t="s">
        <v>0</v>
      </c>
      <c r="AB246" s="3">
        <v>0</v>
      </c>
      <c r="AC246" s="3">
        <v>0</v>
      </c>
      <c r="AD246" s="3" t="s">
        <v>0</v>
      </c>
      <c r="AE246" s="3">
        <v>0</v>
      </c>
    </row>
    <row r="247" spans="1:31" ht="15" customHeight="1" x14ac:dyDescent="0.25">
      <c r="A247" s="2" t="s">
        <v>372</v>
      </c>
      <c r="B247" s="47">
        <v>44260</v>
      </c>
      <c r="C247" s="2" t="s">
        <v>6</v>
      </c>
      <c r="D247" s="2" t="s">
        <v>14</v>
      </c>
      <c r="E247" s="2" t="s">
        <v>181</v>
      </c>
      <c r="F247" s="2" t="s">
        <v>1643</v>
      </c>
      <c r="G247" s="2" t="s">
        <v>3</v>
      </c>
      <c r="H247" s="2" t="s">
        <v>1644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749310272.56079996</v>
      </c>
      <c r="R247" s="1">
        <v>0</v>
      </c>
      <c r="S247" s="1">
        <v>658416550</v>
      </c>
      <c r="T247" s="1">
        <v>0</v>
      </c>
      <c r="U247" s="2" t="s">
        <v>0</v>
      </c>
      <c r="V247" s="1">
        <v>0</v>
      </c>
      <c r="W247" s="1">
        <v>78356657.379999995</v>
      </c>
      <c r="X247" s="2" t="s">
        <v>0</v>
      </c>
      <c r="Y247" s="1">
        <v>12537065.1808</v>
      </c>
      <c r="Z247" s="3">
        <v>0</v>
      </c>
      <c r="AA247" s="3" t="s">
        <v>0</v>
      </c>
      <c r="AB247" s="3">
        <v>0</v>
      </c>
      <c r="AC247" s="3">
        <v>0</v>
      </c>
      <c r="AD247" s="3" t="s">
        <v>0</v>
      </c>
      <c r="AE247" s="3">
        <v>0</v>
      </c>
    </row>
    <row r="248" spans="1:31" ht="15" customHeight="1" x14ac:dyDescent="0.25">
      <c r="A248" s="2" t="s">
        <v>373</v>
      </c>
      <c r="B248" s="47">
        <v>44260</v>
      </c>
      <c r="C248" s="2" t="s">
        <v>6</v>
      </c>
      <c r="D248" s="2" t="s">
        <v>10</v>
      </c>
      <c r="E248" s="2" t="s">
        <v>178</v>
      </c>
      <c r="F248" s="2" t="s">
        <v>1645</v>
      </c>
      <c r="G248" s="2" t="s">
        <v>3</v>
      </c>
      <c r="H248" s="2" t="s">
        <v>1646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2</v>
      </c>
      <c r="P248" s="2" t="s">
        <v>1</v>
      </c>
      <c r="Q248" s="1">
        <v>48708129</v>
      </c>
      <c r="R248" s="1">
        <v>0</v>
      </c>
      <c r="S248" s="1">
        <v>11403225</v>
      </c>
      <c r="T248" s="1">
        <v>0</v>
      </c>
      <c r="U248" s="2" t="s">
        <v>0</v>
      </c>
      <c r="V248" s="1">
        <v>0</v>
      </c>
      <c r="W248" s="1">
        <v>32159400</v>
      </c>
      <c r="X248" s="2" t="s">
        <v>9</v>
      </c>
      <c r="Y248" s="1">
        <v>5145504</v>
      </c>
      <c r="Z248" s="3">
        <v>0</v>
      </c>
      <c r="AA248" s="3" t="s">
        <v>0</v>
      </c>
      <c r="AB248" s="3">
        <v>0</v>
      </c>
      <c r="AC248" s="3">
        <v>0</v>
      </c>
      <c r="AD248" s="3" t="s">
        <v>0</v>
      </c>
      <c r="AE248" s="3">
        <v>0</v>
      </c>
    </row>
    <row r="249" spans="1:31" ht="15" customHeight="1" x14ac:dyDescent="0.25">
      <c r="A249" s="2" t="s">
        <v>374</v>
      </c>
      <c r="B249" s="47">
        <v>44260</v>
      </c>
      <c r="C249" s="2" t="s">
        <v>6</v>
      </c>
      <c r="D249" s="2" t="s">
        <v>7</v>
      </c>
      <c r="E249" s="2" t="s">
        <v>762</v>
      </c>
      <c r="F249" s="2" t="s">
        <v>1647</v>
      </c>
      <c r="G249" s="2" t="s">
        <v>3</v>
      </c>
      <c r="H249" s="2" t="s">
        <v>1648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421478900</v>
      </c>
      <c r="R249" s="1">
        <v>0</v>
      </c>
      <c r="S249" s="1">
        <v>254801400</v>
      </c>
      <c r="T249" s="1">
        <v>0</v>
      </c>
      <c r="U249" s="2" t="s">
        <v>0</v>
      </c>
      <c r="V249" s="1">
        <v>0</v>
      </c>
      <c r="W249" s="1">
        <v>143687500</v>
      </c>
      <c r="X249" s="2" t="s">
        <v>0</v>
      </c>
      <c r="Y249" s="1">
        <v>22990000</v>
      </c>
      <c r="Z249" s="3">
        <v>0</v>
      </c>
      <c r="AA249" s="3" t="s">
        <v>0</v>
      </c>
      <c r="AB249" s="3">
        <v>0</v>
      </c>
      <c r="AC249" s="3">
        <v>0</v>
      </c>
      <c r="AD249" s="3" t="s">
        <v>0</v>
      </c>
      <c r="AE249" s="3">
        <v>0</v>
      </c>
    </row>
    <row r="250" spans="1:31" ht="15" customHeight="1" x14ac:dyDescent="0.25">
      <c r="A250" s="2" t="s">
        <v>375</v>
      </c>
      <c r="B250" s="47">
        <v>44260</v>
      </c>
      <c r="C250" s="2" t="s">
        <v>6</v>
      </c>
      <c r="D250" s="2" t="s">
        <v>5</v>
      </c>
      <c r="E250" s="2" t="s">
        <v>175</v>
      </c>
      <c r="F250" s="2" t="s">
        <v>1228</v>
      </c>
      <c r="G250" s="2" t="s">
        <v>3</v>
      </c>
      <c r="H250" s="2" t="s">
        <v>1649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831079130.22000003</v>
      </c>
      <c r="R250" s="1">
        <v>0</v>
      </c>
      <c r="S250" s="1">
        <v>702833976.5</v>
      </c>
      <c r="T250" s="1">
        <v>0</v>
      </c>
      <c r="U250" s="2" t="s">
        <v>0</v>
      </c>
      <c r="V250" s="1">
        <v>0</v>
      </c>
      <c r="W250" s="1">
        <v>110556167</v>
      </c>
      <c r="X250" s="2" t="s">
        <v>0</v>
      </c>
      <c r="Y250" s="1">
        <v>17688986.720000003</v>
      </c>
      <c r="Z250" s="3">
        <v>0</v>
      </c>
      <c r="AA250" s="3" t="s">
        <v>0</v>
      </c>
      <c r="AB250" s="3">
        <v>0</v>
      </c>
      <c r="AC250" s="3">
        <v>0</v>
      </c>
      <c r="AD250" s="3" t="s">
        <v>0</v>
      </c>
      <c r="AE250" s="3">
        <v>0</v>
      </c>
    </row>
    <row r="251" spans="1:31" ht="15" customHeight="1" x14ac:dyDescent="0.25">
      <c r="A251" s="2" t="s">
        <v>376</v>
      </c>
      <c r="B251" s="47">
        <v>44260</v>
      </c>
      <c r="C251" s="2" t="s">
        <v>6</v>
      </c>
      <c r="D251" s="2" t="s">
        <v>914</v>
      </c>
      <c r="E251" s="2" t="s">
        <v>915</v>
      </c>
      <c r="F251" s="2" t="s">
        <v>1650</v>
      </c>
      <c r="G251" s="2" t="s">
        <v>3</v>
      </c>
      <c r="H251" s="2" t="s">
        <v>1651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1195225872.8955998</v>
      </c>
      <c r="R251" s="1">
        <v>0</v>
      </c>
      <c r="S251" s="1">
        <v>846388048.49999976</v>
      </c>
      <c r="T251" s="1">
        <v>0</v>
      </c>
      <c r="U251" s="2" t="s">
        <v>0</v>
      </c>
      <c r="V251" s="1">
        <v>0</v>
      </c>
      <c r="W251" s="1">
        <v>300722262.41000003</v>
      </c>
      <c r="X251" s="2" t="s">
        <v>9</v>
      </c>
      <c r="Y251" s="1">
        <v>48115561.985600002</v>
      </c>
      <c r="Z251" s="3">
        <v>0</v>
      </c>
      <c r="AA251" s="3" t="s">
        <v>0</v>
      </c>
      <c r="AB251" s="3">
        <v>0</v>
      </c>
      <c r="AC251" s="3">
        <v>0</v>
      </c>
      <c r="AD251" s="3" t="s">
        <v>0</v>
      </c>
      <c r="AE251" s="3">
        <v>0</v>
      </c>
    </row>
    <row r="252" spans="1:31" ht="15" customHeight="1" x14ac:dyDescent="0.25">
      <c r="A252" s="2" t="s">
        <v>377</v>
      </c>
      <c r="B252" s="46">
        <v>44260</v>
      </c>
      <c r="C252" s="2" t="s">
        <v>6</v>
      </c>
      <c r="D252" s="2" t="s">
        <v>1007</v>
      </c>
      <c r="E252" s="2" t="s">
        <v>907</v>
      </c>
      <c r="F252" s="59" t="s">
        <v>1652</v>
      </c>
      <c r="G252" s="2" t="s">
        <v>3</v>
      </c>
      <c r="H252" s="2" t="s">
        <v>1653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1">
        <v>409446981.63</v>
      </c>
      <c r="R252" s="1">
        <v>0</v>
      </c>
      <c r="S252" s="1">
        <v>328830255.22000003</v>
      </c>
      <c r="T252" s="1">
        <v>0</v>
      </c>
      <c r="U252" s="2" t="s">
        <v>0</v>
      </c>
      <c r="V252" s="1">
        <v>0</v>
      </c>
      <c r="W252" s="1">
        <v>69497177.939999998</v>
      </c>
      <c r="X252" s="2" t="s">
        <v>9</v>
      </c>
      <c r="Y252" s="1">
        <v>11119548.4704</v>
      </c>
      <c r="Z252" s="3">
        <v>0</v>
      </c>
      <c r="AA252" s="3" t="s">
        <v>0</v>
      </c>
      <c r="AB252" s="3">
        <v>0</v>
      </c>
      <c r="AC252" s="3">
        <v>0</v>
      </c>
      <c r="AD252" s="3" t="s">
        <v>0</v>
      </c>
      <c r="AE252" s="3">
        <v>0</v>
      </c>
    </row>
    <row r="253" spans="1:31" ht="15" customHeight="1" x14ac:dyDescent="0.25">
      <c r="A253" s="2" t="s">
        <v>378</v>
      </c>
      <c r="B253" s="47">
        <v>44261</v>
      </c>
      <c r="C253" s="2" t="s">
        <v>27</v>
      </c>
      <c r="D253" s="2" t="s">
        <v>49</v>
      </c>
      <c r="E253" s="2" t="s">
        <v>223</v>
      </c>
      <c r="F253" s="2" t="s">
        <v>1654</v>
      </c>
      <c r="G253" s="2" t="s">
        <v>3</v>
      </c>
      <c r="H253" s="2" t="s">
        <v>1655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298360181.12839997</v>
      </c>
      <c r="R253" s="1">
        <v>0</v>
      </c>
      <c r="S253" s="1">
        <v>236161687</v>
      </c>
      <c r="T253" s="1">
        <v>0</v>
      </c>
      <c r="U253" s="2" t="s">
        <v>0</v>
      </c>
      <c r="V253" s="1">
        <v>0</v>
      </c>
      <c r="W253" s="1">
        <v>53619391.490000002</v>
      </c>
      <c r="X253" s="2" t="s">
        <v>0</v>
      </c>
      <c r="Y253" s="1">
        <v>8579102.6383999996</v>
      </c>
      <c r="Z253" s="3">
        <v>0</v>
      </c>
      <c r="AA253" s="3" t="s">
        <v>0</v>
      </c>
      <c r="AB253" s="3">
        <v>0</v>
      </c>
      <c r="AC253" s="3">
        <v>0</v>
      </c>
      <c r="AD253" s="3" t="s">
        <v>0</v>
      </c>
      <c r="AE253" s="3">
        <v>0</v>
      </c>
    </row>
    <row r="254" spans="1:31" ht="15" customHeight="1" x14ac:dyDescent="0.25">
      <c r="A254" s="2" t="s">
        <v>379</v>
      </c>
      <c r="B254" s="47">
        <v>44261</v>
      </c>
      <c r="C254" s="2" t="s">
        <v>27</v>
      </c>
      <c r="D254" s="2" t="s">
        <v>49</v>
      </c>
      <c r="E254" s="2" t="s">
        <v>223</v>
      </c>
      <c r="F254" s="2" t="s">
        <v>1656</v>
      </c>
      <c r="G254" s="2" t="s">
        <v>3</v>
      </c>
      <c r="H254" s="2" t="s">
        <v>1657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1102</v>
      </c>
      <c r="P254" s="2" t="s">
        <v>1103</v>
      </c>
      <c r="Q254" s="1">
        <v>47700184</v>
      </c>
      <c r="R254" s="1">
        <v>0</v>
      </c>
      <c r="S254" s="1">
        <v>13326600</v>
      </c>
      <c r="T254" s="1">
        <v>29632400</v>
      </c>
      <c r="U254" s="2" t="s">
        <v>9</v>
      </c>
      <c r="V254" s="1">
        <v>4741184</v>
      </c>
      <c r="W254" s="1">
        <v>0</v>
      </c>
      <c r="X254" s="2" t="s">
        <v>0</v>
      </c>
      <c r="Y254" s="1">
        <v>0</v>
      </c>
      <c r="Z254" s="3">
        <v>0</v>
      </c>
      <c r="AA254" s="3" t="s">
        <v>0</v>
      </c>
      <c r="AB254" s="3">
        <v>0</v>
      </c>
      <c r="AC254" s="3">
        <v>0</v>
      </c>
      <c r="AD254" s="3" t="s">
        <v>0</v>
      </c>
      <c r="AE254" s="3">
        <v>0</v>
      </c>
    </row>
    <row r="255" spans="1:31" ht="15" customHeight="1" x14ac:dyDescent="0.25">
      <c r="A255" s="2" t="s">
        <v>380</v>
      </c>
      <c r="B255" s="47">
        <v>44261</v>
      </c>
      <c r="C255" s="2" t="s">
        <v>27</v>
      </c>
      <c r="D255" s="2" t="s">
        <v>49</v>
      </c>
      <c r="E255" s="2" t="s">
        <v>223</v>
      </c>
      <c r="F255" s="2" t="s">
        <v>1654</v>
      </c>
      <c r="G255" s="2" t="s">
        <v>3</v>
      </c>
      <c r="H255" s="2" t="s">
        <v>1658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</v>
      </c>
      <c r="P255" s="2" t="s">
        <v>1</v>
      </c>
      <c r="Q255" s="1">
        <v>203103426</v>
      </c>
      <c r="R255" s="1">
        <v>0</v>
      </c>
      <c r="S255" s="1">
        <v>110923330</v>
      </c>
      <c r="T255" s="1">
        <v>0</v>
      </c>
      <c r="U255" s="2" t="s">
        <v>0</v>
      </c>
      <c r="V255" s="1">
        <v>0</v>
      </c>
      <c r="W255" s="1">
        <v>79465600</v>
      </c>
      <c r="X255" s="2" t="s">
        <v>9</v>
      </c>
      <c r="Y255" s="1">
        <v>12714496</v>
      </c>
      <c r="Z255" s="3">
        <v>0</v>
      </c>
      <c r="AA255" s="3" t="s">
        <v>0</v>
      </c>
      <c r="AB255" s="3">
        <v>0</v>
      </c>
      <c r="AC255" s="3">
        <v>0</v>
      </c>
      <c r="AD255" s="3" t="s">
        <v>0</v>
      </c>
      <c r="AE255" s="3">
        <v>0</v>
      </c>
    </row>
    <row r="256" spans="1:31" ht="15" customHeight="1" x14ac:dyDescent="0.25">
      <c r="A256" s="2" t="s">
        <v>381</v>
      </c>
      <c r="B256" s="47">
        <v>44261</v>
      </c>
      <c r="C256" s="2" t="s">
        <v>27</v>
      </c>
      <c r="D256" s="2" t="s">
        <v>49</v>
      </c>
      <c r="E256" s="2" t="s">
        <v>223</v>
      </c>
      <c r="F256" s="2" t="s">
        <v>1656</v>
      </c>
      <c r="G256" s="2" t="s">
        <v>3</v>
      </c>
      <c r="H256" s="2" t="s">
        <v>1659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760</v>
      </c>
      <c r="P256" s="2" t="s">
        <v>761</v>
      </c>
      <c r="Q256" s="1">
        <v>4512500</v>
      </c>
      <c r="R256" s="1">
        <v>0</v>
      </c>
      <c r="S256" s="1">
        <v>4512500</v>
      </c>
      <c r="T256" s="1">
        <v>0</v>
      </c>
      <c r="U256" s="2" t="s">
        <v>0</v>
      </c>
      <c r="V256" s="1">
        <v>0</v>
      </c>
      <c r="W256" s="1">
        <v>0</v>
      </c>
      <c r="X256" s="2" t="s">
        <v>0</v>
      </c>
      <c r="Y256" s="1">
        <v>0</v>
      </c>
      <c r="Z256" s="3">
        <v>0</v>
      </c>
      <c r="AA256" s="3" t="s">
        <v>0</v>
      </c>
      <c r="AB256" s="3">
        <v>0</v>
      </c>
      <c r="AC256" s="3">
        <v>0</v>
      </c>
      <c r="AD256" s="3" t="s">
        <v>0</v>
      </c>
      <c r="AE256" s="3">
        <v>0</v>
      </c>
    </row>
    <row r="257" spans="1:31" ht="15" customHeight="1" x14ac:dyDescent="0.25">
      <c r="A257" s="2" t="s">
        <v>382</v>
      </c>
      <c r="B257" s="47">
        <v>44261</v>
      </c>
      <c r="C257" s="2" t="s">
        <v>27</v>
      </c>
      <c r="D257" s="2" t="s">
        <v>49</v>
      </c>
      <c r="E257" s="2" t="s">
        <v>223</v>
      </c>
      <c r="F257" s="2" t="s">
        <v>1654</v>
      </c>
      <c r="G257" s="2" t="s">
        <v>3</v>
      </c>
      <c r="H257" s="2" t="s">
        <v>1660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548719314.98800004</v>
      </c>
      <c r="R257" s="1">
        <v>0</v>
      </c>
      <c r="S257" s="1">
        <v>423982045</v>
      </c>
      <c r="T257" s="1">
        <v>0</v>
      </c>
      <c r="U257" s="2" t="s">
        <v>0</v>
      </c>
      <c r="V257" s="1">
        <v>0</v>
      </c>
      <c r="W257" s="1">
        <v>107532129.29999998</v>
      </c>
      <c r="X257" s="2" t="s">
        <v>9</v>
      </c>
      <c r="Y257" s="1">
        <v>17205140.688000001</v>
      </c>
      <c r="Z257" s="3">
        <v>0</v>
      </c>
      <c r="AA257" s="3" t="s">
        <v>0</v>
      </c>
      <c r="AB257" s="3">
        <v>0</v>
      </c>
      <c r="AC257" s="3">
        <v>0</v>
      </c>
      <c r="AD257" s="3" t="s">
        <v>0</v>
      </c>
      <c r="AE257" s="3">
        <v>0</v>
      </c>
    </row>
    <row r="258" spans="1:31" ht="15" customHeight="1" x14ac:dyDescent="0.25">
      <c r="A258" s="2" t="s">
        <v>383</v>
      </c>
      <c r="B258" s="47">
        <v>44261</v>
      </c>
      <c r="C258" s="2" t="s">
        <v>6</v>
      </c>
      <c r="D258" s="2" t="s">
        <v>49</v>
      </c>
      <c r="E258" s="2" t="s">
        <v>232</v>
      </c>
      <c r="F258" s="2" t="s">
        <v>1252</v>
      </c>
      <c r="G258" s="2" t="s">
        <v>3</v>
      </c>
      <c r="H258" s="2" t="s">
        <v>1661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2772687855.0096002</v>
      </c>
      <c r="R258" s="1">
        <v>0</v>
      </c>
      <c r="S258" s="1">
        <v>2109943246.5000005</v>
      </c>
      <c r="T258" s="1">
        <v>0</v>
      </c>
      <c r="U258" s="2" t="s">
        <v>0</v>
      </c>
      <c r="V258" s="1">
        <v>0</v>
      </c>
      <c r="W258" s="1">
        <v>571331559.05999994</v>
      </c>
      <c r="X258" s="2" t="s">
        <v>9</v>
      </c>
      <c r="Y258" s="1">
        <v>91413049.450000003</v>
      </c>
      <c r="Z258" s="3">
        <v>0</v>
      </c>
      <c r="AA258" s="3" t="s">
        <v>0</v>
      </c>
      <c r="AB258" s="3">
        <v>0</v>
      </c>
      <c r="AC258" s="3">
        <v>0</v>
      </c>
      <c r="AD258" s="3" t="s">
        <v>0</v>
      </c>
      <c r="AE258" s="3">
        <v>0</v>
      </c>
    </row>
    <row r="259" spans="1:31" ht="15" customHeight="1" x14ac:dyDescent="0.25">
      <c r="A259" s="2" t="s">
        <v>384</v>
      </c>
      <c r="B259" s="47">
        <v>44261</v>
      </c>
      <c r="C259" s="2" t="s">
        <v>35</v>
      </c>
      <c r="D259" s="2" t="s">
        <v>42</v>
      </c>
      <c r="E259" s="2" t="s">
        <v>219</v>
      </c>
      <c r="F259" s="2" t="s">
        <v>1662</v>
      </c>
      <c r="G259" s="2" t="s">
        <v>3</v>
      </c>
      <c r="H259" s="2" t="s">
        <v>1663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731643944.5036</v>
      </c>
      <c r="R259" s="1">
        <v>0</v>
      </c>
      <c r="S259" s="1">
        <v>684100084.5</v>
      </c>
      <c r="T259" s="1">
        <v>0</v>
      </c>
      <c r="U259" s="2" t="s">
        <v>0</v>
      </c>
      <c r="V259" s="1">
        <v>0</v>
      </c>
      <c r="W259" s="1">
        <v>40986086.210000001</v>
      </c>
      <c r="X259" s="2" t="s">
        <v>0</v>
      </c>
      <c r="Y259" s="1">
        <v>6557773.7936000004</v>
      </c>
      <c r="Z259" s="3">
        <v>0</v>
      </c>
      <c r="AA259" s="3" t="s">
        <v>0</v>
      </c>
      <c r="AB259" s="3">
        <v>0</v>
      </c>
      <c r="AC259" s="3">
        <v>0</v>
      </c>
      <c r="AD259" s="3" t="s">
        <v>0</v>
      </c>
      <c r="AE259" s="3">
        <v>0</v>
      </c>
    </row>
    <row r="260" spans="1:31" ht="15" customHeight="1" x14ac:dyDescent="0.25">
      <c r="A260" s="2" t="s">
        <v>385</v>
      </c>
      <c r="B260" s="47">
        <v>44261</v>
      </c>
      <c r="C260" s="2" t="s">
        <v>27</v>
      </c>
      <c r="D260" s="2" t="s">
        <v>42</v>
      </c>
      <c r="E260" s="2" t="s">
        <v>214</v>
      </c>
      <c r="F260" s="2" t="s">
        <v>1267</v>
      </c>
      <c r="G260" s="2" t="s">
        <v>3</v>
      </c>
      <c r="H260" s="2" t="s">
        <v>1664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1">
        <v>50534081.5</v>
      </c>
      <c r="R260" s="1">
        <v>0</v>
      </c>
      <c r="S260" s="1">
        <v>45863805.5</v>
      </c>
      <c r="T260" s="1">
        <v>0</v>
      </c>
      <c r="U260" s="2" t="s">
        <v>0</v>
      </c>
      <c r="V260" s="1">
        <v>0</v>
      </c>
      <c r="W260" s="1">
        <v>4026100</v>
      </c>
      <c r="X260" s="2" t="s">
        <v>0</v>
      </c>
      <c r="Y260" s="1">
        <v>644176</v>
      </c>
      <c r="Z260" s="3">
        <v>0</v>
      </c>
      <c r="AA260" s="3" t="s">
        <v>0</v>
      </c>
      <c r="AB260" s="3">
        <v>0</v>
      </c>
      <c r="AC260" s="3">
        <v>0</v>
      </c>
      <c r="AD260" s="3" t="s">
        <v>0</v>
      </c>
      <c r="AE260" s="3">
        <v>0</v>
      </c>
    </row>
    <row r="261" spans="1:31" ht="15" customHeight="1" x14ac:dyDescent="0.25">
      <c r="A261" s="2" t="s">
        <v>386</v>
      </c>
      <c r="B261" s="47">
        <v>44261</v>
      </c>
      <c r="C261" s="2" t="s">
        <v>27</v>
      </c>
      <c r="D261" s="2" t="s">
        <v>42</v>
      </c>
      <c r="E261" s="2" t="s">
        <v>214</v>
      </c>
      <c r="F261" s="2" t="s">
        <v>1269</v>
      </c>
      <c r="G261" s="2" t="s">
        <v>3</v>
      </c>
      <c r="H261" s="2" t="s">
        <v>1665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1120</v>
      </c>
      <c r="P261" s="2" t="s">
        <v>1121</v>
      </c>
      <c r="Q261" s="1">
        <v>2568800</v>
      </c>
      <c r="R261" s="1">
        <v>0</v>
      </c>
      <c r="S261" s="1">
        <v>2568800</v>
      </c>
      <c r="T261" s="1">
        <v>0</v>
      </c>
      <c r="U261" s="2" t="s">
        <v>0</v>
      </c>
      <c r="V261" s="1">
        <v>0</v>
      </c>
      <c r="W261" s="1">
        <v>0</v>
      </c>
      <c r="X261" s="2" t="s">
        <v>0</v>
      </c>
      <c r="Y261" s="1">
        <v>0</v>
      </c>
      <c r="Z261" s="3">
        <v>0</v>
      </c>
      <c r="AA261" s="3" t="s">
        <v>0</v>
      </c>
      <c r="AB261" s="3">
        <v>0</v>
      </c>
      <c r="AC261" s="3">
        <v>0</v>
      </c>
      <c r="AD261" s="3" t="s">
        <v>0</v>
      </c>
      <c r="AE261" s="3">
        <v>0</v>
      </c>
    </row>
    <row r="262" spans="1:31" ht="15" customHeight="1" x14ac:dyDescent="0.25">
      <c r="A262" s="2" t="s">
        <v>387</v>
      </c>
      <c r="B262" s="47">
        <v>44261</v>
      </c>
      <c r="C262" s="2" t="s">
        <v>27</v>
      </c>
      <c r="D262" s="2" t="s">
        <v>42</v>
      </c>
      <c r="E262" s="2" t="s">
        <v>214</v>
      </c>
      <c r="F262" s="2" t="s">
        <v>1267</v>
      </c>
      <c r="G262" s="2" t="s">
        <v>3</v>
      </c>
      <c r="H262" s="2" t="s">
        <v>1666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2</v>
      </c>
      <c r="P262" s="2" t="s">
        <v>1</v>
      </c>
      <c r="Q262" s="1">
        <v>739950550.27359998</v>
      </c>
      <c r="R262" s="1">
        <v>0</v>
      </c>
      <c r="S262" s="1">
        <v>456149994</v>
      </c>
      <c r="T262" s="1">
        <v>0</v>
      </c>
      <c r="U262" s="2" t="s">
        <v>0</v>
      </c>
      <c r="V262" s="1">
        <v>0</v>
      </c>
      <c r="W262" s="1">
        <v>244655651.96000001</v>
      </c>
      <c r="X262" s="2" t="s">
        <v>9</v>
      </c>
      <c r="Y262" s="1">
        <v>39144904.313600004</v>
      </c>
      <c r="Z262" s="3">
        <v>0</v>
      </c>
      <c r="AA262" s="3" t="s">
        <v>0</v>
      </c>
      <c r="AB262" s="3">
        <v>0</v>
      </c>
      <c r="AC262" s="3">
        <v>0</v>
      </c>
      <c r="AD262" s="3" t="s">
        <v>0</v>
      </c>
      <c r="AE262" s="3">
        <v>0</v>
      </c>
    </row>
    <row r="263" spans="1:31" ht="15" customHeight="1" x14ac:dyDescent="0.25">
      <c r="A263" s="2" t="s">
        <v>402</v>
      </c>
      <c r="B263" s="47">
        <v>44261</v>
      </c>
      <c r="C263" s="2" t="s">
        <v>27</v>
      </c>
      <c r="D263" s="2" t="s">
        <v>42</v>
      </c>
      <c r="E263" s="2" t="s">
        <v>214</v>
      </c>
      <c r="F263" s="2" t="s">
        <v>1269</v>
      </c>
      <c r="G263" s="2" t="s">
        <v>13</v>
      </c>
      <c r="H263" s="2" t="s">
        <v>1</v>
      </c>
      <c r="I263" s="1" t="s">
        <v>1185</v>
      </c>
      <c r="J263" s="1" t="s">
        <v>1</v>
      </c>
      <c r="K263" s="1" t="s">
        <v>1667</v>
      </c>
      <c r="L263" s="1" t="s">
        <v>1668</v>
      </c>
      <c r="M263" s="1">
        <v>37921093</v>
      </c>
      <c r="N263" s="2" t="s">
        <v>12</v>
      </c>
      <c r="O263" s="2" t="s">
        <v>1669</v>
      </c>
      <c r="P263" s="2" t="s">
        <v>1670</v>
      </c>
      <c r="Q263" s="1">
        <v>-22800000</v>
      </c>
      <c r="R263" s="1">
        <v>0</v>
      </c>
      <c r="S263" s="1">
        <v>-22800000</v>
      </c>
      <c r="T263" s="1">
        <v>0</v>
      </c>
      <c r="U263" s="2" t="s">
        <v>0</v>
      </c>
      <c r="V263" s="1">
        <v>0</v>
      </c>
      <c r="W263" s="1">
        <v>0</v>
      </c>
      <c r="X263" s="2" t="s">
        <v>0</v>
      </c>
      <c r="Y263" s="1">
        <v>0</v>
      </c>
      <c r="Z263" s="3">
        <v>0</v>
      </c>
      <c r="AA263" s="3" t="s">
        <v>0</v>
      </c>
      <c r="AB263" s="3">
        <v>0</v>
      </c>
      <c r="AC263" s="3">
        <v>0</v>
      </c>
      <c r="AD263" s="3" t="s">
        <v>0</v>
      </c>
      <c r="AE263" s="3">
        <v>0</v>
      </c>
    </row>
    <row r="264" spans="1:31" ht="15" customHeight="1" x14ac:dyDescent="0.25">
      <c r="A264" s="2" t="s">
        <v>403</v>
      </c>
      <c r="B264" s="47">
        <v>44261</v>
      </c>
      <c r="C264" s="2" t="s">
        <v>27</v>
      </c>
      <c r="D264" s="2" t="s">
        <v>42</v>
      </c>
      <c r="E264" s="2" t="s">
        <v>214</v>
      </c>
      <c r="F264" s="2" t="s">
        <v>1269</v>
      </c>
      <c r="G264" s="2" t="s">
        <v>13</v>
      </c>
      <c r="H264" s="2" t="s">
        <v>1</v>
      </c>
      <c r="I264" s="1" t="s">
        <v>1539</v>
      </c>
      <c r="J264" s="1" t="s">
        <v>1</v>
      </c>
      <c r="K264" s="1" t="s">
        <v>1671</v>
      </c>
      <c r="L264" s="1" t="s">
        <v>1672</v>
      </c>
      <c r="M264" s="1">
        <v>9445014</v>
      </c>
      <c r="N264" s="2" t="s">
        <v>12</v>
      </c>
      <c r="O264" s="2" t="s">
        <v>1673</v>
      </c>
      <c r="P264" s="2" t="s">
        <v>1674</v>
      </c>
      <c r="Q264" s="1">
        <v>-2490520</v>
      </c>
      <c r="R264" s="1">
        <v>0</v>
      </c>
      <c r="S264" s="1">
        <v>0</v>
      </c>
      <c r="T264" s="1">
        <v>0</v>
      </c>
      <c r="U264" s="2" t="s">
        <v>0</v>
      </c>
      <c r="V264" s="1">
        <v>0</v>
      </c>
      <c r="W264" s="1">
        <v>-2147000</v>
      </c>
      <c r="X264" s="2" t="s">
        <v>9</v>
      </c>
      <c r="Y264" s="1">
        <v>-343520</v>
      </c>
      <c r="Z264" s="3">
        <v>0</v>
      </c>
      <c r="AA264" s="3" t="s">
        <v>0</v>
      </c>
      <c r="AB264" s="3">
        <v>0</v>
      </c>
      <c r="AC264" s="3">
        <v>0</v>
      </c>
      <c r="AD264" s="3" t="s">
        <v>0</v>
      </c>
      <c r="AE264" s="3">
        <v>0</v>
      </c>
    </row>
    <row r="265" spans="1:31" s="134" customFormat="1" ht="15" customHeight="1" x14ac:dyDescent="0.25">
      <c r="A265" s="131" t="s">
        <v>436</v>
      </c>
      <c r="B265" s="132">
        <v>44261</v>
      </c>
      <c r="C265" s="131" t="s">
        <v>6</v>
      </c>
      <c r="D265" s="131" t="s">
        <v>33</v>
      </c>
      <c r="E265" s="131" t="s">
        <v>206</v>
      </c>
      <c r="F265" s="131" t="s">
        <v>745</v>
      </c>
      <c r="G265" s="131" t="s">
        <v>3</v>
      </c>
      <c r="H265" s="131" t="s">
        <v>1707</v>
      </c>
      <c r="I265" s="133" t="s">
        <v>1</v>
      </c>
      <c r="J265" s="133" t="s">
        <v>1</v>
      </c>
      <c r="K265" s="133" t="s">
        <v>1</v>
      </c>
      <c r="L265" s="133" t="s">
        <v>1</v>
      </c>
      <c r="M265" s="133">
        <v>0</v>
      </c>
      <c r="N265" s="131" t="s">
        <v>1</v>
      </c>
      <c r="O265" s="131" t="s">
        <v>2</v>
      </c>
      <c r="P265" s="131" t="s">
        <v>1</v>
      </c>
      <c r="Q265" s="133">
        <v>923965666.43599999</v>
      </c>
      <c r="R265" s="133">
        <v>0</v>
      </c>
      <c r="S265" s="133">
        <v>710842886</v>
      </c>
      <c r="T265" s="133">
        <v>0</v>
      </c>
      <c r="U265" s="131" t="s">
        <v>0</v>
      </c>
      <c r="V265" s="133">
        <v>0</v>
      </c>
      <c r="W265" s="133">
        <v>180277052.09999999</v>
      </c>
      <c r="X265" s="131" t="s">
        <v>0</v>
      </c>
      <c r="Y265" s="133">
        <v>28844328.335999999</v>
      </c>
      <c r="Z265" s="139">
        <v>0</v>
      </c>
      <c r="AA265" s="139" t="s">
        <v>0</v>
      </c>
      <c r="AB265" s="139">
        <v>0</v>
      </c>
      <c r="AC265" s="139">
        <v>3705000</v>
      </c>
      <c r="AD265" s="139" t="s">
        <v>0</v>
      </c>
      <c r="AE265" s="139">
        <v>296400</v>
      </c>
    </row>
    <row r="266" spans="1:31" ht="15" customHeight="1" x14ac:dyDescent="0.25">
      <c r="A266" s="2" t="s">
        <v>405</v>
      </c>
      <c r="B266" s="46">
        <v>44261</v>
      </c>
      <c r="C266" s="2" t="s">
        <v>6</v>
      </c>
      <c r="D266" s="2" t="s">
        <v>42</v>
      </c>
      <c r="E266" s="2" t="s">
        <v>217</v>
      </c>
      <c r="F266" s="59" t="s">
        <v>1186</v>
      </c>
      <c r="G266" s="2" t="s">
        <v>1182</v>
      </c>
      <c r="H266" s="2" t="s">
        <v>1677</v>
      </c>
      <c r="I266" s="2"/>
      <c r="J266" s="1"/>
      <c r="K266" s="1"/>
      <c r="L266" s="1"/>
      <c r="M266" s="1">
        <v>0</v>
      </c>
      <c r="N266" s="2"/>
      <c r="O266" s="2" t="s">
        <v>2</v>
      </c>
      <c r="P266" s="2"/>
      <c r="Q266" s="1">
        <v>1233259509</v>
      </c>
      <c r="R266" s="1">
        <v>0</v>
      </c>
      <c r="S266" s="1">
        <v>1233259509</v>
      </c>
      <c r="T266" s="1">
        <v>0</v>
      </c>
      <c r="U266" s="2" t="s">
        <v>0</v>
      </c>
      <c r="V266" s="1">
        <v>0</v>
      </c>
      <c r="W266" s="1">
        <v>0</v>
      </c>
      <c r="X266" s="2" t="s">
        <v>0</v>
      </c>
      <c r="Y266" s="1">
        <v>0</v>
      </c>
      <c r="Z266" s="3">
        <v>0</v>
      </c>
      <c r="AA266" s="3" t="s">
        <v>0</v>
      </c>
      <c r="AB266" s="3">
        <v>0</v>
      </c>
      <c r="AC266" s="3">
        <v>0</v>
      </c>
      <c r="AD266" s="3" t="s">
        <v>0</v>
      </c>
      <c r="AE266" s="3">
        <v>0</v>
      </c>
    </row>
    <row r="267" spans="1:31" ht="15" customHeight="1" x14ac:dyDescent="0.25">
      <c r="A267" s="2" t="s">
        <v>406</v>
      </c>
      <c r="B267" s="46">
        <v>44261</v>
      </c>
      <c r="C267" s="2" t="s">
        <v>6</v>
      </c>
      <c r="D267" s="2" t="s">
        <v>42</v>
      </c>
      <c r="E267" s="2" t="s">
        <v>217</v>
      </c>
      <c r="F267" s="59" t="s">
        <v>1186</v>
      </c>
      <c r="G267" s="2" t="s">
        <v>13</v>
      </c>
      <c r="H267" s="2"/>
      <c r="I267" s="2" t="s">
        <v>1678</v>
      </c>
      <c r="J267" s="1"/>
      <c r="K267" s="1"/>
      <c r="L267" s="1"/>
      <c r="M267" s="1">
        <v>0</v>
      </c>
      <c r="N267" s="2"/>
      <c r="O267" s="2" t="s">
        <v>2</v>
      </c>
      <c r="P267" s="2"/>
      <c r="Q267" s="1">
        <v>-18878600</v>
      </c>
      <c r="R267" s="1">
        <v>0</v>
      </c>
      <c r="S267" s="1">
        <v>-18878600</v>
      </c>
      <c r="T267" s="1">
        <v>0</v>
      </c>
      <c r="U267" s="2" t="s">
        <v>0</v>
      </c>
      <c r="V267" s="1">
        <v>0</v>
      </c>
      <c r="W267" s="1">
        <v>0</v>
      </c>
      <c r="X267" s="2" t="s">
        <v>0</v>
      </c>
      <c r="Y267" s="1">
        <v>0</v>
      </c>
      <c r="Z267" s="3">
        <v>0</v>
      </c>
      <c r="AA267" s="3" t="s">
        <v>0</v>
      </c>
      <c r="AB267" s="3">
        <v>0</v>
      </c>
      <c r="AC267" s="3">
        <v>0</v>
      </c>
      <c r="AD267" s="3" t="s">
        <v>0</v>
      </c>
      <c r="AE267" s="3">
        <v>0</v>
      </c>
    </row>
    <row r="268" spans="1:31" ht="15" customHeight="1" x14ac:dyDescent="0.25">
      <c r="A268" s="2" t="s">
        <v>407</v>
      </c>
      <c r="B268" s="47">
        <v>44261</v>
      </c>
      <c r="C268" s="2" t="s">
        <v>35</v>
      </c>
      <c r="D268" s="2" t="s">
        <v>38</v>
      </c>
      <c r="E268" s="2" t="s">
        <v>210</v>
      </c>
      <c r="F268" s="2" t="s">
        <v>1170</v>
      </c>
      <c r="G268" s="2" t="s">
        <v>3</v>
      </c>
      <c r="H268" s="2" t="s">
        <v>1679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738269930.02999997</v>
      </c>
      <c r="R268" s="1">
        <v>0</v>
      </c>
      <c r="S268" s="1">
        <v>667781863</v>
      </c>
      <c r="T268" s="1">
        <v>0</v>
      </c>
      <c r="U268" s="2" t="s">
        <v>0</v>
      </c>
      <c r="V268" s="1">
        <v>0</v>
      </c>
      <c r="W268" s="1">
        <v>60765575.030000001</v>
      </c>
      <c r="X268" s="2" t="s">
        <v>0</v>
      </c>
      <c r="Y268" s="1">
        <v>9722492</v>
      </c>
      <c r="Z268" s="3">
        <v>0</v>
      </c>
      <c r="AA268" s="3" t="s">
        <v>0</v>
      </c>
      <c r="AB268" s="3">
        <v>0</v>
      </c>
      <c r="AC268" s="3">
        <v>0</v>
      </c>
      <c r="AD268" s="3" t="s">
        <v>0</v>
      </c>
      <c r="AE268" s="3">
        <v>0</v>
      </c>
    </row>
    <row r="269" spans="1:31" ht="15" customHeight="1" x14ac:dyDescent="0.25">
      <c r="A269" s="2" t="s">
        <v>408</v>
      </c>
      <c r="B269" s="47">
        <v>44261</v>
      </c>
      <c r="C269" s="2" t="s">
        <v>27</v>
      </c>
      <c r="D269" s="2" t="s">
        <v>38</v>
      </c>
      <c r="E269" s="2" t="s">
        <v>4</v>
      </c>
      <c r="F269" s="2" t="s">
        <v>1168</v>
      </c>
      <c r="G269" s="2" t="s">
        <v>3</v>
      </c>
      <c r="H269" s="2" t="s">
        <v>1680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1239176101.3908</v>
      </c>
      <c r="R269" s="1">
        <v>0</v>
      </c>
      <c r="S269" s="1">
        <v>750147403.00000024</v>
      </c>
      <c r="T269" s="1">
        <v>0</v>
      </c>
      <c r="U269" s="2" t="s">
        <v>0</v>
      </c>
      <c r="V269" s="1">
        <v>0</v>
      </c>
      <c r="W269" s="1">
        <v>421576464.12999994</v>
      </c>
      <c r="X269" s="2" t="s">
        <v>9</v>
      </c>
      <c r="Y269" s="1">
        <v>67452234.260800004</v>
      </c>
      <c r="Z269" s="3">
        <v>0</v>
      </c>
      <c r="AA269" s="3" t="s">
        <v>0</v>
      </c>
      <c r="AB269" s="3">
        <v>0</v>
      </c>
      <c r="AC269" s="3">
        <v>0</v>
      </c>
      <c r="AD269" s="3" t="s">
        <v>0</v>
      </c>
      <c r="AE269" s="3">
        <v>0</v>
      </c>
    </row>
    <row r="270" spans="1:31" ht="15" customHeight="1" x14ac:dyDescent="0.25">
      <c r="A270" s="2" t="s">
        <v>409</v>
      </c>
      <c r="B270" s="47">
        <v>44261</v>
      </c>
      <c r="C270" s="2" t="s">
        <v>27</v>
      </c>
      <c r="D270" s="2" t="s">
        <v>38</v>
      </c>
      <c r="E270" s="2" t="s">
        <v>4</v>
      </c>
      <c r="F270" s="2" t="s">
        <v>1169</v>
      </c>
      <c r="G270" s="2" t="s">
        <v>13</v>
      </c>
      <c r="H270" s="2" t="s">
        <v>1</v>
      </c>
      <c r="I270" s="1" t="s">
        <v>1681</v>
      </c>
      <c r="J270" s="1" t="s">
        <v>1</v>
      </c>
      <c r="K270" s="1" t="s">
        <v>1682</v>
      </c>
      <c r="L270" s="1" t="s">
        <v>1672</v>
      </c>
      <c r="M270" s="1">
        <v>9406526.9600000009</v>
      </c>
      <c r="N270" s="2" t="s">
        <v>12</v>
      </c>
      <c r="O270" s="2" t="s">
        <v>1683</v>
      </c>
      <c r="P270" s="2" t="s">
        <v>1684</v>
      </c>
      <c r="Q270" s="1">
        <v>-2204000</v>
      </c>
      <c r="R270" s="1">
        <v>0</v>
      </c>
      <c r="S270" s="1">
        <v>0</v>
      </c>
      <c r="T270" s="1">
        <v>0</v>
      </c>
      <c r="U270" s="2" t="s">
        <v>0</v>
      </c>
      <c r="V270" s="1">
        <v>0</v>
      </c>
      <c r="W270" s="1">
        <v>-1900000</v>
      </c>
      <c r="X270" s="2" t="s">
        <v>9</v>
      </c>
      <c r="Y270" s="1">
        <v>-304000</v>
      </c>
      <c r="Z270" s="3">
        <v>0</v>
      </c>
      <c r="AA270" s="3" t="s">
        <v>0</v>
      </c>
      <c r="AB270" s="3">
        <v>0</v>
      </c>
      <c r="AC270" s="3">
        <v>0</v>
      </c>
      <c r="AD270" s="3" t="s">
        <v>0</v>
      </c>
      <c r="AE270" s="3">
        <v>0</v>
      </c>
    </row>
    <row r="271" spans="1:31" ht="15" customHeight="1" x14ac:dyDescent="0.25">
      <c r="A271" s="2" t="s">
        <v>424</v>
      </c>
      <c r="B271" s="47">
        <v>44261</v>
      </c>
      <c r="C271" s="2" t="s">
        <v>27</v>
      </c>
      <c r="D271" s="2" t="s">
        <v>38</v>
      </c>
      <c r="E271" s="2" t="s">
        <v>4</v>
      </c>
      <c r="F271" s="2" t="s">
        <v>1169</v>
      </c>
      <c r="G271" s="2" t="s">
        <v>13</v>
      </c>
      <c r="H271" s="2" t="s">
        <v>1</v>
      </c>
      <c r="I271" s="1" t="s">
        <v>1685</v>
      </c>
      <c r="J271" s="1" t="s">
        <v>1</v>
      </c>
      <c r="K271" s="1" t="s">
        <v>1686</v>
      </c>
      <c r="L271" s="1" t="s">
        <v>1672</v>
      </c>
      <c r="M271" s="1">
        <v>10351360</v>
      </c>
      <c r="N271" s="2" t="s">
        <v>12</v>
      </c>
      <c r="O271" s="2" t="s">
        <v>1687</v>
      </c>
      <c r="P271" s="2" t="s">
        <v>1688</v>
      </c>
      <c r="Q271" s="1">
        <v>-3482320</v>
      </c>
      <c r="R271" s="1">
        <v>0</v>
      </c>
      <c r="S271" s="1">
        <v>0</v>
      </c>
      <c r="T271" s="1">
        <v>0</v>
      </c>
      <c r="U271" s="2" t="s">
        <v>0</v>
      </c>
      <c r="V271" s="1">
        <v>0</v>
      </c>
      <c r="W271" s="1">
        <v>-3002000</v>
      </c>
      <c r="X271" s="2" t="s">
        <v>9</v>
      </c>
      <c r="Y271" s="1">
        <v>-480320</v>
      </c>
      <c r="Z271" s="3">
        <v>0</v>
      </c>
      <c r="AA271" s="3" t="s">
        <v>0</v>
      </c>
      <c r="AB271" s="3">
        <v>0</v>
      </c>
      <c r="AC271" s="3">
        <v>0</v>
      </c>
      <c r="AD271" s="3" t="s">
        <v>0</v>
      </c>
      <c r="AE271" s="3">
        <v>0</v>
      </c>
    </row>
    <row r="272" spans="1:31" ht="15" customHeight="1" x14ac:dyDescent="0.25">
      <c r="A272" s="2" t="s">
        <v>425</v>
      </c>
      <c r="B272" s="47">
        <v>44261</v>
      </c>
      <c r="C272" s="2" t="s">
        <v>6</v>
      </c>
      <c r="D272" s="2" t="s">
        <v>38</v>
      </c>
      <c r="E272" s="2" t="s">
        <v>212</v>
      </c>
      <c r="F272" s="2" t="s">
        <v>1689</v>
      </c>
      <c r="G272" s="2" t="s">
        <v>3</v>
      </c>
      <c r="H272" s="2" t="s">
        <v>1690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431973868.0072</v>
      </c>
      <c r="R272" s="1">
        <v>0</v>
      </c>
      <c r="S272" s="1">
        <v>356138088</v>
      </c>
      <c r="T272" s="1">
        <v>0</v>
      </c>
      <c r="U272" s="2" t="s">
        <v>0</v>
      </c>
      <c r="V272" s="1">
        <v>0</v>
      </c>
      <c r="W272" s="1">
        <v>65375672.420000002</v>
      </c>
      <c r="X272" s="2" t="s">
        <v>0</v>
      </c>
      <c r="Y272" s="1">
        <v>10460107.587200001</v>
      </c>
      <c r="Z272" s="3">
        <v>0</v>
      </c>
      <c r="AA272" s="3" t="s">
        <v>0</v>
      </c>
      <c r="AB272" s="3">
        <v>0</v>
      </c>
      <c r="AC272" s="3">
        <v>0</v>
      </c>
      <c r="AD272" s="3" t="s">
        <v>0</v>
      </c>
      <c r="AE272" s="3">
        <v>0</v>
      </c>
    </row>
    <row r="273" spans="1:31" ht="15" customHeight="1" x14ac:dyDescent="0.25">
      <c r="A273" s="2" t="s">
        <v>426</v>
      </c>
      <c r="B273" s="47">
        <v>44261</v>
      </c>
      <c r="C273" s="2" t="s">
        <v>6</v>
      </c>
      <c r="D273" s="2" t="s">
        <v>38</v>
      </c>
      <c r="E273" s="2" t="s">
        <v>212</v>
      </c>
      <c r="F273" s="2" t="s">
        <v>1689</v>
      </c>
      <c r="G273" s="2" t="s">
        <v>3</v>
      </c>
      <c r="H273" s="2" t="s">
        <v>1691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1254</v>
      </c>
      <c r="P273" s="2" t="s">
        <v>1692</v>
      </c>
      <c r="Q273" s="1">
        <v>19800565</v>
      </c>
      <c r="R273" s="1">
        <v>0</v>
      </c>
      <c r="S273" s="1">
        <v>19800565</v>
      </c>
      <c r="T273" s="1">
        <v>0</v>
      </c>
      <c r="U273" s="2" t="s">
        <v>0</v>
      </c>
      <c r="V273" s="1">
        <v>0</v>
      </c>
      <c r="W273" s="1">
        <v>0</v>
      </c>
      <c r="X273" s="2" t="s">
        <v>0</v>
      </c>
      <c r="Y273" s="1">
        <v>0</v>
      </c>
      <c r="Z273" s="3">
        <v>0</v>
      </c>
      <c r="AA273" s="3" t="s">
        <v>0</v>
      </c>
      <c r="AB273" s="3">
        <v>0</v>
      </c>
      <c r="AC273" s="3">
        <v>0</v>
      </c>
      <c r="AD273" s="3" t="s">
        <v>0</v>
      </c>
      <c r="AE273" s="3">
        <v>0</v>
      </c>
    </row>
    <row r="274" spans="1:31" ht="15" customHeight="1" x14ac:dyDescent="0.25">
      <c r="A274" s="2" t="s">
        <v>427</v>
      </c>
      <c r="B274" s="47">
        <v>44261</v>
      </c>
      <c r="C274" s="2" t="s">
        <v>6</v>
      </c>
      <c r="D274" s="2" t="s">
        <v>38</v>
      </c>
      <c r="E274" s="2" t="s">
        <v>212</v>
      </c>
      <c r="F274" s="2" t="s">
        <v>1689</v>
      </c>
      <c r="G274" s="2" t="s">
        <v>3</v>
      </c>
      <c r="H274" s="2" t="s">
        <v>1693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2293856689.1383996</v>
      </c>
      <c r="R274" s="1">
        <v>0</v>
      </c>
      <c r="S274" s="1">
        <v>1691971568.0000007</v>
      </c>
      <c r="T274" s="1">
        <v>0</v>
      </c>
      <c r="U274" s="2" t="s">
        <v>0</v>
      </c>
      <c r="V274" s="1">
        <v>0</v>
      </c>
      <c r="W274" s="1">
        <v>518866483.74000001</v>
      </c>
      <c r="X274" s="2" t="s">
        <v>0</v>
      </c>
      <c r="Y274" s="1">
        <v>83018637.398399994</v>
      </c>
      <c r="Z274" s="3">
        <v>0</v>
      </c>
      <c r="AA274" s="3" t="s">
        <v>0</v>
      </c>
      <c r="AB274" s="3">
        <v>0</v>
      </c>
      <c r="AC274" s="3">
        <v>0</v>
      </c>
      <c r="AD274" s="3" t="s">
        <v>0</v>
      </c>
      <c r="AE274" s="3">
        <v>0</v>
      </c>
    </row>
    <row r="275" spans="1:31" ht="15" customHeight="1" x14ac:dyDescent="0.25">
      <c r="A275" s="2" t="s">
        <v>428</v>
      </c>
      <c r="B275" s="47">
        <v>44261</v>
      </c>
      <c r="C275" s="2" t="s">
        <v>27</v>
      </c>
      <c r="D275" s="2" t="s">
        <v>33</v>
      </c>
      <c r="E275" s="2" t="s">
        <v>32</v>
      </c>
      <c r="F275" s="2" t="s">
        <v>1343</v>
      </c>
      <c r="G275" s="2" t="s">
        <v>3</v>
      </c>
      <c r="H275" s="2" t="s">
        <v>1694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</v>
      </c>
      <c r="P275" s="2" t="s">
        <v>1</v>
      </c>
      <c r="Q275" s="1">
        <v>293637323.5</v>
      </c>
      <c r="R275" s="1">
        <v>0</v>
      </c>
      <c r="S275" s="1">
        <v>244600527.5</v>
      </c>
      <c r="T275" s="1">
        <v>0</v>
      </c>
      <c r="U275" s="2" t="s">
        <v>0</v>
      </c>
      <c r="V275" s="1">
        <v>0</v>
      </c>
      <c r="W275" s="1">
        <v>42273100</v>
      </c>
      <c r="X275" s="2" t="s">
        <v>0</v>
      </c>
      <c r="Y275" s="1">
        <v>6763696</v>
      </c>
      <c r="Z275" s="3">
        <v>0</v>
      </c>
      <c r="AA275" s="3" t="s">
        <v>0</v>
      </c>
      <c r="AB275" s="3">
        <v>0</v>
      </c>
      <c r="AC275" s="3">
        <v>0</v>
      </c>
      <c r="AD275" s="3" t="s">
        <v>0</v>
      </c>
      <c r="AE275" s="3">
        <v>0</v>
      </c>
    </row>
    <row r="276" spans="1:31" ht="15" customHeight="1" x14ac:dyDescent="0.25">
      <c r="A276" s="2" t="s">
        <v>429</v>
      </c>
      <c r="B276" s="47">
        <v>44261</v>
      </c>
      <c r="C276" s="2" t="s">
        <v>27</v>
      </c>
      <c r="D276" s="2" t="s">
        <v>33</v>
      </c>
      <c r="E276" s="2" t="s">
        <v>32</v>
      </c>
      <c r="F276" s="2" t="s">
        <v>1338</v>
      </c>
      <c r="G276" s="2" t="s">
        <v>3</v>
      </c>
      <c r="H276" s="2" t="s">
        <v>1695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1696</v>
      </c>
      <c r="P276" s="2" t="s">
        <v>1697</v>
      </c>
      <c r="Q276" s="1">
        <v>36892604</v>
      </c>
      <c r="R276" s="1">
        <v>0</v>
      </c>
      <c r="S276" s="1">
        <v>14894480</v>
      </c>
      <c r="T276" s="1">
        <v>18963900</v>
      </c>
      <c r="U276" s="2" t="s">
        <v>9</v>
      </c>
      <c r="V276" s="1">
        <v>3034224</v>
      </c>
      <c r="W276" s="1">
        <v>0</v>
      </c>
      <c r="X276" s="2" t="s">
        <v>0</v>
      </c>
      <c r="Y276" s="1">
        <v>0</v>
      </c>
      <c r="Z276" s="3">
        <v>0</v>
      </c>
      <c r="AA276" s="3" t="s">
        <v>0</v>
      </c>
      <c r="AB276" s="3">
        <v>0</v>
      </c>
      <c r="AC276" s="3">
        <v>0</v>
      </c>
      <c r="AD276" s="3" t="s">
        <v>0</v>
      </c>
      <c r="AE276" s="3">
        <v>0</v>
      </c>
    </row>
    <row r="277" spans="1:31" ht="15" customHeight="1" x14ac:dyDescent="0.25">
      <c r="A277" s="2" t="s">
        <v>430</v>
      </c>
      <c r="B277" s="47">
        <v>44261</v>
      </c>
      <c r="C277" s="2" t="s">
        <v>27</v>
      </c>
      <c r="D277" s="2" t="s">
        <v>33</v>
      </c>
      <c r="E277" s="2" t="s">
        <v>32</v>
      </c>
      <c r="F277" s="2" t="s">
        <v>1343</v>
      </c>
      <c r="G277" s="2" t="s">
        <v>3</v>
      </c>
      <c r="H277" s="2" t="s">
        <v>1698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764600550.6456002</v>
      </c>
      <c r="R277" s="1">
        <v>0</v>
      </c>
      <c r="S277" s="1">
        <v>516035700</v>
      </c>
      <c r="T277" s="1">
        <v>0</v>
      </c>
      <c r="U277" s="2" t="s">
        <v>0</v>
      </c>
      <c r="V277" s="1">
        <v>0</v>
      </c>
      <c r="W277" s="1">
        <v>214280043.66</v>
      </c>
      <c r="X277" s="2" t="s">
        <v>9</v>
      </c>
      <c r="Y277" s="1">
        <v>34284806.985600002</v>
      </c>
      <c r="Z277" s="3">
        <v>0</v>
      </c>
      <c r="AA277" s="3" t="s">
        <v>0</v>
      </c>
      <c r="AB277" s="3">
        <v>0</v>
      </c>
      <c r="AC277" s="3">
        <v>0</v>
      </c>
      <c r="AD277" s="3" t="s">
        <v>0</v>
      </c>
      <c r="AE277" s="3">
        <v>0</v>
      </c>
    </row>
    <row r="278" spans="1:31" ht="15" customHeight="1" x14ac:dyDescent="0.25">
      <c r="A278" s="2" t="s">
        <v>431</v>
      </c>
      <c r="B278" s="47">
        <v>44261</v>
      </c>
      <c r="C278" s="2" t="s">
        <v>6</v>
      </c>
      <c r="D278" s="2" t="s">
        <v>33</v>
      </c>
      <c r="E278" s="2" t="s">
        <v>206</v>
      </c>
      <c r="F278" s="2" t="s">
        <v>745</v>
      </c>
      <c r="G278" s="2" t="s">
        <v>3</v>
      </c>
      <c r="H278" s="2" t="s">
        <v>1699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310588832.88</v>
      </c>
      <c r="R278" s="1">
        <v>0</v>
      </c>
      <c r="S278" s="1">
        <v>234282837.5</v>
      </c>
      <c r="T278" s="1">
        <v>0</v>
      </c>
      <c r="U278" s="2" t="s">
        <v>0</v>
      </c>
      <c r="V278" s="1">
        <v>0</v>
      </c>
      <c r="W278" s="1">
        <v>65781030.5</v>
      </c>
      <c r="X278" s="2" t="s">
        <v>9</v>
      </c>
      <c r="Y278" s="1">
        <v>10524964.879999999</v>
      </c>
      <c r="Z278" s="3">
        <v>0</v>
      </c>
      <c r="AA278" s="3" t="s">
        <v>0</v>
      </c>
      <c r="AB278" s="3">
        <v>0</v>
      </c>
      <c r="AC278" s="3">
        <v>0</v>
      </c>
      <c r="AD278" s="3" t="s">
        <v>0</v>
      </c>
      <c r="AE278" s="3">
        <v>0</v>
      </c>
    </row>
    <row r="279" spans="1:31" ht="15" customHeight="1" x14ac:dyDescent="0.25">
      <c r="A279" s="2" t="s">
        <v>432</v>
      </c>
      <c r="B279" s="47">
        <v>44261</v>
      </c>
      <c r="C279" s="2" t="s">
        <v>6</v>
      </c>
      <c r="D279" s="2" t="s">
        <v>33</v>
      </c>
      <c r="E279" s="2" t="s">
        <v>206</v>
      </c>
      <c r="F279" s="2" t="s">
        <v>745</v>
      </c>
      <c r="G279" s="2" t="s">
        <v>3</v>
      </c>
      <c r="H279" s="2" t="s">
        <v>1700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416</v>
      </c>
      <c r="P279" s="2" t="s">
        <v>1701</v>
      </c>
      <c r="Q279" s="1">
        <v>17109756</v>
      </c>
      <c r="R279" s="1">
        <v>0</v>
      </c>
      <c r="S279" s="1">
        <v>8097600</v>
      </c>
      <c r="T279" s="1">
        <v>7769100</v>
      </c>
      <c r="U279" s="2" t="s">
        <v>9</v>
      </c>
      <c r="V279" s="1">
        <v>1243056</v>
      </c>
      <c r="W279" s="1">
        <v>0</v>
      </c>
      <c r="X279" s="2" t="s">
        <v>0</v>
      </c>
      <c r="Y279" s="1">
        <v>0</v>
      </c>
      <c r="Z279" s="3">
        <v>0</v>
      </c>
      <c r="AA279" s="3" t="s">
        <v>0</v>
      </c>
      <c r="AB279" s="3">
        <v>0</v>
      </c>
      <c r="AC279" s="3">
        <v>0</v>
      </c>
      <c r="AD279" s="3" t="s">
        <v>0</v>
      </c>
      <c r="AE279" s="3">
        <v>0</v>
      </c>
    </row>
    <row r="280" spans="1:31" ht="15" customHeight="1" x14ac:dyDescent="0.25">
      <c r="A280" s="2" t="s">
        <v>433</v>
      </c>
      <c r="B280" s="47">
        <v>44261</v>
      </c>
      <c r="C280" s="2" t="s">
        <v>6</v>
      </c>
      <c r="D280" s="2" t="s">
        <v>33</v>
      </c>
      <c r="E280" s="2" t="s">
        <v>206</v>
      </c>
      <c r="F280" s="2" t="s">
        <v>745</v>
      </c>
      <c r="G280" s="2" t="s">
        <v>3</v>
      </c>
      <c r="H280" s="2" t="s">
        <v>1702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</v>
      </c>
      <c r="P280" s="2" t="s">
        <v>1</v>
      </c>
      <c r="Q280" s="1">
        <v>2571380082.4495997</v>
      </c>
      <c r="R280" s="1">
        <v>0</v>
      </c>
      <c r="S280" s="1">
        <v>1957411201.5000005</v>
      </c>
      <c r="T280" s="1">
        <v>0</v>
      </c>
      <c r="U280" s="2" t="s">
        <v>0</v>
      </c>
      <c r="V280" s="1">
        <v>0</v>
      </c>
      <c r="W280" s="1">
        <v>529283518.06</v>
      </c>
      <c r="X280" s="2" t="s">
        <v>9</v>
      </c>
      <c r="Y280" s="1">
        <v>84685362.889599994</v>
      </c>
      <c r="Z280" s="3">
        <v>0</v>
      </c>
      <c r="AA280" s="3" t="s">
        <v>0</v>
      </c>
      <c r="AB280" s="3">
        <v>0</v>
      </c>
      <c r="AC280" s="3">
        <v>0</v>
      </c>
      <c r="AD280" s="3" t="s">
        <v>0</v>
      </c>
      <c r="AE280" s="3">
        <v>0</v>
      </c>
    </row>
    <row r="281" spans="1:31" ht="15" customHeight="1" x14ac:dyDescent="0.25">
      <c r="A281" s="2" t="s">
        <v>434</v>
      </c>
      <c r="B281" s="47">
        <v>44261</v>
      </c>
      <c r="C281" s="2" t="s">
        <v>6</v>
      </c>
      <c r="D281" s="2" t="s">
        <v>33</v>
      </c>
      <c r="E281" s="2" t="s">
        <v>206</v>
      </c>
      <c r="F281" s="2" t="s">
        <v>745</v>
      </c>
      <c r="G281" s="2" t="s">
        <v>3</v>
      </c>
      <c r="H281" s="2" t="s">
        <v>1703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1704</v>
      </c>
      <c r="P281" s="2" t="s">
        <v>1705</v>
      </c>
      <c r="Q281" s="1">
        <v>10921390</v>
      </c>
      <c r="R281" s="1">
        <v>0</v>
      </c>
      <c r="S281" s="1">
        <v>7527230</v>
      </c>
      <c r="T281" s="1">
        <v>2926000</v>
      </c>
      <c r="U281" s="2" t="s">
        <v>9</v>
      </c>
      <c r="V281" s="1">
        <v>468160</v>
      </c>
      <c r="W281" s="1">
        <v>0</v>
      </c>
      <c r="X281" s="2" t="s">
        <v>0</v>
      </c>
      <c r="Y281" s="1">
        <v>0</v>
      </c>
      <c r="Z281" s="3">
        <v>0</v>
      </c>
      <c r="AA281" s="3" t="s">
        <v>0</v>
      </c>
      <c r="AB281" s="3">
        <v>0</v>
      </c>
      <c r="AC281" s="3">
        <v>0</v>
      </c>
      <c r="AD281" s="3" t="s">
        <v>0</v>
      </c>
      <c r="AE281" s="3">
        <v>0</v>
      </c>
    </row>
    <row r="282" spans="1:31" ht="15" customHeight="1" x14ac:dyDescent="0.25">
      <c r="A282" s="2" t="s">
        <v>435</v>
      </c>
      <c r="B282" s="47">
        <v>44261</v>
      </c>
      <c r="C282" s="2" t="s">
        <v>6</v>
      </c>
      <c r="D282" s="2" t="s">
        <v>33</v>
      </c>
      <c r="E282" s="2" t="s">
        <v>206</v>
      </c>
      <c r="F282" s="2" t="s">
        <v>745</v>
      </c>
      <c r="G282" s="2" t="s">
        <v>3</v>
      </c>
      <c r="H282" s="2" t="s">
        <v>1706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1704</v>
      </c>
      <c r="P282" s="2" t="s">
        <v>1705</v>
      </c>
      <c r="Q282" s="1">
        <v>3494480</v>
      </c>
      <c r="R282" s="1">
        <v>0</v>
      </c>
      <c r="S282" s="1">
        <v>475000</v>
      </c>
      <c r="T282" s="1">
        <v>2603000</v>
      </c>
      <c r="U282" s="2" t="s">
        <v>9</v>
      </c>
      <c r="V282" s="1">
        <v>416480</v>
      </c>
      <c r="W282" s="1">
        <v>0</v>
      </c>
      <c r="X282" s="2" t="s">
        <v>0</v>
      </c>
      <c r="Y282" s="1">
        <v>0</v>
      </c>
      <c r="Z282" s="3">
        <v>0</v>
      </c>
      <c r="AA282" s="3" t="s">
        <v>0</v>
      </c>
      <c r="AB282" s="3">
        <v>0</v>
      </c>
      <c r="AC282" s="3">
        <v>0</v>
      </c>
      <c r="AD282" s="3" t="s">
        <v>0</v>
      </c>
      <c r="AE282" s="3">
        <v>0</v>
      </c>
    </row>
    <row r="283" spans="1:31" s="134" customFormat="1" ht="15" customHeight="1" x14ac:dyDescent="0.25">
      <c r="A283" s="131" t="s">
        <v>449</v>
      </c>
      <c r="B283" s="132">
        <v>44261</v>
      </c>
      <c r="C283" s="131" t="s">
        <v>6</v>
      </c>
      <c r="D283" s="131" t="s">
        <v>19</v>
      </c>
      <c r="E283" s="131" t="s">
        <v>185</v>
      </c>
      <c r="F283" s="131" t="s">
        <v>1366</v>
      </c>
      <c r="G283" s="131" t="s">
        <v>3</v>
      </c>
      <c r="H283" s="131" t="s">
        <v>1722</v>
      </c>
      <c r="I283" s="133" t="s">
        <v>1</v>
      </c>
      <c r="J283" s="133" t="s">
        <v>1</v>
      </c>
      <c r="K283" s="133" t="s">
        <v>1</v>
      </c>
      <c r="L283" s="133" t="s">
        <v>1</v>
      </c>
      <c r="M283" s="133">
        <v>0</v>
      </c>
      <c r="N283" s="131" t="s">
        <v>1</v>
      </c>
      <c r="O283" s="131" t="s">
        <v>2</v>
      </c>
      <c r="P283" s="131" t="s">
        <v>1</v>
      </c>
      <c r="Q283" s="133">
        <v>1542373194.7979996</v>
      </c>
      <c r="R283" s="133">
        <v>0</v>
      </c>
      <c r="S283" s="133">
        <v>1158639326.0000002</v>
      </c>
      <c r="T283" s="133">
        <v>0</v>
      </c>
      <c r="U283" s="131" t="s">
        <v>0</v>
      </c>
      <c r="V283" s="133">
        <v>0</v>
      </c>
      <c r="W283" s="133">
        <v>327355576.55000001</v>
      </c>
      <c r="X283" s="131" t="s">
        <v>9</v>
      </c>
      <c r="Y283" s="133">
        <v>52376892.248000003</v>
      </c>
      <c r="Z283" s="139">
        <v>0</v>
      </c>
      <c r="AA283" s="139" t="s">
        <v>0</v>
      </c>
      <c r="AB283" s="139">
        <v>0</v>
      </c>
      <c r="AC283" s="139">
        <v>3705000</v>
      </c>
      <c r="AD283" s="139" t="s">
        <v>0</v>
      </c>
      <c r="AE283" s="139">
        <v>296400</v>
      </c>
    </row>
    <row r="284" spans="1:31" ht="15" customHeight="1" x14ac:dyDescent="0.25">
      <c r="A284" s="2" t="s">
        <v>437</v>
      </c>
      <c r="B284" s="47">
        <v>44261</v>
      </c>
      <c r="C284" s="2" t="s">
        <v>27</v>
      </c>
      <c r="D284" s="2" t="s">
        <v>26</v>
      </c>
      <c r="E284" s="2" t="s">
        <v>253</v>
      </c>
      <c r="F284" s="2" t="s">
        <v>1139</v>
      </c>
      <c r="G284" s="2" t="s">
        <v>3</v>
      </c>
      <c r="H284" s="2" t="s">
        <v>1708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1285083021.5075998</v>
      </c>
      <c r="R284" s="1">
        <v>0</v>
      </c>
      <c r="S284" s="1">
        <v>769018720.5</v>
      </c>
      <c r="T284" s="1">
        <v>0</v>
      </c>
      <c r="U284" s="2" t="s">
        <v>0</v>
      </c>
      <c r="V284" s="1">
        <v>0</v>
      </c>
      <c r="W284" s="1">
        <v>444883018.10999995</v>
      </c>
      <c r="X284" s="2" t="s">
        <v>0</v>
      </c>
      <c r="Y284" s="1">
        <v>71181282.897599995</v>
      </c>
      <c r="Z284" s="3">
        <v>0</v>
      </c>
      <c r="AA284" s="3" t="s">
        <v>0</v>
      </c>
      <c r="AB284" s="3">
        <v>0</v>
      </c>
      <c r="AC284" s="3">
        <v>0</v>
      </c>
      <c r="AD284" s="3" t="s">
        <v>0</v>
      </c>
      <c r="AE284" s="3">
        <v>0</v>
      </c>
    </row>
    <row r="285" spans="1:31" ht="15" customHeight="1" x14ac:dyDescent="0.25">
      <c r="A285" s="2" t="s">
        <v>438</v>
      </c>
      <c r="B285" s="47">
        <v>44261</v>
      </c>
      <c r="C285" s="2" t="s">
        <v>6</v>
      </c>
      <c r="D285" s="2" t="s">
        <v>26</v>
      </c>
      <c r="E285" s="2" t="s">
        <v>200</v>
      </c>
      <c r="F285" s="2" t="s">
        <v>1184</v>
      </c>
      <c r="G285" s="2" t="s">
        <v>3</v>
      </c>
      <c r="H285" s="2" t="s">
        <v>1709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198289309.0036</v>
      </c>
      <c r="R285" s="1">
        <v>0</v>
      </c>
      <c r="S285" s="1">
        <v>160732599.5</v>
      </c>
      <c r="T285" s="1">
        <v>0</v>
      </c>
      <c r="U285" s="2" t="s">
        <v>0</v>
      </c>
      <c r="V285" s="1">
        <v>0</v>
      </c>
      <c r="W285" s="1">
        <v>32376473.710000001</v>
      </c>
      <c r="X285" s="2" t="s">
        <v>0</v>
      </c>
      <c r="Y285" s="1">
        <v>5180235.7936000004</v>
      </c>
      <c r="Z285" s="3">
        <v>0</v>
      </c>
      <c r="AA285" s="3" t="s">
        <v>0</v>
      </c>
      <c r="AB285" s="3">
        <v>0</v>
      </c>
      <c r="AC285" s="3">
        <v>0</v>
      </c>
      <c r="AD285" s="3" t="s">
        <v>0</v>
      </c>
      <c r="AE285" s="3">
        <v>0</v>
      </c>
    </row>
    <row r="286" spans="1:31" ht="15" customHeight="1" x14ac:dyDescent="0.25">
      <c r="A286" s="2" t="s">
        <v>439</v>
      </c>
      <c r="B286" s="47">
        <v>44261</v>
      </c>
      <c r="C286" s="2" t="s">
        <v>6</v>
      </c>
      <c r="D286" s="2" t="s">
        <v>26</v>
      </c>
      <c r="E286" s="2" t="s">
        <v>200</v>
      </c>
      <c r="F286" s="2" t="s">
        <v>1184</v>
      </c>
      <c r="G286" s="2" t="s">
        <v>3</v>
      </c>
      <c r="H286" s="2" t="s">
        <v>1710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1043</v>
      </c>
      <c r="P286" s="2" t="s">
        <v>1044</v>
      </c>
      <c r="Q286" s="1">
        <v>64600000</v>
      </c>
      <c r="R286" s="1">
        <v>0</v>
      </c>
      <c r="S286" s="1">
        <v>64600000</v>
      </c>
      <c r="T286" s="1">
        <v>0</v>
      </c>
      <c r="U286" s="2" t="s">
        <v>0</v>
      </c>
      <c r="V286" s="1">
        <v>0</v>
      </c>
      <c r="W286" s="1">
        <v>0</v>
      </c>
      <c r="X286" s="2" t="s">
        <v>0</v>
      </c>
      <c r="Y286" s="1">
        <v>0</v>
      </c>
      <c r="Z286" s="3">
        <v>0</v>
      </c>
      <c r="AA286" s="3" t="s">
        <v>0</v>
      </c>
      <c r="AB286" s="3">
        <v>0</v>
      </c>
      <c r="AC286" s="3">
        <v>0</v>
      </c>
      <c r="AD286" s="3" t="s">
        <v>0</v>
      </c>
      <c r="AE286" s="3">
        <v>0</v>
      </c>
    </row>
    <row r="287" spans="1:31" ht="15" customHeight="1" x14ac:dyDescent="0.25">
      <c r="A287" s="2" t="s">
        <v>440</v>
      </c>
      <c r="B287" s="47">
        <v>44261</v>
      </c>
      <c r="C287" s="2" t="s">
        <v>6</v>
      </c>
      <c r="D287" s="2" t="s">
        <v>26</v>
      </c>
      <c r="E287" s="2" t="s">
        <v>200</v>
      </c>
      <c r="F287" s="2" t="s">
        <v>1184</v>
      </c>
      <c r="G287" s="2" t="s">
        <v>3</v>
      </c>
      <c r="H287" s="2" t="s">
        <v>1711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995579471.07999992</v>
      </c>
      <c r="R287" s="1">
        <v>0</v>
      </c>
      <c r="S287" s="1">
        <v>772062144.5</v>
      </c>
      <c r="T287" s="1">
        <v>0</v>
      </c>
      <c r="U287" s="2" t="s">
        <v>0</v>
      </c>
      <c r="V287" s="1">
        <v>0</v>
      </c>
      <c r="W287" s="1">
        <v>192687350.5</v>
      </c>
      <c r="X287" s="2" t="s">
        <v>9</v>
      </c>
      <c r="Y287" s="1">
        <v>30829976.079999998</v>
      </c>
      <c r="Z287" s="3">
        <v>0</v>
      </c>
      <c r="AA287" s="3" t="s">
        <v>0</v>
      </c>
      <c r="AB287" s="3">
        <v>0</v>
      </c>
      <c r="AC287" s="3">
        <v>0</v>
      </c>
      <c r="AD287" s="3" t="s">
        <v>0</v>
      </c>
      <c r="AE287" s="3">
        <v>0</v>
      </c>
    </row>
    <row r="288" spans="1:31" ht="15" customHeight="1" x14ac:dyDescent="0.25">
      <c r="A288" s="2" t="s">
        <v>441</v>
      </c>
      <c r="B288" s="47">
        <v>44261</v>
      </c>
      <c r="C288" s="2" t="s">
        <v>6</v>
      </c>
      <c r="D288" s="2" t="s">
        <v>26</v>
      </c>
      <c r="E288" s="2" t="s">
        <v>200</v>
      </c>
      <c r="F288" s="2" t="s">
        <v>1184</v>
      </c>
      <c r="G288" s="2" t="s">
        <v>3</v>
      </c>
      <c r="H288" s="2" t="s">
        <v>1712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417</v>
      </c>
      <c r="P288" s="2" t="s">
        <v>1136</v>
      </c>
      <c r="Q288" s="1">
        <v>55070055</v>
      </c>
      <c r="R288" s="1">
        <v>0</v>
      </c>
      <c r="S288" s="1">
        <v>49515975</v>
      </c>
      <c r="T288" s="1">
        <v>4788000</v>
      </c>
      <c r="U288" s="2" t="s">
        <v>9</v>
      </c>
      <c r="V288" s="1">
        <v>766080</v>
      </c>
      <c r="W288" s="1">
        <v>0</v>
      </c>
      <c r="X288" s="2" t="s">
        <v>0</v>
      </c>
      <c r="Y288" s="1">
        <v>0</v>
      </c>
      <c r="Z288" s="3">
        <v>0</v>
      </c>
      <c r="AA288" s="3" t="s">
        <v>0</v>
      </c>
      <c r="AB288" s="3">
        <v>0</v>
      </c>
      <c r="AC288" s="3">
        <v>0</v>
      </c>
      <c r="AD288" s="3" t="s">
        <v>0</v>
      </c>
      <c r="AE288" s="3">
        <v>0</v>
      </c>
    </row>
    <row r="289" spans="1:31" ht="15" customHeight="1" x14ac:dyDescent="0.25">
      <c r="A289" s="2" t="s">
        <v>442</v>
      </c>
      <c r="B289" s="47">
        <v>44261</v>
      </c>
      <c r="C289" s="2" t="s">
        <v>6</v>
      </c>
      <c r="D289" s="2" t="s">
        <v>26</v>
      </c>
      <c r="E289" s="2" t="s">
        <v>200</v>
      </c>
      <c r="F289" s="2" t="s">
        <v>1184</v>
      </c>
      <c r="G289" s="2" t="s">
        <v>3</v>
      </c>
      <c r="H289" s="2" t="s">
        <v>1713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1453749689.0304</v>
      </c>
      <c r="R289" s="1">
        <v>0</v>
      </c>
      <c r="S289" s="1">
        <v>1165286880.5</v>
      </c>
      <c r="T289" s="1">
        <v>0</v>
      </c>
      <c r="U289" s="2" t="s">
        <v>0</v>
      </c>
      <c r="V289" s="1">
        <v>0</v>
      </c>
      <c r="W289" s="1">
        <v>248674834.94</v>
      </c>
      <c r="X289" s="2" t="s">
        <v>0</v>
      </c>
      <c r="Y289" s="1">
        <v>39787973.590400003</v>
      </c>
      <c r="Z289" s="3">
        <v>0</v>
      </c>
      <c r="AA289" s="3" t="s">
        <v>0</v>
      </c>
      <c r="AB289" s="3">
        <v>0</v>
      </c>
      <c r="AC289" s="3">
        <v>0</v>
      </c>
      <c r="AD289" s="3" t="s">
        <v>0</v>
      </c>
      <c r="AE289" s="3">
        <v>0</v>
      </c>
    </row>
    <row r="290" spans="1:31" ht="15" customHeight="1" x14ac:dyDescent="0.25">
      <c r="A290" s="2" t="s">
        <v>443</v>
      </c>
      <c r="B290" s="47">
        <v>44261</v>
      </c>
      <c r="C290" s="2" t="s">
        <v>27</v>
      </c>
      <c r="D290" s="2" t="s">
        <v>24</v>
      </c>
      <c r="E290" s="2" t="s">
        <v>358</v>
      </c>
      <c r="F290" s="2" t="s">
        <v>1193</v>
      </c>
      <c r="G290" s="2" t="s">
        <v>3</v>
      </c>
      <c r="H290" s="2" t="s">
        <v>1714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 t="s">
        <v>1</v>
      </c>
      <c r="Q290" s="1">
        <v>94540529.159999996</v>
      </c>
      <c r="R290" s="1">
        <v>0</v>
      </c>
      <c r="S290" s="1">
        <v>65959491</v>
      </c>
      <c r="T290" s="1">
        <v>0</v>
      </c>
      <c r="U290" s="2" t="s">
        <v>0</v>
      </c>
      <c r="V290" s="1">
        <v>0</v>
      </c>
      <c r="W290" s="1">
        <v>24638826</v>
      </c>
      <c r="X290" s="2" t="s">
        <v>9</v>
      </c>
      <c r="Y290" s="1">
        <v>3942212.16</v>
      </c>
      <c r="Z290" s="3">
        <v>0</v>
      </c>
      <c r="AA290" s="3" t="s">
        <v>0</v>
      </c>
      <c r="AB290" s="3">
        <v>0</v>
      </c>
      <c r="AC290" s="3">
        <v>0</v>
      </c>
      <c r="AD290" s="3" t="s">
        <v>0</v>
      </c>
      <c r="AE290" s="3">
        <v>0</v>
      </c>
    </row>
    <row r="291" spans="1:31" ht="15" customHeight="1" x14ac:dyDescent="0.25">
      <c r="A291" s="2" t="s">
        <v>444</v>
      </c>
      <c r="B291" s="47">
        <v>44261</v>
      </c>
      <c r="C291" s="2" t="s">
        <v>6</v>
      </c>
      <c r="D291" s="2" t="s">
        <v>24</v>
      </c>
      <c r="E291" s="2" t="s">
        <v>196</v>
      </c>
      <c r="F291" s="2" t="s">
        <v>785</v>
      </c>
      <c r="G291" s="2" t="s">
        <v>3</v>
      </c>
      <c r="H291" s="2" t="s">
        <v>1715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889133162.76359999</v>
      </c>
      <c r="R291" s="1">
        <v>0</v>
      </c>
      <c r="S291" s="1">
        <v>670411338</v>
      </c>
      <c r="T291" s="1">
        <v>0</v>
      </c>
      <c r="U291" s="2" t="s">
        <v>0</v>
      </c>
      <c r="V291" s="1">
        <v>0</v>
      </c>
      <c r="W291" s="1">
        <v>188553297.21000001</v>
      </c>
      <c r="X291" s="2" t="s">
        <v>0</v>
      </c>
      <c r="Y291" s="1">
        <v>30168527.553600002</v>
      </c>
      <c r="Z291" s="3">
        <v>0</v>
      </c>
      <c r="AA291" s="3" t="s">
        <v>0</v>
      </c>
      <c r="AB291" s="3">
        <v>0</v>
      </c>
      <c r="AC291" s="3">
        <v>0</v>
      </c>
      <c r="AD291" s="3" t="s">
        <v>0</v>
      </c>
      <c r="AE291" s="3">
        <v>0</v>
      </c>
    </row>
    <row r="292" spans="1:31" ht="15" customHeight="1" x14ac:dyDescent="0.25">
      <c r="A292" s="2" t="s">
        <v>445</v>
      </c>
      <c r="B292" s="47">
        <v>44261</v>
      </c>
      <c r="C292" s="2" t="s">
        <v>6</v>
      </c>
      <c r="D292" s="2" t="s">
        <v>24</v>
      </c>
      <c r="E292" s="2" t="s">
        <v>196</v>
      </c>
      <c r="F292" s="2" t="s">
        <v>785</v>
      </c>
      <c r="G292" s="2" t="s">
        <v>3</v>
      </c>
      <c r="H292" s="2" t="s">
        <v>1716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1011</v>
      </c>
      <c r="P292" s="2" t="s">
        <v>1012</v>
      </c>
      <c r="Q292" s="1">
        <v>1643310</v>
      </c>
      <c r="R292" s="1">
        <v>0</v>
      </c>
      <c r="S292" s="1">
        <v>1643310</v>
      </c>
      <c r="T292" s="1">
        <v>0</v>
      </c>
      <c r="U292" s="2" t="s">
        <v>0</v>
      </c>
      <c r="V292" s="1">
        <v>0</v>
      </c>
      <c r="W292" s="1">
        <v>0</v>
      </c>
      <c r="X292" s="2" t="s">
        <v>0</v>
      </c>
      <c r="Y292" s="1">
        <v>0</v>
      </c>
      <c r="Z292" s="3">
        <v>0</v>
      </c>
      <c r="AA292" s="3" t="s">
        <v>0</v>
      </c>
      <c r="AB292" s="3">
        <v>0</v>
      </c>
      <c r="AC292" s="3">
        <v>0</v>
      </c>
      <c r="AD292" s="3" t="s">
        <v>0</v>
      </c>
      <c r="AE292" s="3">
        <v>0</v>
      </c>
    </row>
    <row r="293" spans="1:31" ht="15" customHeight="1" x14ac:dyDescent="0.25">
      <c r="A293" s="2" t="s">
        <v>446</v>
      </c>
      <c r="B293" s="47">
        <v>44261</v>
      </c>
      <c r="C293" s="2" t="s">
        <v>6</v>
      </c>
      <c r="D293" s="2" t="s">
        <v>24</v>
      </c>
      <c r="E293" s="2" t="s">
        <v>196</v>
      </c>
      <c r="F293" s="2" t="s">
        <v>785</v>
      </c>
      <c r="G293" s="2" t="s">
        <v>3</v>
      </c>
      <c r="H293" s="2" t="s">
        <v>1717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1391204552.7451997</v>
      </c>
      <c r="R293" s="1">
        <v>0</v>
      </c>
      <c r="S293" s="1">
        <v>975284368.5</v>
      </c>
      <c r="T293" s="1">
        <v>0</v>
      </c>
      <c r="U293" s="2" t="s">
        <v>0</v>
      </c>
      <c r="V293" s="1">
        <v>0</v>
      </c>
      <c r="W293" s="1">
        <v>358551882.96999997</v>
      </c>
      <c r="X293" s="2" t="s">
        <v>0</v>
      </c>
      <c r="Y293" s="1">
        <v>57368301.275200002</v>
      </c>
      <c r="Z293" s="3">
        <v>0</v>
      </c>
      <c r="AA293" s="3" t="s">
        <v>0</v>
      </c>
      <c r="AB293" s="3">
        <v>0</v>
      </c>
      <c r="AC293" s="3">
        <v>0</v>
      </c>
      <c r="AD293" s="3" t="s">
        <v>0</v>
      </c>
      <c r="AE293" s="3">
        <v>0</v>
      </c>
    </row>
    <row r="294" spans="1:31" ht="15" customHeight="1" x14ac:dyDescent="0.25">
      <c r="A294" s="2" t="s">
        <v>447</v>
      </c>
      <c r="B294" s="47">
        <v>44261</v>
      </c>
      <c r="C294" s="2" t="s">
        <v>27</v>
      </c>
      <c r="D294" s="2" t="s">
        <v>1031</v>
      </c>
      <c r="E294" s="2" t="s">
        <v>1104</v>
      </c>
      <c r="F294" s="2" t="s">
        <v>1718</v>
      </c>
      <c r="G294" s="2" t="s">
        <v>3</v>
      </c>
      <c r="H294" s="2" t="s">
        <v>1719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89166392</v>
      </c>
      <c r="R294" s="1">
        <v>0</v>
      </c>
      <c r="S294" s="1">
        <v>5253500</v>
      </c>
      <c r="T294" s="1">
        <v>0</v>
      </c>
      <c r="U294" s="2" t="s">
        <v>0</v>
      </c>
      <c r="V294" s="1">
        <v>0</v>
      </c>
      <c r="W294" s="1">
        <v>72338700</v>
      </c>
      <c r="X294" s="2" t="s">
        <v>9</v>
      </c>
      <c r="Y294" s="1">
        <v>11574192</v>
      </c>
      <c r="Z294" s="3">
        <v>0</v>
      </c>
      <c r="AA294" s="3" t="s">
        <v>0</v>
      </c>
      <c r="AB294" s="3">
        <v>0</v>
      </c>
      <c r="AC294" s="3">
        <v>0</v>
      </c>
      <c r="AD294" s="3" t="s">
        <v>0</v>
      </c>
      <c r="AE294" s="3">
        <v>0</v>
      </c>
    </row>
    <row r="295" spans="1:31" ht="15" customHeight="1" x14ac:dyDescent="0.25">
      <c r="A295" s="2" t="s">
        <v>448</v>
      </c>
      <c r="B295" s="47">
        <v>44261</v>
      </c>
      <c r="C295" s="2" t="s">
        <v>6</v>
      </c>
      <c r="D295" s="2" t="s">
        <v>1031</v>
      </c>
      <c r="E295" s="2" t="s">
        <v>1032</v>
      </c>
      <c r="F295" s="2" t="s">
        <v>1720</v>
      </c>
      <c r="G295" s="2" t="s">
        <v>3</v>
      </c>
      <c r="H295" s="2" t="s">
        <v>1721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2378399615.0555997</v>
      </c>
      <c r="R295" s="1">
        <v>0</v>
      </c>
      <c r="S295" s="1">
        <v>1749286301.4999998</v>
      </c>
      <c r="T295" s="1">
        <v>0</v>
      </c>
      <c r="U295" s="2" t="s">
        <v>0</v>
      </c>
      <c r="V295" s="1">
        <v>0</v>
      </c>
      <c r="W295" s="1">
        <v>542339063.41000009</v>
      </c>
      <c r="X295" s="2" t="s">
        <v>0</v>
      </c>
      <c r="Y295" s="1">
        <v>86774250.145599991</v>
      </c>
      <c r="Z295" s="3">
        <v>0</v>
      </c>
      <c r="AA295" s="3" t="s">
        <v>0</v>
      </c>
      <c r="AB295" s="3">
        <v>0</v>
      </c>
      <c r="AC295" s="3">
        <v>0</v>
      </c>
      <c r="AD295" s="3" t="s">
        <v>0</v>
      </c>
      <c r="AE295" s="3">
        <v>0</v>
      </c>
    </row>
    <row r="296" spans="1:31" s="134" customFormat="1" ht="15" customHeight="1" x14ac:dyDescent="0.25">
      <c r="A296" s="131" t="s">
        <v>481</v>
      </c>
      <c r="B296" s="132">
        <v>44262</v>
      </c>
      <c r="C296" s="131" t="s">
        <v>6</v>
      </c>
      <c r="D296" s="131" t="s">
        <v>38</v>
      </c>
      <c r="E296" s="131" t="s">
        <v>212</v>
      </c>
      <c r="F296" s="131" t="s">
        <v>1765</v>
      </c>
      <c r="G296" s="131" t="s">
        <v>3</v>
      </c>
      <c r="H296" s="131" t="s">
        <v>1768</v>
      </c>
      <c r="I296" s="133" t="s">
        <v>1</v>
      </c>
      <c r="J296" s="133" t="s">
        <v>1</v>
      </c>
      <c r="K296" s="133" t="s">
        <v>1</v>
      </c>
      <c r="L296" s="133" t="s">
        <v>1</v>
      </c>
      <c r="M296" s="133">
        <v>0</v>
      </c>
      <c r="N296" s="131" t="s">
        <v>1</v>
      </c>
      <c r="O296" s="131" t="s">
        <v>2</v>
      </c>
      <c r="P296" s="131" t="s">
        <v>1</v>
      </c>
      <c r="Q296" s="133">
        <v>2140586620.3443999</v>
      </c>
      <c r="R296" s="133">
        <v>0</v>
      </c>
      <c r="S296" s="133">
        <v>1575411235.5000002</v>
      </c>
      <c r="T296" s="133">
        <v>0</v>
      </c>
      <c r="U296" s="131" t="s">
        <v>0</v>
      </c>
      <c r="V296" s="133">
        <v>0</v>
      </c>
      <c r="W296" s="133">
        <v>483770676.58999997</v>
      </c>
      <c r="X296" s="131" t="s">
        <v>9</v>
      </c>
      <c r="Y296" s="133">
        <v>77403308.2544</v>
      </c>
      <c r="Z296" s="139">
        <v>0</v>
      </c>
      <c r="AA296" s="139" t="s">
        <v>0</v>
      </c>
      <c r="AB296" s="139">
        <v>0</v>
      </c>
      <c r="AC296" s="139">
        <v>3705000</v>
      </c>
      <c r="AD296" s="139" t="s">
        <v>0</v>
      </c>
      <c r="AE296" s="139">
        <v>296400</v>
      </c>
    </row>
    <row r="297" spans="1:31" ht="15" customHeight="1" x14ac:dyDescent="0.25">
      <c r="A297" s="2" t="s">
        <v>450</v>
      </c>
      <c r="B297" s="47">
        <v>44261</v>
      </c>
      <c r="C297" s="2" t="s">
        <v>6</v>
      </c>
      <c r="D297" s="2" t="s">
        <v>19</v>
      </c>
      <c r="E297" s="2" t="s">
        <v>185</v>
      </c>
      <c r="F297" s="2" t="s">
        <v>1366</v>
      </c>
      <c r="G297" s="2" t="s">
        <v>3</v>
      </c>
      <c r="H297" s="2" t="s">
        <v>1723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1724</v>
      </c>
      <c r="P297" s="2" t="s">
        <v>1725</v>
      </c>
      <c r="Q297" s="1">
        <v>71630000</v>
      </c>
      <c r="R297" s="1">
        <v>0</v>
      </c>
      <c r="S297" s="1">
        <v>71630000</v>
      </c>
      <c r="T297" s="1">
        <v>0</v>
      </c>
      <c r="U297" s="2" t="s">
        <v>0</v>
      </c>
      <c r="V297" s="1">
        <v>0</v>
      </c>
      <c r="W297" s="1">
        <v>0</v>
      </c>
      <c r="X297" s="2" t="s">
        <v>0</v>
      </c>
      <c r="Y297" s="1">
        <v>0</v>
      </c>
      <c r="Z297" s="3">
        <v>0</v>
      </c>
      <c r="AA297" s="3" t="s">
        <v>0</v>
      </c>
      <c r="AB297" s="3">
        <v>0</v>
      </c>
      <c r="AC297" s="3">
        <v>0</v>
      </c>
      <c r="AD297" s="3" t="s">
        <v>0</v>
      </c>
      <c r="AE297" s="3">
        <v>0</v>
      </c>
    </row>
    <row r="298" spans="1:31" ht="15" customHeight="1" x14ac:dyDescent="0.25">
      <c r="A298" s="2" t="s">
        <v>451</v>
      </c>
      <c r="B298" s="47">
        <v>44261</v>
      </c>
      <c r="C298" s="2" t="s">
        <v>6</v>
      </c>
      <c r="D298" s="2" t="s">
        <v>19</v>
      </c>
      <c r="E298" s="2" t="s">
        <v>185</v>
      </c>
      <c r="F298" s="2" t="s">
        <v>1366</v>
      </c>
      <c r="G298" s="2" t="s">
        <v>3</v>
      </c>
      <c r="H298" s="2" t="s">
        <v>1726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241620033.09999999</v>
      </c>
      <c r="R298" s="1">
        <v>0</v>
      </c>
      <c r="S298" s="1">
        <v>186135075.5</v>
      </c>
      <c r="T298" s="1">
        <v>0</v>
      </c>
      <c r="U298" s="2" t="s">
        <v>0</v>
      </c>
      <c r="V298" s="1">
        <v>0</v>
      </c>
      <c r="W298" s="1">
        <v>47831860</v>
      </c>
      <c r="X298" s="2" t="s">
        <v>9</v>
      </c>
      <c r="Y298" s="1">
        <v>7653097.5999999996</v>
      </c>
      <c r="Z298" s="3">
        <v>0</v>
      </c>
      <c r="AA298" s="3" t="s">
        <v>0</v>
      </c>
      <c r="AB298" s="3">
        <v>0</v>
      </c>
      <c r="AC298" s="3">
        <v>0</v>
      </c>
      <c r="AD298" s="3" t="s">
        <v>0</v>
      </c>
      <c r="AE298" s="3">
        <v>0</v>
      </c>
    </row>
    <row r="299" spans="1:31" ht="15" customHeight="1" x14ac:dyDescent="0.25">
      <c r="A299" s="2" t="s">
        <v>452</v>
      </c>
      <c r="B299" s="47">
        <v>44261</v>
      </c>
      <c r="C299" s="2" t="s">
        <v>6</v>
      </c>
      <c r="D299" s="2" t="s">
        <v>19</v>
      </c>
      <c r="E299" s="2" t="s">
        <v>185</v>
      </c>
      <c r="F299" s="2" t="s">
        <v>1366</v>
      </c>
      <c r="G299" s="2" t="s">
        <v>3</v>
      </c>
      <c r="H299" s="2" t="s">
        <v>1727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1728</v>
      </c>
      <c r="P299" s="2" t="s">
        <v>1729</v>
      </c>
      <c r="Q299" s="1">
        <v>10963513</v>
      </c>
      <c r="R299" s="1">
        <v>0</v>
      </c>
      <c r="S299" s="1">
        <v>4997285</v>
      </c>
      <c r="T299" s="1">
        <v>5143300</v>
      </c>
      <c r="U299" s="2" t="s">
        <v>9</v>
      </c>
      <c r="V299" s="1">
        <v>822928</v>
      </c>
      <c r="W299" s="1">
        <v>0</v>
      </c>
      <c r="X299" s="2" t="s">
        <v>0</v>
      </c>
      <c r="Y299" s="1">
        <v>0</v>
      </c>
      <c r="Z299" s="3">
        <v>0</v>
      </c>
      <c r="AA299" s="3" t="s">
        <v>0</v>
      </c>
      <c r="AB299" s="3">
        <v>0</v>
      </c>
      <c r="AC299" s="3">
        <v>0</v>
      </c>
      <c r="AD299" s="3" t="s">
        <v>0</v>
      </c>
      <c r="AE299" s="3">
        <v>0</v>
      </c>
    </row>
    <row r="300" spans="1:31" ht="15" customHeight="1" x14ac:dyDescent="0.25">
      <c r="A300" s="2" t="s">
        <v>453</v>
      </c>
      <c r="B300" s="47">
        <v>44261</v>
      </c>
      <c r="C300" s="2" t="s">
        <v>6</v>
      </c>
      <c r="D300" s="2" t="s">
        <v>19</v>
      </c>
      <c r="E300" s="2" t="s">
        <v>185</v>
      </c>
      <c r="F300" s="2" t="s">
        <v>1366</v>
      </c>
      <c r="G300" s="2" t="s">
        <v>3</v>
      </c>
      <c r="H300" s="2" t="s">
        <v>1730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360746014.69720006</v>
      </c>
      <c r="R300" s="1">
        <v>0</v>
      </c>
      <c r="S300" s="1">
        <v>245010204.5</v>
      </c>
      <c r="T300" s="1">
        <v>0</v>
      </c>
      <c r="U300" s="2" t="s">
        <v>0</v>
      </c>
      <c r="V300" s="1">
        <v>0</v>
      </c>
      <c r="W300" s="1">
        <v>99772250.170000002</v>
      </c>
      <c r="X300" s="2" t="s">
        <v>9</v>
      </c>
      <c r="Y300" s="1">
        <v>15963560.027200002</v>
      </c>
      <c r="Z300" s="3">
        <v>0</v>
      </c>
      <c r="AA300" s="3" t="s">
        <v>0</v>
      </c>
      <c r="AB300" s="3">
        <v>0</v>
      </c>
      <c r="AC300" s="3">
        <v>0</v>
      </c>
      <c r="AD300" s="3" t="s">
        <v>0</v>
      </c>
      <c r="AE300" s="3">
        <v>0</v>
      </c>
    </row>
    <row r="301" spans="1:31" ht="15" customHeight="1" x14ac:dyDescent="0.25">
      <c r="A301" s="2" t="s">
        <v>454</v>
      </c>
      <c r="B301" s="47">
        <v>44261</v>
      </c>
      <c r="C301" s="2" t="s">
        <v>6</v>
      </c>
      <c r="D301" s="2" t="s">
        <v>14</v>
      </c>
      <c r="E301" s="2" t="s">
        <v>181</v>
      </c>
      <c r="F301" s="2" t="s">
        <v>1731</v>
      </c>
      <c r="G301" s="2" t="s">
        <v>3</v>
      </c>
      <c r="H301" s="2" t="s">
        <v>1732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841924824.96360004</v>
      </c>
      <c r="R301" s="1">
        <v>0</v>
      </c>
      <c r="S301" s="1">
        <v>787094534</v>
      </c>
      <c r="T301" s="1">
        <v>0</v>
      </c>
      <c r="U301" s="2" t="s">
        <v>0</v>
      </c>
      <c r="V301" s="1">
        <v>0</v>
      </c>
      <c r="W301" s="1">
        <v>47267492.210000001</v>
      </c>
      <c r="X301" s="2" t="s">
        <v>0</v>
      </c>
      <c r="Y301" s="1">
        <v>7562798.7536000004</v>
      </c>
      <c r="Z301" s="3">
        <v>0</v>
      </c>
      <c r="AA301" s="3" t="s">
        <v>0</v>
      </c>
      <c r="AB301" s="3">
        <v>0</v>
      </c>
      <c r="AC301" s="3">
        <v>0</v>
      </c>
      <c r="AD301" s="3" t="s">
        <v>0</v>
      </c>
      <c r="AE301" s="3">
        <v>0</v>
      </c>
    </row>
    <row r="302" spans="1:31" ht="15" customHeight="1" x14ac:dyDescent="0.25">
      <c r="A302" s="2" t="s">
        <v>455</v>
      </c>
      <c r="B302" s="47">
        <v>44261</v>
      </c>
      <c r="C302" s="2" t="s">
        <v>6</v>
      </c>
      <c r="D302" s="2" t="s">
        <v>10</v>
      </c>
      <c r="E302" s="2" t="s">
        <v>178</v>
      </c>
      <c r="F302" s="2" t="s">
        <v>1733</v>
      </c>
      <c r="G302" s="2" t="s">
        <v>3</v>
      </c>
      <c r="H302" s="2" t="s">
        <v>1734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104391972</v>
      </c>
      <c r="R302" s="1">
        <v>0</v>
      </c>
      <c r="S302" s="1">
        <v>66513100</v>
      </c>
      <c r="T302" s="1">
        <v>0</v>
      </c>
      <c r="U302" s="2" t="s">
        <v>0</v>
      </c>
      <c r="V302" s="1">
        <v>0</v>
      </c>
      <c r="W302" s="1">
        <v>32654200</v>
      </c>
      <c r="X302" s="2" t="s">
        <v>0</v>
      </c>
      <c r="Y302" s="1">
        <v>5224672</v>
      </c>
      <c r="Z302" s="3">
        <v>0</v>
      </c>
      <c r="AA302" s="3" t="s">
        <v>0</v>
      </c>
      <c r="AB302" s="3">
        <v>0</v>
      </c>
      <c r="AC302" s="3">
        <v>0</v>
      </c>
      <c r="AD302" s="3" t="s">
        <v>0</v>
      </c>
      <c r="AE302" s="3">
        <v>0</v>
      </c>
    </row>
    <row r="303" spans="1:31" ht="15" customHeight="1" x14ac:dyDescent="0.25">
      <c r="A303" s="2" t="s">
        <v>456</v>
      </c>
      <c r="B303" s="47">
        <v>44261</v>
      </c>
      <c r="C303" s="2" t="s">
        <v>6</v>
      </c>
      <c r="D303" s="2" t="s">
        <v>280</v>
      </c>
      <c r="E303" s="2" t="s">
        <v>204</v>
      </c>
      <c r="F303" s="2" t="s">
        <v>1040</v>
      </c>
      <c r="G303" s="2" t="s">
        <v>3</v>
      </c>
      <c r="H303" s="2" t="s">
        <v>1735</v>
      </c>
      <c r="I303" s="1" t="s">
        <v>1</v>
      </c>
      <c r="J303" s="1" t="s">
        <v>1</v>
      </c>
      <c r="K303" s="1" t="s">
        <v>1</v>
      </c>
      <c r="L303" s="1" t="s">
        <v>1</v>
      </c>
      <c r="M303" s="1"/>
      <c r="N303" s="2" t="s">
        <v>1</v>
      </c>
      <c r="O303" s="2" t="s">
        <v>98</v>
      </c>
      <c r="P303" s="2"/>
      <c r="Q303" s="1">
        <v>0</v>
      </c>
      <c r="R303" s="1">
        <v>0</v>
      </c>
      <c r="S303" s="1">
        <v>0</v>
      </c>
      <c r="T303" s="1">
        <v>0</v>
      </c>
      <c r="U303" s="2" t="s">
        <v>0</v>
      </c>
      <c r="V303" s="1">
        <v>0</v>
      </c>
      <c r="W303" s="1">
        <v>0</v>
      </c>
      <c r="X303" s="2" t="s">
        <v>0</v>
      </c>
      <c r="Y303" s="1">
        <v>0</v>
      </c>
      <c r="Z303" s="3">
        <v>0</v>
      </c>
      <c r="AA303" s="3" t="s">
        <v>0</v>
      </c>
      <c r="AB303" s="3">
        <v>0</v>
      </c>
      <c r="AC303" s="3">
        <v>0</v>
      </c>
      <c r="AD303" s="3" t="s">
        <v>0</v>
      </c>
      <c r="AE303" s="3">
        <v>0</v>
      </c>
    </row>
    <row r="304" spans="1:31" ht="15" customHeight="1" x14ac:dyDescent="0.25">
      <c r="A304" s="2" t="s">
        <v>457</v>
      </c>
      <c r="B304" s="47">
        <v>44261</v>
      </c>
      <c r="C304" s="2" t="s">
        <v>6</v>
      </c>
      <c r="D304" s="2" t="s">
        <v>280</v>
      </c>
      <c r="E304" s="2" t="s">
        <v>204</v>
      </c>
      <c r="F304" s="2" t="s">
        <v>1079</v>
      </c>
      <c r="G304" s="2" t="s">
        <v>3</v>
      </c>
      <c r="H304" s="2" t="s">
        <v>1736</v>
      </c>
      <c r="I304" s="1" t="s">
        <v>1</v>
      </c>
      <c r="J304" s="1" t="s">
        <v>1</v>
      </c>
      <c r="K304" s="1" t="s">
        <v>1</v>
      </c>
      <c r="L304" s="1" t="s">
        <v>1</v>
      </c>
      <c r="M304" s="1"/>
      <c r="N304" s="2" t="s">
        <v>1</v>
      </c>
      <c r="O304" s="2" t="s">
        <v>2</v>
      </c>
      <c r="P304" s="2"/>
      <c r="Q304" s="1">
        <v>34622435</v>
      </c>
      <c r="R304" s="1">
        <v>0</v>
      </c>
      <c r="S304" s="1">
        <v>32881275</v>
      </c>
      <c r="T304" s="1">
        <v>0</v>
      </c>
      <c r="U304" s="2" t="s">
        <v>0</v>
      </c>
      <c r="V304" s="1">
        <v>0</v>
      </c>
      <c r="W304" s="1">
        <v>1501000</v>
      </c>
      <c r="X304" s="2" t="s">
        <v>0</v>
      </c>
      <c r="Y304" s="1">
        <v>240160</v>
      </c>
      <c r="Z304" s="3">
        <v>0</v>
      </c>
      <c r="AA304" s="3" t="s">
        <v>0</v>
      </c>
      <c r="AB304" s="3">
        <v>0</v>
      </c>
      <c r="AC304" s="3">
        <v>0</v>
      </c>
      <c r="AD304" s="3" t="s">
        <v>0</v>
      </c>
      <c r="AE304" s="3">
        <v>0</v>
      </c>
    </row>
    <row r="305" spans="1:31" ht="15" customHeight="1" x14ac:dyDescent="0.25">
      <c r="A305" s="2" t="s">
        <v>458</v>
      </c>
      <c r="B305" s="47">
        <v>44261</v>
      </c>
      <c r="C305" s="2" t="s">
        <v>6</v>
      </c>
      <c r="D305" s="2" t="s">
        <v>7</v>
      </c>
      <c r="E305" s="2" t="s">
        <v>762</v>
      </c>
      <c r="F305" s="2" t="s">
        <v>1737</v>
      </c>
      <c r="G305" s="2" t="s">
        <v>3</v>
      </c>
      <c r="H305" s="2" t="s">
        <v>1738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391971064</v>
      </c>
      <c r="R305" s="1">
        <v>0</v>
      </c>
      <c r="S305" s="1">
        <v>301792200</v>
      </c>
      <c r="T305" s="1">
        <v>0</v>
      </c>
      <c r="U305" s="2" t="s">
        <v>0</v>
      </c>
      <c r="V305" s="1">
        <v>0</v>
      </c>
      <c r="W305" s="1">
        <v>77740400</v>
      </c>
      <c r="X305" s="2" t="s">
        <v>9</v>
      </c>
      <c r="Y305" s="1">
        <v>12438464</v>
      </c>
      <c r="Z305" s="3">
        <v>0</v>
      </c>
      <c r="AA305" s="3" t="s">
        <v>0</v>
      </c>
      <c r="AB305" s="3">
        <v>0</v>
      </c>
      <c r="AC305" s="3">
        <v>0</v>
      </c>
      <c r="AD305" s="3" t="s">
        <v>0</v>
      </c>
      <c r="AE305" s="3">
        <v>0</v>
      </c>
    </row>
    <row r="306" spans="1:31" ht="15" customHeight="1" x14ac:dyDescent="0.25">
      <c r="A306" s="2" t="s">
        <v>459</v>
      </c>
      <c r="B306" s="47">
        <v>44261</v>
      </c>
      <c r="C306" s="2" t="s">
        <v>6</v>
      </c>
      <c r="D306" s="2" t="s">
        <v>5</v>
      </c>
      <c r="E306" s="2" t="s">
        <v>175</v>
      </c>
      <c r="F306" s="2" t="s">
        <v>1234</v>
      </c>
      <c r="G306" s="2" t="s">
        <v>3</v>
      </c>
      <c r="H306" s="2" t="s">
        <v>1739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408448425.32599998</v>
      </c>
      <c r="R306" s="1">
        <v>0</v>
      </c>
      <c r="S306" s="1">
        <v>327185394</v>
      </c>
      <c r="T306" s="1">
        <v>0</v>
      </c>
      <c r="U306" s="2" t="s">
        <v>0</v>
      </c>
      <c r="V306" s="1">
        <v>0</v>
      </c>
      <c r="W306" s="1">
        <v>70054337.349999994</v>
      </c>
      <c r="X306" s="2" t="s">
        <v>9</v>
      </c>
      <c r="Y306" s="1">
        <v>11208693.976</v>
      </c>
      <c r="Z306" s="3">
        <v>0</v>
      </c>
      <c r="AA306" s="3" t="s">
        <v>0</v>
      </c>
      <c r="AB306" s="3">
        <v>0</v>
      </c>
      <c r="AC306" s="3">
        <v>0</v>
      </c>
      <c r="AD306" s="3" t="s">
        <v>0</v>
      </c>
      <c r="AE306" s="3">
        <v>0</v>
      </c>
    </row>
    <row r="307" spans="1:31" ht="15" customHeight="1" x14ac:dyDescent="0.25">
      <c r="A307" s="2" t="s">
        <v>460</v>
      </c>
      <c r="B307" s="47">
        <v>44261</v>
      </c>
      <c r="C307" s="2" t="s">
        <v>6</v>
      </c>
      <c r="D307" s="2" t="s">
        <v>5</v>
      </c>
      <c r="E307" s="2" t="s">
        <v>175</v>
      </c>
      <c r="F307" s="2" t="s">
        <v>1234</v>
      </c>
      <c r="G307" s="2" t="s">
        <v>3</v>
      </c>
      <c r="H307" s="2" t="s">
        <v>1740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1015</v>
      </c>
      <c r="P307" s="2" t="s">
        <v>1213</v>
      </c>
      <c r="Q307" s="1">
        <v>16021788</v>
      </c>
      <c r="R307" s="1">
        <v>0</v>
      </c>
      <c r="S307" s="1">
        <v>16021788</v>
      </c>
      <c r="T307" s="1">
        <v>0</v>
      </c>
      <c r="U307" s="2" t="s">
        <v>0</v>
      </c>
      <c r="V307" s="1">
        <v>0</v>
      </c>
      <c r="W307" s="1">
        <v>0</v>
      </c>
      <c r="X307" s="2" t="s">
        <v>0</v>
      </c>
      <c r="Y307" s="1">
        <v>0</v>
      </c>
      <c r="Z307" s="3">
        <v>0</v>
      </c>
      <c r="AA307" s="3" t="s">
        <v>0</v>
      </c>
      <c r="AB307" s="3">
        <v>0</v>
      </c>
      <c r="AC307" s="3">
        <v>0</v>
      </c>
      <c r="AD307" s="3" t="s">
        <v>0</v>
      </c>
      <c r="AE307" s="3">
        <v>0</v>
      </c>
    </row>
    <row r="308" spans="1:31" ht="15" customHeight="1" x14ac:dyDescent="0.25">
      <c r="A308" s="2" t="s">
        <v>461</v>
      </c>
      <c r="B308" s="47">
        <v>44261</v>
      </c>
      <c r="C308" s="2" t="s">
        <v>6</v>
      </c>
      <c r="D308" s="2" t="s">
        <v>5</v>
      </c>
      <c r="E308" s="2" t="s">
        <v>175</v>
      </c>
      <c r="F308" s="2" t="s">
        <v>1234</v>
      </c>
      <c r="G308" s="2" t="s">
        <v>3</v>
      </c>
      <c r="H308" s="2" t="s">
        <v>1741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1361007345.198</v>
      </c>
      <c r="R308" s="1">
        <v>0</v>
      </c>
      <c r="S308" s="1">
        <v>1012114474.0000002</v>
      </c>
      <c r="T308" s="1">
        <v>0</v>
      </c>
      <c r="U308" s="2" t="s">
        <v>0</v>
      </c>
      <c r="V308" s="1">
        <v>0</v>
      </c>
      <c r="W308" s="1">
        <v>300769716.55000001</v>
      </c>
      <c r="X308" s="2" t="s">
        <v>9</v>
      </c>
      <c r="Y308" s="1">
        <v>48123154.648000002</v>
      </c>
      <c r="Z308" s="3">
        <v>0</v>
      </c>
      <c r="AA308" s="3" t="s">
        <v>0</v>
      </c>
      <c r="AB308" s="3">
        <v>0</v>
      </c>
      <c r="AC308" s="3">
        <v>0</v>
      </c>
      <c r="AD308" s="3" t="s">
        <v>0</v>
      </c>
      <c r="AE308" s="3">
        <v>0</v>
      </c>
    </row>
    <row r="309" spans="1:31" s="134" customFormat="1" ht="15" customHeight="1" x14ac:dyDescent="0.25">
      <c r="A309" s="131" t="s">
        <v>548</v>
      </c>
      <c r="B309" s="132">
        <v>44264</v>
      </c>
      <c r="C309" s="131" t="s">
        <v>6</v>
      </c>
      <c r="D309" s="131" t="s">
        <v>49</v>
      </c>
      <c r="E309" s="131" t="s">
        <v>232</v>
      </c>
      <c r="F309" s="131" t="s">
        <v>1265</v>
      </c>
      <c r="G309" s="131" t="s">
        <v>3</v>
      </c>
      <c r="H309" s="131" t="s">
        <v>1871</v>
      </c>
      <c r="I309" s="133" t="s">
        <v>1</v>
      </c>
      <c r="J309" s="133" t="s">
        <v>1</v>
      </c>
      <c r="K309" s="133" t="s">
        <v>1</v>
      </c>
      <c r="L309" s="133" t="s">
        <v>1</v>
      </c>
      <c r="M309" s="133">
        <v>0</v>
      </c>
      <c r="N309" s="131" t="s">
        <v>1</v>
      </c>
      <c r="O309" s="131" t="s">
        <v>2</v>
      </c>
      <c r="P309" s="131" t="s">
        <v>1</v>
      </c>
      <c r="Q309" s="133">
        <v>392276702.95999998</v>
      </c>
      <c r="R309" s="133">
        <v>0</v>
      </c>
      <c r="S309" s="133">
        <v>211677041</v>
      </c>
      <c r="T309" s="133">
        <v>0</v>
      </c>
      <c r="U309" s="131" t="s">
        <v>0</v>
      </c>
      <c r="V309" s="133">
        <v>0</v>
      </c>
      <c r="W309" s="133">
        <v>152239881</v>
      </c>
      <c r="X309" s="131" t="s">
        <v>0</v>
      </c>
      <c r="Y309" s="133">
        <v>24358380.960000001</v>
      </c>
      <c r="Z309" s="139">
        <v>0</v>
      </c>
      <c r="AA309" s="139" t="s">
        <v>0</v>
      </c>
      <c r="AB309" s="139">
        <v>0</v>
      </c>
      <c r="AC309" s="139">
        <v>3705000</v>
      </c>
      <c r="AD309" s="139" t="s">
        <v>0</v>
      </c>
      <c r="AE309" s="139">
        <v>296400</v>
      </c>
    </row>
    <row r="310" spans="1:31" ht="15" customHeight="1" x14ac:dyDescent="0.25">
      <c r="A310" s="2" t="s">
        <v>463</v>
      </c>
      <c r="B310" s="47">
        <v>44261</v>
      </c>
      <c r="C310" s="2" t="s">
        <v>6</v>
      </c>
      <c r="D310" s="2" t="s">
        <v>914</v>
      </c>
      <c r="E310" s="2" t="s">
        <v>915</v>
      </c>
      <c r="F310" s="2" t="s">
        <v>1742</v>
      </c>
      <c r="G310" s="2" t="s">
        <v>3</v>
      </c>
      <c r="H310" s="2" t="s">
        <v>1744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1745</v>
      </c>
      <c r="P310" s="2" t="s">
        <v>1335</v>
      </c>
      <c r="Q310" s="1">
        <v>20089674.32</v>
      </c>
      <c r="R310" s="1">
        <v>0</v>
      </c>
      <c r="S310" s="1">
        <v>7941050</v>
      </c>
      <c r="T310" s="1">
        <v>10472952</v>
      </c>
      <c r="U310" s="2" t="s">
        <v>9</v>
      </c>
      <c r="V310" s="1">
        <v>1675672.32</v>
      </c>
      <c r="W310" s="1">
        <v>0</v>
      </c>
      <c r="X310" s="2" t="s">
        <v>0</v>
      </c>
      <c r="Y310" s="1">
        <v>0</v>
      </c>
      <c r="Z310" s="3">
        <v>0</v>
      </c>
      <c r="AA310" s="3" t="s">
        <v>0</v>
      </c>
      <c r="AB310" s="3">
        <v>0</v>
      </c>
      <c r="AC310" s="3">
        <v>0</v>
      </c>
      <c r="AD310" s="3" t="s">
        <v>0</v>
      </c>
      <c r="AE310" s="3">
        <v>0</v>
      </c>
    </row>
    <row r="311" spans="1:31" ht="15" customHeight="1" x14ac:dyDescent="0.25">
      <c r="A311" s="2" t="s">
        <v>464</v>
      </c>
      <c r="B311" s="47">
        <v>44261</v>
      </c>
      <c r="C311" s="2" t="s">
        <v>6</v>
      </c>
      <c r="D311" s="2" t="s">
        <v>914</v>
      </c>
      <c r="E311" s="2" t="s">
        <v>915</v>
      </c>
      <c r="F311" s="2" t="s">
        <v>1742</v>
      </c>
      <c r="G311" s="2" t="s">
        <v>3</v>
      </c>
      <c r="H311" s="2" t="s">
        <v>1746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406796244.86360002</v>
      </c>
      <c r="R311" s="1">
        <v>0</v>
      </c>
      <c r="S311" s="1">
        <v>309096831.5</v>
      </c>
      <c r="T311" s="1">
        <v>0</v>
      </c>
      <c r="U311" s="2" t="s">
        <v>0</v>
      </c>
      <c r="V311" s="1">
        <v>0</v>
      </c>
      <c r="W311" s="1">
        <v>84223632.210000008</v>
      </c>
      <c r="X311" s="2" t="s">
        <v>9</v>
      </c>
      <c r="Y311" s="1">
        <v>13475781.153600002</v>
      </c>
      <c r="Z311" s="3">
        <v>0</v>
      </c>
      <c r="AA311" s="3" t="s">
        <v>0</v>
      </c>
      <c r="AB311" s="3">
        <v>0</v>
      </c>
      <c r="AC311" s="3">
        <v>0</v>
      </c>
      <c r="AD311" s="3" t="s">
        <v>0</v>
      </c>
      <c r="AE311" s="3">
        <v>0</v>
      </c>
    </row>
    <row r="312" spans="1:31" x14ac:dyDescent="0.25">
      <c r="A312" s="2" t="s">
        <v>465</v>
      </c>
      <c r="B312" s="46">
        <v>44261</v>
      </c>
      <c r="C312" s="2" t="s">
        <v>6</v>
      </c>
      <c r="D312" s="2" t="s">
        <v>1007</v>
      </c>
      <c r="E312" s="2" t="s">
        <v>907</v>
      </c>
      <c r="F312" s="59" t="s">
        <v>1747</v>
      </c>
      <c r="G312" s="2" t="s">
        <v>3</v>
      </c>
      <c r="H312" s="2" t="s">
        <v>1748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98</v>
      </c>
      <c r="P312" s="2" t="s">
        <v>1</v>
      </c>
      <c r="Q312" s="1">
        <v>0</v>
      </c>
      <c r="R312" s="1">
        <v>0</v>
      </c>
      <c r="S312" s="1">
        <v>0</v>
      </c>
      <c r="T312" s="1">
        <v>0</v>
      </c>
      <c r="U312" s="2" t="s">
        <v>0</v>
      </c>
      <c r="V312" s="1">
        <v>0</v>
      </c>
      <c r="W312" s="1">
        <v>0</v>
      </c>
      <c r="X312" s="2" t="s">
        <v>9</v>
      </c>
      <c r="Y312" s="1">
        <v>0</v>
      </c>
      <c r="Z312" s="3">
        <v>0</v>
      </c>
      <c r="AA312" s="3" t="s">
        <v>0</v>
      </c>
      <c r="AB312" s="3">
        <v>0</v>
      </c>
      <c r="AC312" s="3">
        <v>0</v>
      </c>
      <c r="AD312" s="3" t="s">
        <v>0</v>
      </c>
      <c r="AE312" s="3">
        <v>0</v>
      </c>
    </row>
    <row r="313" spans="1:31" x14ac:dyDescent="0.25">
      <c r="A313" s="2" t="s">
        <v>466</v>
      </c>
      <c r="B313" s="47">
        <v>44262</v>
      </c>
      <c r="C313" s="2" t="s">
        <v>27</v>
      </c>
      <c r="D313" s="2" t="s">
        <v>49</v>
      </c>
      <c r="E313" s="2" t="s">
        <v>223</v>
      </c>
      <c r="F313" s="2" t="s">
        <v>1749</v>
      </c>
      <c r="G313" s="2" t="s">
        <v>3</v>
      </c>
      <c r="H313" s="2" t="s">
        <v>1750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</v>
      </c>
      <c r="P313" s="2" t="s">
        <v>1</v>
      </c>
      <c r="Q313" s="1">
        <v>1223642408.9543998</v>
      </c>
      <c r="R313" s="1">
        <v>0</v>
      </c>
      <c r="S313" s="1">
        <v>830323408.50000012</v>
      </c>
      <c r="T313" s="1">
        <v>0</v>
      </c>
      <c r="U313" s="2" t="s">
        <v>0</v>
      </c>
      <c r="V313" s="1">
        <v>0</v>
      </c>
      <c r="W313" s="1">
        <v>339068103.84000003</v>
      </c>
      <c r="X313" s="2" t="s">
        <v>9</v>
      </c>
      <c r="Y313" s="1">
        <v>54250896.614400007</v>
      </c>
      <c r="Z313" s="3">
        <v>0</v>
      </c>
      <c r="AA313" s="3" t="s">
        <v>0</v>
      </c>
      <c r="AB313" s="3">
        <v>0</v>
      </c>
      <c r="AC313" s="3">
        <v>0</v>
      </c>
      <c r="AD313" s="3" t="s">
        <v>0</v>
      </c>
      <c r="AE313" s="3">
        <v>0</v>
      </c>
    </row>
    <row r="314" spans="1:31" x14ac:dyDescent="0.25">
      <c r="A314" s="2" t="s">
        <v>467</v>
      </c>
      <c r="B314" s="47">
        <v>44262</v>
      </c>
      <c r="C314" s="2" t="s">
        <v>6</v>
      </c>
      <c r="D314" s="2" t="s">
        <v>49</v>
      </c>
      <c r="E314" s="2" t="s">
        <v>232</v>
      </c>
      <c r="F314" s="2" t="s">
        <v>1258</v>
      </c>
      <c r="G314" s="2" t="s">
        <v>3</v>
      </c>
      <c r="H314" s="2" t="s">
        <v>1751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1047928653.8744001</v>
      </c>
      <c r="R314" s="1">
        <v>0</v>
      </c>
      <c r="S314" s="1">
        <v>814261179.00000012</v>
      </c>
      <c r="T314" s="1">
        <v>0</v>
      </c>
      <c r="U314" s="2" t="s">
        <v>0</v>
      </c>
      <c r="V314" s="1">
        <v>0</v>
      </c>
      <c r="W314" s="1">
        <v>201437478.34</v>
      </c>
      <c r="X314" s="2" t="s">
        <v>0</v>
      </c>
      <c r="Y314" s="1">
        <v>32229996.534400005</v>
      </c>
      <c r="Z314" s="3">
        <v>0</v>
      </c>
      <c r="AA314" s="3" t="s">
        <v>0</v>
      </c>
      <c r="AB314" s="3">
        <v>0</v>
      </c>
      <c r="AC314" s="3">
        <v>0</v>
      </c>
      <c r="AD314" s="3" t="s">
        <v>0</v>
      </c>
      <c r="AE314" s="3">
        <v>0</v>
      </c>
    </row>
    <row r="315" spans="1:31" x14ac:dyDescent="0.25">
      <c r="A315" s="2" t="s">
        <v>468</v>
      </c>
      <c r="B315" s="47">
        <v>44262</v>
      </c>
      <c r="C315" s="2" t="s">
        <v>6</v>
      </c>
      <c r="D315" s="2" t="s">
        <v>49</v>
      </c>
      <c r="E315" s="2" t="s">
        <v>232</v>
      </c>
      <c r="F315" s="2" t="s">
        <v>1258</v>
      </c>
      <c r="G315" s="2" t="s">
        <v>3</v>
      </c>
      <c r="H315" s="2" t="s">
        <v>1752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1015</v>
      </c>
      <c r="P315" s="2" t="s">
        <v>1213</v>
      </c>
      <c r="Q315" s="1">
        <v>17345936</v>
      </c>
      <c r="R315" s="1">
        <v>0</v>
      </c>
      <c r="S315" s="1">
        <v>11386320</v>
      </c>
      <c r="T315" s="1">
        <v>5137600</v>
      </c>
      <c r="U315" s="2" t="s">
        <v>9</v>
      </c>
      <c r="V315" s="1">
        <v>822016</v>
      </c>
      <c r="W315" s="1">
        <v>0</v>
      </c>
      <c r="X315" s="2" t="s">
        <v>0</v>
      </c>
      <c r="Y315" s="1">
        <v>0</v>
      </c>
      <c r="Z315" s="3">
        <v>0</v>
      </c>
      <c r="AA315" s="3" t="s">
        <v>0</v>
      </c>
      <c r="AB315" s="3">
        <v>0</v>
      </c>
      <c r="AC315" s="3">
        <v>0</v>
      </c>
      <c r="AD315" s="3" t="s">
        <v>0</v>
      </c>
      <c r="AE315" s="3">
        <v>0</v>
      </c>
    </row>
    <row r="316" spans="1:31" x14ac:dyDescent="0.25">
      <c r="A316" s="2" t="s">
        <v>469</v>
      </c>
      <c r="B316" s="47">
        <v>44262</v>
      </c>
      <c r="C316" s="2" t="s">
        <v>6</v>
      </c>
      <c r="D316" s="2" t="s">
        <v>49</v>
      </c>
      <c r="E316" s="2" t="s">
        <v>232</v>
      </c>
      <c r="F316" s="2" t="s">
        <v>1258</v>
      </c>
      <c r="G316" s="2" t="s">
        <v>3</v>
      </c>
      <c r="H316" s="2" t="s">
        <v>1753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1032195527.6116</v>
      </c>
      <c r="R316" s="1">
        <v>0</v>
      </c>
      <c r="S316" s="1">
        <v>843555591</v>
      </c>
      <c r="T316" s="1">
        <v>0</v>
      </c>
      <c r="U316" s="2" t="s">
        <v>0</v>
      </c>
      <c r="V316" s="1">
        <v>0</v>
      </c>
      <c r="W316" s="1">
        <v>162620635.00999999</v>
      </c>
      <c r="X316" s="2" t="s">
        <v>0</v>
      </c>
      <c r="Y316" s="1">
        <v>26019301.601599999</v>
      </c>
      <c r="Z316" s="3">
        <v>0</v>
      </c>
      <c r="AA316" s="3" t="s">
        <v>0</v>
      </c>
      <c r="AB316" s="3">
        <v>0</v>
      </c>
      <c r="AC316" s="3">
        <v>0</v>
      </c>
      <c r="AD316" s="3" t="s">
        <v>0</v>
      </c>
      <c r="AE316" s="3">
        <v>0</v>
      </c>
    </row>
    <row r="317" spans="1:31" x14ac:dyDescent="0.25">
      <c r="A317" s="2" t="s">
        <v>470</v>
      </c>
      <c r="B317" s="47">
        <v>44262</v>
      </c>
      <c r="C317" s="2" t="s">
        <v>35</v>
      </c>
      <c r="D317" s="2" t="s">
        <v>42</v>
      </c>
      <c r="E317" s="2" t="s">
        <v>219</v>
      </c>
      <c r="F317" s="2" t="s">
        <v>1754</v>
      </c>
      <c r="G317" s="2" t="s">
        <v>3</v>
      </c>
      <c r="H317" s="2" t="s">
        <v>1755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607532841.398</v>
      </c>
      <c r="R317" s="1">
        <v>0</v>
      </c>
      <c r="S317" s="1">
        <v>533482560.5</v>
      </c>
      <c r="T317" s="1">
        <v>0</v>
      </c>
      <c r="U317" s="2" t="s">
        <v>0</v>
      </c>
      <c r="V317" s="1">
        <v>0</v>
      </c>
      <c r="W317" s="1">
        <v>63836449.049999997</v>
      </c>
      <c r="X317" s="2" t="s">
        <v>0</v>
      </c>
      <c r="Y317" s="1">
        <v>10213831.847999999</v>
      </c>
      <c r="Z317" s="3">
        <v>0</v>
      </c>
      <c r="AA317" s="3" t="s">
        <v>0</v>
      </c>
      <c r="AB317" s="3">
        <v>0</v>
      </c>
      <c r="AC317" s="3">
        <v>0</v>
      </c>
      <c r="AD317" s="3" t="s">
        <v>0</v>
      </c>
      <c r="AE317" s="3">
        <v>0</v>
      </c>
    </row>
    <row r="318" spans="1:31" x14ac:dyDescent="0.25">
      <c r="A318" s="2" t="s">
        <v>471</v>
      </c>
      <c r="B318" s="47">
        <v>44262</v>
      </c>
      <c r="C318" s="2" t="s">
        <v>27</v>
      </c>
      <c r="D318" s="2" t="s">
        <v>42</v>
      </c>
      <c r="E318" s="2" t="s">
        <v>214</v>
      </c>
      <c r="F318" s="2" t="s">
        <v>1343</v>
      </c>
      <c r="G318" s="2" t="s">
        <v>3</v>
      </c>
      <c r="H318" s="2" t="s">
        <v>1756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1169418536.526</v>
      </c>
      <c r="R318" s="1">
        <v>0</v>
      </c>
      <c r="S318" s="1">
        <v>776527035.5</v>
      </c>
      <c r="T318" s="1">
        <v>0</v>
      </c>
      <c r="U318" s="2" t="s">
        <v>0</v>
      </c>
      <c r="V318" s="1">
        <v>0</v>
      </c>
      <c r="W318" s="1">
        <v>338699569.84999996</v>
      </c>
      <c r="X318" s="2" t="s">
        <v>0</v>
      </c>
      <c r="Y318" s="1">
        <v>54191931.175999999</v>
      </c>
      <c r="Z318" s="3">
        <v>0</v>
      </c>
      <c r="AA318" s="3" t="s">
        <v>0</v>
      </c>
      <c r="AB318" s="3">
        <v>0</v>
      </c>
      <c r="AC318" s="3">
        <v>0</v>
      </c>
      <c r="AD318" s="3" t="s">
        <v>0</v>
      </c>
      <c r="AE318" s="3">
        <v>0</v>
      </c>
    </row>
    <row r="319" spans="1:31" x14ac:dyDescent="0.25">
      <c r="A319" s="2" t="s">
        <v>472</v>
      </c>
      <c r="B319" s="47">
        <v>44262</v>
      </c>
      <c r="C319" s="2" t="s">
        <v>27</v>
      </c>
      <c r="D319" s="2" t="s">
        <v>42</v>
      </c>
      <c r="E319" s="2" t="s">
        <v>214</v>
      </c>
      <c r="F319" s="2" t="s">
        <v>1338</v>
      </c>
      <c r="G319" s="2" t="s">
        <v>3</v>
      </c>
      <c r="H319" s="2" t="s">
        <v>1757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760</v>
      </c>
      <c r="P319" s="2" t="s">
        <v>761</v>
      </c>
      <c r="Q319" s="1">
        <v>2688880</v>
      </c>
      <c r="R319" s="1">
        <v>0</v>
      </c>
      <c r="S319" s="1">
        <v>0</v>
      </c>
      <c r="T319" s="1">
        <v>2318000</v>
      </c>
      <c r="U319" s="2" t="s">
        <v>9</v>
      </c>
      <c r="V319" s="1">
        <v>370880</v>
      </c>
      <c r="W319" s="1">
        <v>0</v>
      </c>
      <c r="X319" s="2" t="s">
        <v>0</v>
      </c>
      <c r="Y319" s="1">
        <v>0</v>
      </c>
      <c r="Z319" s="3">
        <v>0</v>
      </c>
      <c r="AA319" s="3" t="s">
        <v>0</v>
      </c>
      <c r="AB319" s="3">
        <v>0</v>
      </c>
      <c r="AC319" s="3">
        <v>0</v>
      </c>
      <c r="AD319" s="3" t="s">
        <v>0</v>
      </c>
      <c r="AE319" s="3">
        <v>0</v>
      </c>
    </row>
    <row r="320" spans="1:31" x14ac:dyDescent="0.25">
      <c r="A320" s="2" t="s">
        <v>473</v>
      </c>
      <c r="B320" s="47">
        <v>44262</v>
      </c>
      <c r="C320" s="2" t="s">
        <v>27</v>
      </c>
      <c r="D320" s="2" t="s">
        <v>42</v>
      </c>
      <c r="E320" s="2" t="s">
        <v>214</v>
      </c>
      <c r="F320" s="2" t="s">
        <v>1343</v>
      </c>
      <c r="G320" s="2" t="s">
        <v>3</v>
      </c>
      <c r="H320" s="2" t="s">
        <v>1758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160338511</v>
      </c>
      <c r="R320" s="1">
        <v>0</v>
      </c>
      <c r="S320" s="1">
        <v>99818875</v>
      </c>
      <c r="T320" s="1">
        <v>0</v>
      </c>
      <c r="U320" s="2" t="s">
        <v>0</v>
      </c>
      <c r="V320" s="1">
        <v>0</v>
      </c>
      <c r="W320" s="1">
        <v>52172100</v>
      </c>
      <c r="X320" s="2" t="s">
        <v>9</v>
      </c>
      <c r="Y320" s="1">
        <v>8347536</v>
      </c>
      <c r="Z320" s="3">
        <v>0</v>
      </c>
      <c r="AA320" s="3" t="s">
        <v>0</v>
      </c>
      <c r="AB320" s="3">
        <v>0</v>
      </c>
      <c r="AC320" s="3">
        <v>0</v>
      </c>
      <c r="AD320" s="3" t="s">
        <v>0</v>
      </c>
      <c r="AE320" s="3">
        <v>0</v>
      </c>
    </row>
    <row r="321" spans="1:31" x14ac:dyDescent="0.25">
      <c r="A321" s="2" t="s">
        <v>474</v>
      </c>
      <c r="B321" s="47">
        <v>44262</v>
      </c>
      <c r="C321" s="2" t="s">
        <v>6</v>
      </c>
      <c r="D321" s="2" t="s">
        <v>42</v>
      </c>
      <c r="E321" s="2" t="s">
        <v>221</v>
      </c>
      <c r="F321" s="2" t="s">
        <v>1759</v>
      </c>
      <c r="G321" s="2" t="s">
        <v>3</v>
      </c>
      <c r="H321" s="2" t="s">
        <v>1760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2319978842.6324</v>
      </c>
      <c r="R321" s="1">
        <v>0</v>
      </c>
      <c r="S321" s="1">
        <v>1808790653.5000005</v>
      </c>
      <c r="T321" s="1">
        <v>0</v>
      </c>
      <c r="U321" s="2" t="s">
        <v>0</v>
      </c>
      <c r="V321" s="1">
        <v>0</v>
      </c>
      <c r="W321" s="1">
        <v>440679473.38999987</v>
      </c>
      <c r="X321" s="2" t="s">
        <v>9</v>
      </c>
      <c r="Y321" s="1">
        <v>70508715.74240002</v>
      </c>
      <c r="Z321" s="3">
        <v>0</v>
      </c>
      <c r="AA321" s="3" t="s">
        <v>0</v>
      </c>
      <c r="AB321" s="3">
        <v>0</v>
      </c>
      <c r="AC321" s="3">
        <v>0</v>
      </c>
      <c r="AD321" s="3" t="s">
        <v>0</v>
      </c>
      <c r="AE321" s="3">
        <v>0</v>
      </c>
    </row>
    <row r="322" spans="1:31" x14ac:dyDescent="0.25">
      <c r="A322" s="2" t="s">
        <v>475</v>
      </c>
      <c r="B322" s="47">
        <v>44262</v>
      </c>
      <c r="C322" s="2" t="s">
        <v>35</v>
      </c>
      <c r="D322" s="2" t="s">
        <v>38</v>
      </c>
      <c r="E322" s="2" t="s">
        <v>210</v>
      </c>
      <c r="F322" s="2" t="s">
        <v>1183</v>
      </c>
      <c r="G322" s="2" t="s">
        <v>3</v>
      </c>
      <c r="H322" s="2" t="s">
        <v>1761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528598581.97000003</v>
      </c>
      <c r="R322" s="1">
        <v>0</v>
      </c>
      <c r="S322" s="1">
        <v>476982551</v>
      </c>
      <c r="T322" s="1">
        <v>0</v>
      </c>
      <c r="U322" s="2" t="s">
        <v>0</v>
      </c>
      <c r="V322" s="1">
        <v>0</v>
      </c>
      <c r="W322" s="1">
        <v>44496578.420000002</v>
      </c>
      <c r="X322" s="2" t="s">
        <v>0</v>
      </c>
      <c r="Y322" s="1">
        <v>7119452.5499999998</v>
      </c>
      <c r="Z322" s="3">
        <v>0</v>
      </c>
      <c r="AA322" s="3" t="s">
        <v>0</v>
      </c>
      <c r="AB322" s="3">
        <v>0</v>
      </c>
      <c r="AC322" s="3">
        <v>0</v>
      </c>
      <c r="AD322" s="3" t="s">
        <v>0</v>
      </c>
      <c r="AE322" s="3">
        <v>0</v>
      </c>
    </row>
    <row r="323" spans="1:31" x14ac:dyDescent="0.25">
      <c r="A323" s="2" t="s">
        <v>476</v>
      </c>
      <c r="B323" s="47">
        <v>44262</v>
      </c>
      <c r="C323" s="2" t="s">
        <v>27</v>
      </c>
      <c r="D323" s="2" t="s">
        <v>38</v>
      </c>
      <c r="E323" s="2" t="s">
        <v>4</v>
      </c>
      <c r="F323" s="2" t="s">
        <v>1181</v>
      </c>
      <c r="G323" s="2" t="s">
        <v>3</v>
      </c>
      <c r="H323" s="2" t="s">
        <v>1762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189774435.44</v>
      </c>
      <c r="R323" s="1">
        <v>0</v>
      </c>
      <c r="S323" s="1">
        <v>133858988.5</v>
      </c>
      <c r="T323" s="1">
        <v>0</v>
      </c>
      <c r="U323" s="2" t="s">
        <v>0</v>
      </c>
      <c r="V323" s="1">
        <v>0</v>
      </c>
      <c r="W323" s="1">
        <v>48202971.5</v>
      </c>
      <c r="X323" s="2" t="s">
        <v>0</v>
      </c>
      <c r="Y323" s="1">
        <v>7712475.4399999995</v>
      </c>
      <c r="Z323" s="3">
        <v>0</v>
      </c>
      <c r="AA323" s="3" t="s">
        <v>0</v>
      </c>
      <c r="AB323" s="3">
        <v>0</v>
      </c>
      <c r="AC323" s="3">
        <v>0</v>
      </c>
      <c r="AD323" s="3" t="s">
        <v>0</v>
      </c>
      <c r="AE323" s="3">
        <v>0</v>
      </c>
    </row>
    <row r="324" spans="1:31" x14ac:dyDescent="0.25">
      <c r="A324" s="2" t="s">
        <v>477</v>
      </c>
      <c r="B324" s="47">
        <v>44262</v>
      </c>
      <c r="C324" s="2" t="s">
        <v>27</v>
      </c>
      <c r="D324" s="2" t="s">
        <v>38</v>
      </c>
      <c r="E324" s="2" t="s">
        <v>4</v>
      </c>
      <c r="F324" s="2" t="s">
        <v>1554</v>
      </c>
      <c r="G324" s="2" t="s">
        <v>3</v>
      </c>
      <c r="H324" s="2" t="s">
        <v>1763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742</v>
      </c>
      <c r="P324" s="2" t="s">
        <v>743</v>
      </c>
      <c r="Q324" s="1">
        <v>82992570</v>
      </c>
      <c r="R324" s="1">
        <v>0</v>
      </c>
      <c r="S324" s="1">
        <v>72362678</v>
      </c>
      <c r="T324" s="1">
        <v>9163700</v>
      </c>
      <c r="U324" s="2" t="s">
        <v>9</v>
      </c>
      <c r="V324" s="1">
        <v>1466192</v>
      </c>
      <c r="W324" s="1">
        <v>0</v>
      </c>
      <c r="X324" s="2" t="s">
        <v>0</v>
      </c>
      <c r="Y324" s="1">
        <v>0</v>
      </c>
      <c r="Z324" s="3">
        <v>0</v>
      </c>
      <c r="AA324" s="3" t="s">
        <v>0</v>
      </c>
      <c r="AB324" s="3">
        <v>0</v>
      </c>
      <c r="AC324" s="3">
        <v>0</v>
      </c>
      <c r="AD324" s="3" t="s">
        <v>0</v>
      </c>
      <c r="AE324" s="3">
        <v>0</v>
      </c>
    </row>
    <row r="325" spans="1:31" x14ac:dyDescent="0.25">
      <c r="A325" s="2" t="s">
        <v>478</v>
      </c>
      <c r="B325" s="47">
        <v>44262</v>
      </c>
      <c r="C325" s="2" t="s">
        <v>27</v>
      </c>
      <c r="D325" s="2" t="s">
        <v>38</v>
      </c>
      <c r="E325" s="2" t="s">
        <v>4</v>
      </c>
      <c r="F325" s="2" t="s">
        <v>1181</v>
      </c>
      <c r="G325" s="2" t="s">
        <v>3</v>
      </c>
      <c r="H325" s="2" t="s">
        <v>1764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403718794.68360001</v>
      </c>
      <c r="R325" s="1">
        <v>0</v>
      </c>
      <c r="S325" s="1">
        <v>288714528</v>
      </c>
      <c r="T325" s="1">
        <v>0</v>
      </c>
      <c r="U325" s="2" t="s">
        <v>0</v>
      </c>
      <c r="V325" s="1">
        <v>0</v>
      </c>
      <c r="W325" s="1">
        <v>99141609.210000008</v>
      </c>
      <c r="X325" s="2" t="s">
        <v>9</v>
      </c>
      <c r="Y325" s="1">
        <v>15862657.4736</v>
      </c>
      <c r="Z325" s="3">
        <v>0</v>
      </c>
      <c r="AA325" s="3" t="s">
        <v>0</v>
      </c>
      <c r="AB325" s="3">
        <v>0</v>
      </c>
      <c r="AC325" s="3">
        <v>0</v>
      </c>
      <c r="AD325" s="3" t="s">
        <v>0</v>
      </c>
      <c r="AE325" s="3">
        <v>0</v>
      </c>
    </row>
    <row r="326" spans="1:31" x14ac:dyDescent="0.25">
      <c r="A326" s="2" t="s">
        <v>479</v>
      </c>
      <c r="B326" s="47">
        <v>44262</v>
      </c>
      <c r="C326" s="2" t="s">
        <v>6</v>
      </c>
      <c r="D326" s="2" t="s">
        <v>38</v>
      </c>
      <c r="E326" s="2" t="s">
        <v>212</v>
      </c>
      <c r="F326" s="2" t="s">
        <v>1765</v>
      </c>
      <c r="G326" s="2" t="s">
        <v>3</v>
      </c>
      <c r="H326" s="2" t="s">
        <v>1766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62941812.5</v>
      </c>
      <c r="R326" s="1">
        <v>0</v>
      </c>
      <c r="S326" s="1">
        <v>56644984.5</v>
      </c>
      <c r="T326" s="1">
        <v>0</v>
      </c>
      <c r="U326" s="2" t="s">
        <v>0</v>
      </c>
      <c r="V326" s="1">
        <v>0</v>
      </c>
      <c r="W326" s="1">
        <v>5428300</v>
      </c>
      <c r="X326" s="2" t="s">
        <v>0</v>
      </c>
      <c r="Y326" s="1">
        <v>868528</v>
      </c>
      <c r="Z326" s="3">
        <v>0</v>
      </c>
      <c r="AA326" s="3" t="s">
        <v>0</v>
      </c>
      <c r="AB326" s="3">
        <v>0</v>
      </c>
      <c r="AC326" s="3">
        <v>0</v>
      </c>
      <c r="AD326" s="3" t="s">
        <v>0</v>
      </c>
      <c r="AE326" s="3">
        <v>0</v>
      </c>
    </row>
    <row r="327" spans="1:31" x14ac:dyDescent="0.25">
      <c r="A327" s="2" t="s">
        <v>480</v>
      </c>
      <c r="B327" s="47">
        <v>44262</v>
      </c>
      <c r="C327" s="2" t="s">
        <v>6</v>
      </c>
      <c r="D327" s="2" t="s">
        <v>38</v>
      </c>
      <c r="E327" s="2" t="s">
        <v>212</v>
      </c>
      <c r="F327" s="2" t="s">
        <v>1765</v>
      </c>
      <c r="G327" s="2" t="s">
        <v>3</v>
      </c>
      <c r="H327" s="2" t="s">
        <v>1767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191</v>
      </c>
      <c r="P327" s="2" t="s">
        <v>190</v>
      </c>
      <c r="Q327" s="1">
        <v>18288963</v>
      </c>
      <c r="R327" s="1">
        <v>0</v>
      </c>
      <c r="S327" s="1">
        <v>5347075</v>
      </c>
      <c r="T327" s="1">
        <v>11156800</v>
      </c>
      <c r="U327" s="2" t="s">
        <v>9</v>
      </c>
      <c r="V327" s="1">
        <v>1785088</v>
      </c>
      <c r="W327" s="1">
        <v>0</v>
      </c>
      <c r="X327" s="2" t="s">
        <v>0</v>
      </c>
      <c r="Y327" s="1">
        <v>0</v>
      </c>
      <c r="Z327" s="3">
        <v>0</v>
      </c>
      <c r="AA327" s="3" t="s">
        <v>0</v>
      </c>
      <c r="AB327" s="3">
        <v>0</v>
      </c>
      <c r="AC327" s="3">
        <v>0</v>
      </c>
      <c r="AD327" s="3" t="s">
        <v>0</v>
      </c>
      <c r="AE327" s="3">
        <v>0</v>
      </c>
    </row>
    <row r="328" spans="1:31" s="134" customFormat="1" x14ac:dyDescent="0.25">
      <c r="A328" s="131" t="s">
        <v>623</v>
      </c>
      <c r="B328" s="132">
        <v>44265</v>
      </c>
      <c r="C328" s="131" t="s">
        <v>6</v>
      </c>
      <c r="D328" s="131" t="s">
        <v>19</v>
      </c>
      <c r="E328" s="131" t="s">
        <v>185</v>
      </c>
      <c r="F328" s="131" t="s">
        <v>1675</v>
      </c>
      <c r="G328" s="131" t="s">
        <v>3</v>
      </c>
      <c r="H328" s="131" t="s">
        <v>1985</v>
      </c>
      <c r="I328" s="133" t="s">
        <v>1</v>
      </c>
      <c r="J328" s="133" t="s">
        <v>1</v>
      </c>
      <c r="K328" s="133" t="s">
        <v>1</v>
      </c>
      <c r="L328" s="133" t="s">
        <v>1</v>
      </c>
      <c r="M328" s="133">
        <v>0</v>
      </c>
      <c r="N328" s="131" t="s">
        <v>1</v>
      </c>
      <c r="O328" s="131" t="s">
        <v>2</v>
      </c>
      <c r="P328" s="131" t="s">
        <v>1</v>
      </c>
      <c r="Q328" s="133">
        <v>937636952.44000006</v>
      </c>
      <c r="R328" s="133">
        <v>0</v>
      </c>
      <c r="S328" s="133">
        <v>747610518</v>
      </c>
      <c r="T328" s="133">
        <v>0</v>
      </c>
      <c r="U328" s="131" t="s">
        <v>0</v>
      </c>
      <c r="V328" s="133">
        <v>0</v>
      </c>
      <c r="W328" s="133">
        <v>160366409</v>
      </c>
      <c r="X328" s="131" t="s">
        <v>9</v>
      </c>
      <c r="Y328" s="133">
        <v>25658625.440000001</v>
      </c>
      <c r="Z328" s="139">
        <v>0</v>
      </c>
      <c r="AA328" s="139" t="s">
        <v>0</v>
      </c>
      <c r="AB328" s="139">
        <v>0</v>
      </c>
      <c r="AC328" s="139">
        <v>3705000</v>
      </c>
      <c r="AD328" s="139" t="s">
        <v>0</v>
      </c>
      <c r="AE328" s="139">
        <v>296400</v>
      </c>
    </row>
    <row r="329" spans="1:31" x14ac:dyDescent="0.25">
      <c r="A329" s="2" t="s">
        <v>482</v>
      </c>
      <c r="B329" s="47">
        <v>44262</v>
      </c>
      <c r="C329" s="2" t="s">
        <v>27</v>
      </c>
      <c r="D329" s="2" t="s">
        <v>33</v>
      </c>
      <c r="E329" s="2" t="s">
        <v>32</v>
      </c>
      <c r="F329" s="2" t="s">
        <v>1769</v>
      </c>
      <c r="G329" s="2" t="s">
        <v>3</v>
      </c>
      <c r="H329" s="2" t="s">
        <v>1770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</v>
      </c>
      <c r="P329" s="2" t="s">
        <v>1</v>
      </c>
      <c r="Q329" s="1">
        <v>68052820.5</v>
      </c>
      <c r="R329" s="1">
        <v>0</v>
      </c>
      <c r="S329" s="1">
        <v>57625696.5</v>
      </c>
      <c r="T329" s="1">
        <v>0</v>
      </c>
      <c r="U329" s="2" t="s">
        <v>0</v>
      </c>
      <c r="V329" s="1">
        <v>0</v>
      </c>
      <c r="W329" s="1">
        <v>8988900</v>
      </c>
      <c r="X329" s="2" t="s">
        <v>9</v>
      </c>
      <c r="Y329" s="1">
        <v>1438224</v>
      </c>
      <c r="Z329" s="3">
        <v>0</v>
      </c>
      <c r="AA329" s="3" t="s">
        <v>0</v>
      </c>
      <c r="AB329" s="3">
        <v>0</v>
      </c>
      <c r="AC329" s="3">
        <v>0</v>
      </c>
      <c r="AD329" s="3" t="s">
        <v>0</v>
      </c>
      <c r="AE329" s="3">
        <v>0</v>
      </c>
    </row>
    <row r="330" spans="1:31" x14ac:dyDescent="0.25">
      <c r="A330" s="2" t="s">
        <v>483</v>
      </c>
      <c r="B330" s="47">
        <v>44262</v>
      </c>
      <c r="C330" s="2" t="s">
        <v>6</v>
      </c>
      <c r="D330" s="2" t="s">
        <v>33</v>
      </c>
      <c r="E330" s="2" t="s">
        <v>206</v>
      </c>
      <c r="F330" s="2" t="s">
        <v>746</v>
      </c>
      <c r="G330" s="2" t="s">
        <v>3</v>
      </c>
      <c r="H330" s="2" t="s">
        <v>1771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1460011977.2115998</v>
      </c>
      <c r="R330" s="1">
        <v>0</v>
      </c>
      <c r="S330" s="1">
        <v>1173602792.0000002</v>
      </c>
      <c r="T330" s="1">
        <v>0</v>
      </c>
      <c r="U330" s="2" t="s">
        <v>0</v>
      </c>
      <c r="V330" s="1">
        <v>0</v>
      </c>
      <c r="W330" s="1">
        <v>246904470.00999999</v>
      </c>
      <c r="X330" s="2" t="s">
        <v>9</v>
      </c>
      <c r="Y330" s="1">
        <v>39504715.2016</v>
      </c>
      <c r="Z330" s="3">
        <v>0</v>
      </c>
      <c r="AA330" s="3" t="s">
        <v>0</v>
      </c>
      <c r="AB330" s="3">
        <v>0</v>
      </c>
      <c r="AC330" s="3">
        <v>0</v>
      </c>
      <c r="AD330" s="3" t="s">
        <v>0</v>
      </c>
      <c r="AE330" s="3">
        <v>0</v>
      </c>
    </row>
    <row r="331" spans="1:31" x14ac:dyDescent="0.25">
      <c r="A331" s="2" t="s">
        <v>484</v>
      </c>
      <c r="B331" s="47">
        <v>44262</v>
      </c>
      <c r="C331" s="2" t="s">
        <v>6</v>
      </c>
      <c r="D331" s="2" t="s">
        <v>33</v>
      </c>
      <c r="E331" s="2" t="s">
        <v>206</v>
      </c>
      <c r="F331" s="2" t="s">
        <v>746</v>
      </c>
      <c r="G331" s="2" t="s">
        <v>3</v>
      </c>
      <c r="H331" s="2" t="s">
        <v>1772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1041</v>
      </c>
      <c r="P331" s="2" t="s">
        <v>1042</v>
      </c>
      <c r="Q331" s="1">
        <v>117815200</v>
      </c>
      <c r="R331" s="1">
        <v>0</v>
      </c>
      <c r="S331" s="1">
        <v>117815200</v>
      </c>
      <c r="T331" s="1">
        <v>0</v>
      </c>
      <c r="U331" s="2" t="s">
        <v>0</v>
      </c>
      <c r="V331" s="1">
        <v>0</v>
      </c>
      <c r="W331" s="1">
        <v>0</v>
      </c>
      <c r="X331" s="2" t="s">
        <v>0</v>
      </c>
      <c r="Y331" s="1">
        <v>0</v>
      </c>
      <c r="Z331" s="3">
        <v>0</v>
      </c>
      <c r="AA331" s="3" t="s">
        <v>0</v>
      </c>
      <c r="AB331" s="3">
        <v>0</v>
      </c>
      <c r="AC331" s="3">
        <v>0</v>
      </c>
      <c r="AD331" s="3" t="s">
        <v>0</v>
      </c>
      <c r="AE331" s="3">
        <v>0</v>
      </c>
    </row>
    <row r="332" spans="1:31" x14ac:dyDescent="0.25">
      <c r="A332" s="2" t="s">
        <v>485</v>
      </c>
      <c r="B332" s="47">
        <v>44262</v>
      </c>
      <c r="C332" s="2" t="s">
        <v>6</v>
      </c>
      <c r="D332" s="2" t="s">
        <v>33</v>
      </c>
      <c r="E332" s="2" t="s">
        <v>206</v>
      </c>
      <c r="F332" s="2" t="s">
        <v>746</v>
      </c>
      <c r="G332" s="2" t="s">
        <v>3</v>
      </c>
      <c r="H332" s="2" t="s">
        <v>1773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1055</v>
      </c>
      <c r="P332" s="2" t="s">
        <v>1059</v>
      </c>
      <c r="Q332" s="1">
        <v>117815200</v>
      </c>
      <c r="R332" s="1">
        <v>0</v>
      </c>
      <c r="S332" s="1">
        <v>117815200</v>
      </c>
      <c r="T332" s="1">
        <v>0</v>
      </c>
      <c r="U332" s="2" t="s">
        <v>0</v>
      </c>
      <c r="V332" s="1">
        <v>0</v>
      </c>
      <c r="W332" s="1">
        <v>0</v>
      </c>
      <c r="X332" s="2" t="s">
        <v>0</v>
      </c>
      <c r="Y332" s="1">
        <v>0</v>
      </c>
      <c r="Z332" s="3">
        <v>0</v>
      </c>
      <c r="AA332" s="3" t="s">
        <v>0</v>
      </c>
      <c r="AB332" s="3">
        <v>0</v>
      </c>
      <c r="AC332" s="3">
        <v>0</v>
      </c>
      <c r="AD332" s="3" t="s">
        <v>0</v>
      </c>
      <c r="AE332" s="3">
        <v>0</v>
      </c>
    </row>
    <row r="333" spans="1:31" x14ac:dyDescent="0.25">
      <c r="A333" s="2" t="s">
        <v>486</v>
      </c>
      <c r="B333" s="47">
        <v>44262</v>
      </c>
      <c r="C333" s="2" t="s">
        <v>6</v>
      </c>
      <c r="D333" s="2" t="s">
        <v>33</v>
      </c>
      <c r="E333" s="2" t="s">
        <v>206</v>
      </c>
      <c r="F333" s="2" t="s">
        <v>746</v>
      </c>
      <c r="G333" s="2" t="s">
        <v>3</v>
      </c>
      <c r="H333" s="2" t="s">
        <v>1774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1096266029.4143999</v>
      </c>
      <c r="R333" s="1">
        <v>0</v>
      </c>
      <c r="S333" s="1">
        <v>766430878.5</v>
      </c>
      <c r="T333" s="1">
        <v>0</v>
      </c>
      <c r="U333" s="2" t="s">
        <v>0</v>
      </c>
      <c r="V333" s="1">
        <v>0</v>
      </c>
      <c r="W333" s="1">
        <v>284340647.34000003</v>
      </c>
      <c r="X333" s="2" t="s">
        <v>9</v>
      </c>
      <c r="Y333" s="1">
        <v>45494503.574399993</v>
      </c>
      <c r="Z333" s="3">
        <v>0</v>
      </c>
      <c r="AA333" s="3" t="s">
        <v>0</v>
      </c>
      <c r="AB333" s="3">
        <v>0</v>
      </c>
      <c r="AC333" s="3">
        <v>0</v>
      </c>
      <c r="AD333" s="3" t="s">
        <v>0</v>
      </c>
      <c r="AE333" s="3">
        <v>0</v>
      </c>
    </row>
    <row r="334" spans="1:31" x14ac:dyDescent="0.25">
      <c r="A334" s="2" t="s">
        <v>487</v>
      </c>
      <c r="B334" s="47">
        <v>44262</v>
      </c>
      <c r="C334" s="2" t="s">
        <v>27</v>
      </c>
      <c r="D334" s="2" t="s">
        <v>26</v>
      </c>
      <c r="E334" s="2" t="s">
        <v>253</v>
      </c>
      <c r="F334" s="2" t="s">
        <v>1148</v>
      </c>
      <c r="G334" s="2" t="s">
        <v>3</v>
      </c>
      <c r="H334" s="2" t="s">
        <v>1775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1174553790.1472003</v>
      </c>
      <c r="R334" s="1">
        <v>0</v>
      </c>
      <c r="S334" s="1">
        <v>747097080</v>
      </c>
      <c r="T334" s="1">
        <v>0</v>
      </c>
      <c r="U334" s="2" t="s">
        <v>0</v>
      </c>
      <c r="V334" s="1">
        <v>0</v>
      </c>
      <c r="W334" s="1">
        <v>368497163.92000002</v>
      </c>
      <c r="X334" s="2" t="s">
        <v>0</v>
      </c>
      <c r="Y334" s="1">
        <v>58959546.227200009</v>
      </c>
      <c r="Z334" s="3">
        <v>0</v>
      </c>
      <c r="AA334" s="3" t="s">
        <v>0</v>
      </c>
      <c r="AB334" s="3">
        <v>0</v>
      </c>
      <c r="AC334" s="3">
        <v>0</v>
      </c>
      <c r="AD334" s="3" t="s">
        <v>0</v>
      </c>
      <c r="AE334" s="3">
        <v>0</v>
      </c>
    </row>
    <row r="335" spans="1:31" x14ac:dyDescent="0.25">
      <c r="A335" s="2" t="s">
        <v>488</v>
      </c>
      <c r="B335" s="47">
        <v>44262</v>
      </c>
      <c r="C335" s="2" t="s">
        <v>27</v>
      </c>
      <c r="D335" s="2" t="s">
        <v>26</v>
      </c>
      <c r="E335" s="2" t="s">
        <v>253</v>
      </c>
      <c r="F335" s="2" t="s">
        <v>1149</v>
      </c>
      <c r="G335" s="2" t="s">
        <v>13</v>
      </c>
      <c r="H335" s="2" t="s">
        <v>1</v>
      </c>
      <c r="I335" s="1" t="s">
        <v>1776</v>
      </c>
      <c r="J335" s="1" t="s">
        <v>1</v>
      </c>
      <c r="K335" s="1" t="s">
        <v>1777</v>
      </c>
      <c r="L335" s="1" t="s">
        <v>1778</v>
      </c>
      <c r="M335" s="1">
        <v>63810198.119999997</v>
      </c>
      <c r="N335" s="2" t="s">
        <v>12</v>
      </c>
      <c r="O335" s="2" t="s">
        <v>1779</v>
      </c>
      <c r="P335" s="2" t="s">
        <v>1780</v>
      </c>
      <c r="Q335" s="1">
        <v>-35860220</v>
      </c>
      <c r="R335" s="1">
        <v>0</v>
      </c>
      <c r="S335" s="1">
        <v>-35860220</v>
      </c>
      <c r="T335" s="1">
        <v>0</v>
      </c>
      <c r="U335" s="2" t="s">
        <v>0</v>
      </c>
      <c r="V335" s="1">
        <v>0</v>
      </c>
      <c r="W335" s="1">
        <v>0</v>
      </c>
      <c r="X335" s="2" t="s">
        <v>0</v>
      </c>
      <c r="Y335" s="1">
        <v>0</v>
      </c>
      <c r="Z335" s="3">
        <v>0</v>
      </c>
      <c r="AA335" s="3" t="s">
        <v>0</v>
      </c>
      <c r="AB335" s="3">
        <v>0</v>
      </c>
      <c r="AC335" s="3">
        <v>0</v>
      </c>
      <c r="AD335" s="3" t="s">
        <v>0</v>
      </c>
      <c r="AE335" s="3">
        <v>0</v>
      </c>
    </row>
    <row r="336" spans="1:31" x14ac:dyDescent="0.25">
      <c r="A336" s="2" t="s">
        <v>489</v>
      </c>
      <c r="B336" s="47">
        <v>44262</v>
      </c>
      <c r="C336" s="2" t="s">
        <v>6</v>
      </c>
      <c r="D336" s="2" t="s">
        <v>26</v>
      </c>
      <c r="E336" s="2" t="s">
        <v>200</v>
      </c>
      <c r="F336" s="2" t="s">
        <v>1297</v>
      </c>
      <c r="G336" s="2" t="s">
        <v>3</v>
      </c>
      <c r="H336" s="2" t="s">
        <v>1781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2732610172.8007994</v>
      </c>
      <c r="R336" s="1">
        <v>0</v>
      </c>
      <c r="S336" s="1">
        <v>2072201732</v>
      </c>
      <c r="T336" s="1">
        <v>0</v>
      </c>
      <c r="U336" s="2" t="s">
        <v>0</v>
      </c>
      <c r="V336" s="1">
        <v>0</v>
      </c>
      <c r="W336" s="1">
        <v>569317621.38000011</v>
      </c>
      <c r="X336" s="2" t="s">
        <v>9</v>
      </c>
      <c r="Y336" s="1">
        <v>91090819.4208</v>
      </c>
      <c r="Z336" s="3">
        <v>0</v>
      </c>
      <c r="AA336" s="3" t="s">
        <v>0</v>
      </c>
      <c r="AB336" s="3">
        <v>0</v>
      </c>
      <c r="AC336" s="3">
        <v>0</v>
      </c>
      <c r="AD336" s="3" t="s">
        <v>0</v>
      </c>
      <c r="AE336" s="3">
        <v>0</v>
      </c>
    </row>
    <row r="337" spans="1:31" x14ac:dyDescent="0.25">
      <c r="A337" s="2" t="s">
        <v>490</v>
      </c>
      <c r="B337" s="47">
        <v>44262</v>
      </c>
      <c r="C337" s="2" t="s">
        <v>27</v>
      </c>
      <c r="D337" s="2" t="s">
        <v>24</v>
      </c>
      <c r="E337" s="2" t="s">
        <v>358</v>
      </c>
      <c r="F337" s="2" t="s">
        <v>1199</v>
      </c>
      <c r="G337" s="2" t="s">
        <v>3</v>
      </c>
      <c r="H337" s="2" t="s">
        <v>1782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 t="s">
        <v>1</v>
      </c>
      <c r="Q337" s="1">
        <v>401844320.32800007</v>
      </c>
      <c r="R337" s="1">
        <v>0</v>
      </c>
      <c r="S337" s="1">
        <v>262535537.5</v>
      </c>
      <c r="T337" s="1">
        <v>0</v>
      </c>
      <c r="U337" s="2" t="s">
        <v>0</v>
      </c>
      <c r="V337" s="1">
        <v>0</v>
      </c>
      <c r="W337" s="1">
        <v>120093778.30000001</v>
      </c>
      <c r="X337" s="2" t="s">
        <v>9</v>
      </c>
      <c r="Y337" s="1">
        <v>19215004.528000001</v>
      </c>
      <c r="Z337" s="3">
        <v>0</v>
      </c>
      <c r="AA337" s="3" t="s">
        <v>0</v>
      </c>
      <c r="AB337" s="3">
        <v>0</v>
      </c>
      <c r="AC337" s="3">
        <v>0</v>
      </c>
      <c r="AD337" s="3" t="s">
        <v>0</v>
      </c>
      <c r="AE337" s="3">
        <v>0</v>
      </c>
    </row>
    <row r="338" spans="1:31" x14ac:dyDescent="0.25">
      <c r="A338" s="2" t="s">
        <v>491</v>
      </c>
      <c r="B338" s="47">
        <v>44262</v>
      </c>
      <c r="C338" s="2" t="s">
        <v>6</v>
      </c>
      <c r="D338" s="2" t="s">
        <v>24</v>
      </c>
      <c r="E338" s="2" t="s">
        <v>196</v>
      </c>
      <c r="F338" s="2" t="s">
        <v>786</v>
      </c>
      <c r="G338" s="2" t="s">
        <v>3</v>
      </c>
      <c r="H338" s="2" t="s">
        <v>1783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1899805874.7068</v>
      </c>
      <c r="R338" s="1">
        <v>0</v>
      </c>
      <c r="S338" s="1">
        <v>1474498954.5</v>
      </c>
      <c r="T338" s="1">
        <v>0</v>
      </c>
      <c r="U338" s="2" t="s">
        <v>0</v>
      </c>
      <c r="V338" s="1">
        <v>0</v>
      </c>
      <c r="W338" s="1">
        <v>366643896.73000002</v>
      </c>
      <c r="X338" s="2" t="s">
        <v>9</v>
      </c>
      <c r="Y338" s="1">
        <v>58663023.476800002</v>
      </c>
      <c r="Z338" s="3">
        <v>0</v>
      </c>
      <c r="AA338" s="3" t="s">
        <v>0</v>
      </c>
      <c r="AB338" s="3">
        <v>0</v>
      </c>
      <c r="AC338" s="3">
        <v>0</v>
      </c>
      <c r="AD338" s="3" t="s">
        <v>0</v>
      </c>
      <c r="AE338" s="3">
        <v>0</v>
      </c>
    </row>
    <row r="339" spans="1:31" x14ac:dyDescent="0.25">
      <c r="A339" s="2" t="s">
        <v>492</v>
      </c>
      <c r="B339" s="47">
        <v>44262</v>
      </c>
      <c r="C339" s="2" t="s">
        <v>27</v>
      </c>
      <c r="D339" s="2" t="s">
        <v>1031</v>
      </c>
      <c r="E339" s="2" t="s">
        <v>1104</v>
      </c>
      <c r="F339" s="2" t="s">
        <v>1784</v>
      </c>
      <c r="G339" s="2" t="s">
        <v>3</v>
      </c>
      <c r="H339" s="2" t="s">
        <v>1785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95306128</v>
      </c>
      <c r="R339" s="1">
        <v>0</v>
      </c>
      <c r="S339" s="1">
        <v>298300</v>
      </c>
      <c r="T339" s="1">
        <v>0</v>
      </c>
      <c r="U339" s="2" t="s">
        <v>0</v>
      </c>
      <c r="V339" s="1">
        <v>0</v>
      </c>
      <c r="W339" s="1">
        <v>81903300</v>
      </c>
      <c r="X339" s="2" t="s">
        <v>9</v>
      </c>
      <c r="Y339" s="1">
        <v>13104528</v>
      </c>
      <c r="Z339" s="3">
        <v>0</v>
      </c>
      <c r="AA339" s="3" t="s">
        <v>0</v>
      </c>
      <c r="AB339" s="3">
        <v>0</v>
      </c>
      <c r="AC339" s="3">
        <v>0</v>
      </c>
      <c r="AD339" s="3" t="s">
        <v>0</v>
      </c>
      <c r="AE339" s="3">
        <v>0</v>
      </c>
    </row>
    <row r="340" spans="1:31" x14ac:dyDescent="0.25">
      <c r="A340" s="2" t="s">
        <v>493</v>
      </c>
      <c r="B340" s="47">
        <v>44262</v>
      </c>
      <c r="C340" s="2" t="s">
        <v>6</v>
      </c>
      <c r="D340" s="2" t="s">
        <v>1031</v>
      </c>
      <c r="E340" s="2" t="s">
        <v>1032</v>
      </c>
      <c r="F340" s="2" t="s">
        <v>1786</v>
      </c>
      <c r="G340" s="2" t="s">
        <v>3</v>
      </c>
      <c r="H340" s="2" t="s">
        <v>1787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2078030321.5599999</v>
      </c>
      <c r="R340" s="1">
        <v>0</v>
      </c>
      <c r="S340" s="1">
        <v>1546880347</v>
      </c>
      <c r="T340" s="1">
        <v>0</v>
      </c>
      <c r="U340" s="2" t="s">
        <v>0</v>
      </c>
      <c r="V340" s="1">
        <v>0</v>
      </c>
      <c r="W340" s="1">
        <v>457887909.10000002</v>
      </c>
      <c r="X340" s="2" t="s">
        <v>9</v>
      </c>
      <c r="Y340" s="1">
        <v>73262065.459999993</v>
      </c>
      <c r="Z340" s="3">
        <v>0</v>
      </c>
      <c r="AA340" s="3" t="s">
        <v>0</v>
      </c>
      <c r="AB340" s="3">
        <v>0</v>
      </c>
      <c r="AC340" s="3">
        <v>0</v>
      </c>
      <c r="AD340" s="3" t="s">
        <v>0</v>
      </c>
      <c r="AE340" s="3">
        <v>0</v>
      </c>
    </row>
    <row r="341" spans="1:31" x14ac:dyDescent="0.25">
      <c r="A341" s="2" t="s">
        <v>494</v>
      </c>
      <c r="B341" s="47">
        <v>44262</v>
      </c>
      <c r="C341" s="2" t="s">
        <v>6</v>
      </c>
      <c r="D341" s="2" t="s">
        <v>1031</v>
      </c>
      <c r="E341" s="2" t="s">
        <v>1032</v>
      </c>
      <c r="F341" s="2" t="s">
        <v>1786</v>
      </c>
      <c r="G341" s="2" t="s">
        <v>13</v>
      </c>
      <c r="H341" s="2" t="s">
        <v>1</v>
      </c>
      <c r="I341" s="1" t="s">
        <v>1022</v>
      </c>
      <c r="J341" s="1" t="s">
        <v>1</v>
      </c>
      <c r="K341" s="1" t="s">
        <v>1788</v>
      </c>
      <c r="L341" s="1" t="s">
        <v>1789</v>
      </c>
      <c r="M341" s="1">
        <v>5794800</v>
      </c>
      <c r="N341" s="2" t="s">
        <v>12</v>
      </c>
      <c r="O341" s="2" t="s">
        <v>1790</v>
      </c>
      <c r="P341" s="2" t="s">
        <v>1791</v>
      </c>
      <c r="Q341" s="1">
        <v>-4544800</v>
      </c>
      <c r="R341" s="1">
        <v>0</v>
      </c>
      <c r="S341" s="1">
        <v>-4544800</v>
      </c>
      <c r="T341" s="1">
        <v>0</v>
      </c>
      <c r="U341" s="2" t="s">
        <v>0</v>
      </c>
      <c r="V341" s="1">
        <v>0</v>
      </c>
      <c r="W341" s="1">
        <v>0</v>
      </c>
      <c r="X341" s="2" t="s">
        <v>0</v>
      </c>
      <c r="Y341" s="1">
        <v>0</v>
      </c>
      <c r="Z341" s="3">
        <v>0</v>
      </c>
      <c r="AA341" s="3" t="s">
        <v>0</v>
      </c>
      <c r="AB341" s="3">
        <v>0</v>
      </c>
      <c r="AC341" s="3">
        <v>0</v>
      </c>
      <c r="AD341" s="3" t="s">
        <v>0</v>
      </c>
      <c r="AE341" s="3">
        <v>0</v>
      </c>
    </row>
    <row r="342" spans="1:31" x14ac:dyDescent="0.25">
      <c r="A342" s="2" t="s">
        <v>495</v>
      </c>
      <c r="B342" s="47">
        <v>44262</v>
      </c>
      <c r="C342" s="2" t="s">
        <v>6</v>
      </c>
      <c r="D342" s="2" t="s">
        <v>19</v>
      </c>
      <c r="E342" s="2" t="s">
        <v>185</v>
      </c>
      <c r="F342" s="2" t="s">
        <v>1456</v>
      </c>
      <c r="G342" s="2" t="s">
        <v>3</v>
      </c>
      <c r="H342" s="2" t="s">
        <v>1792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280554697.96000004</v>
      </c>
      <c r="R342" s="1">
        <v>0</v>
      </c>
      <c r="S342" s="1">
        <v>218455642.5</v>
      </c>
      <c r="T342" s="1">
        <v>0</v>
      </c>
      <c r="U342" s="2" t="s">
        <v>0</v>
      </c>
      <c r="V342" s="1">
        <v>0</v>
      </c>
      <c r="W342" s="1">
        <v>53533668.5</v>
      </c>
      <c r="X342" s="2" t="s">
        <v>0</v>
      </c>
      <c r="Y342" s="1">
        <v>8565386.9600000009</v>
      </c>
      <c r="Z342" s="3">
        <v>0</v>
      </c>
      <c r="AA342" s="3" t="s">
        <v>0</v>
      </c>
      <c r="AB342" s="3">
        <v>0</v>
      </c>
      <c r="AC342" s="3">
        <v>0</v>
      </c>
      <c r="AD342" s="3" t="s">
        <v>0</v>
      </c>
      <c r="AE342" s="3">
        <v>0</v>
      </c>
    </row>
    <row r="343" spans="1:31" x14ac:dyDescent="0.25">
      <c r="A343" s="2" t="s">
        <v>496</v>
      </c>
      <c r="B343" s="47">
        <v>44262</v>
      </c>
      <c r="C343" s="2" t="s">
        <v>6</v>
      </c>
      <c r="D343" s="2" t="s">
        <v>19</v>
      </c>
      <c r="E343" s="2" t="s">
        <v>185</v>
      </c>
      <c r="F343" s="2" t="s">
        <v>1456</v>
      </c>
      <c r="G343" s="2" t="s">
        <v>3</v>
      </c>
      <c r="H343" s="2" t="s">
        <v>1793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787</v>
      </c>
      <c r="P343" s="2" t="s">
        <v>1037</v>
      </c>
      <c r="Q343" s="1">
        <v>23063422.84</v>
      </c>
      <c r="R343" s="1">
        <v>0</v>
      </c>
      <c r="S343" s="1">
        <v>9115772.5</v>
      </c>
      <c r="T343" s="1">
        <v>12023836.5</v>
      </c>
      <c r="U343" s="2" t="s">
        <v>9</v>
      </c>
      <c r="V343" s="1">
        <v>1923813.84</v>
      </c>
      <c r="W343" s="1">
        <v>0</v>
      </c>
      <c r="X343" s="2" t="s">
        <v>0</v>
      </c>
      <c r="Y343" s="1">
        <v>0</v>
      </c>
      <c r="Z343" s="3">
        <v>0</v>
      </c>
      <c r="AA343" s="3" t="s">
        <v>0</v>
      </c>
      <c r="AB343" s="3">
        <v>0</v>
      </c>
      <c r="AC343" s="3">
        <v>0</v>
      </c>
      <c r="AD343" s="3" t="s">
        <v>0</v>
      </c>
      <c r="AE343" s="3">
        <v>0</v>
      </c>
    </row>
    <row r="344" spans="1:31" x14ac:dyDescent="0.25">
      <c r="A344" s="2" t="s">
        <v>497</v>
      </c>
      <c r="B344" s="47">
        <v>44262</v>
      </c>
      <c r="C344" s="2" t="s">
        <v>6</v>
      </c>
      <c r="D344" s="2" t="s">
        <v>19</v>
      </c>
      <c r="E344" s="2" t="s">
        <v>185</v>
      </c>
      <c r="F344" s="2" t="s">
        <v>1456</v>
      </c>
      <c r="G344" s="2" t="s">
        <v>3</v>
      </c>
      <c r="H344" s="2" t="s">
        <v>1794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1412051691.5543997</v>
      </c>
      <c r="R344" s="1">
        <v>0</v>
      </c>
      <c r="S344" s="1">
        <v>1134012856.0000002</v>
      </c>
      <c r="T344" s="1">
        <v>0</v>
      </c>
      <c r="U344" s="2" t="s">
        <v>0</v>
      </c>
      <c r="V344" s="1">
        <v>0</v>
      </c>
      <c r="W344" s="1">
        <v>239688651.34</v>
      </c>
      <c r="X344" s="2" t="s">
        <v>9</v>
      </c>
      <c r="Y344" s="1">
        <v>38350184.214400001</v>
      </c>
      <c r="Z344" s="3">
        <v>0</v>
      </c>
      <c r="AA344" s="3" t="s">
        <v>0</v>
      </c>
      <c r="AB344" s="3">
        <v>0</v>
      </c>
      <c r="AC344" s="3">
        <v>0</v>
      </c>
      <c r="AD344" s="3" t="s">
        <v>0</v>
      </c>
      <c r="AE344" s="3">
        <v>0</v>
      </c>
    </row>
    <row r="345" spans="1:31" x14ac:dyDescent="0.25">
      <c r="A345" s="2" t="s">
        <v>498</v>
      </c>
      <c r="B345" s="47">
        <v>44262</v>
      </c>
      <c r="C345" s="2" t="s">
        <v>6</v>
      </c>
      <c r="D345" s="2" t="s">
        <v>14</v>
      </c>
      <c r="E345" s="2" t="s">
        <v>181</v>
      </c>
      <c r="F345" s="2" t="s">
        <v>1795</v>
      </c>
      <c r="G345" s="2" t="s">
        <v>3</v>
      </c>
      <c r="H345" s="2" t="s">
        <v>1796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2</v>
      </c>
      <c r="P345" s="2" t="s">
        <v>1</v>
      </c>
      <c r="Q345" s="1">
        <v>514149674.00440001</v>
      </c>
      <c r="R345" s="1">
        <v>0</v>
      </c>
      <c r="S345" s="1">
        <v>469717234</v>
      </c>
      <c r="T345" s="1">
        <v>0</v>
      </c>
      <c r="U345" s="2" t="s">
        <v>0</v>
      </c>
      <c r="V345" s="1">
        <v>0</v>
      </c>
      <c r="W345" s="1">
        <v>38303827.590000004</v>
      </c>
      <c r="X345" s="2" t="s">
        <v>0</v>
      </c>
      <c r="Y345" s="1">
        <v>6128612.4144000011</v>
      </c>
      <c r="Z345" s="3">
        <v>0</v>
      </c>
      <c r="AA345" s="3" t="s">
        <v>0</v>
      </c>
      <c r="AB345" s="3">
        <v>0</v>
      </c>
      <c r="AC345" s="3">
        <v>0</v>
      </c>
      <c r="AD345" s="3" t="s">
        <v>0</v>
      </c>
      <c r="AE345" s="3">
        <v>0</v>
      </c>
    </row>
    <row r="346" spans="1:31" x14ac:dyDescent="0.25">
      <c r="A346" s="2" t="s">
        <v>499</v>
      </c>
      <c r="B346" s="47">
        <v>44262</v>
      </c>
      <c r="C346" s="2" t="s">
        <v>6</v>
      </c>
      <c r="D346" s="2" t="s">
        <v>10</v>
      </c>
      <c r="E346" s="2" t="s">
        <v>178</v>
      </c>
      <c r="F346" s="2" t="s">
        <v>1797</v>
      </c>
      <c r="G346" s="2" t="s">
        <v>3</v>
      </c>
      <c r="H346" s="2" t="s">
        <v>1798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11192900</v>
      </c>
      <c r="R346" s="1">
        <v>0</v>
      </c>
      <c r="S346" s="1">
        <v>4195200</v>
      </c>
      <c r="T346" s="1">
        <v>0</v>
      </c>
      <c r="U346" s="2" t="s">
        <v>0</v>
      </c>
      <c r="V346" s="1">
        <v>0</v>
      </c>
      <c r="W346" s="1">
        <v>6032500</v>
      </c>
      <c r="X346" s="2" t="s">
        <v>9</v>
      </c>
      <c r="Y346" s="1">
        <v>965200</v>
      </c>
      <c r="Z346" s="3">
        <v>0</v>
      </c>
      <c r="AA346" s="3" t="s">
        <v>0</v>
      </c>
      <c r="AB346" s="3">
        <v>0</v>
      </c>
      <c r="AC346" s="3">
        <v>0</v>
      </c>
      <c r="AD346" s="3" t="s">
        <v>0</v>
      </c>
      <c r="AE346" s="3">
        <v>0</v>
      </c>
    </row>
    <row r="347" spans="1:31" x14ac:dyDescent="0.25">
      <c r="A347" s="2" t="s">
        <v>500</v>
      </c>
      <c r="B347" s="47">
        <v>44262</v>
      </c>
      <c r="C347" s="2" t="s">
        <v>6</v>
      </c>
      <c r="D347" s="2" t="s">
        <v>10</v>
      </c>
      <c r="E347" s="2" t="s">
        <v>178</v>
      </c>
      <c r="F347" s="2" t="s">
        <v>1797</v>
      </c>
      <c r="G347" s="2" t="s">
        <v>3</v>
      </c>
      <c r="H347" s="2" t="s">
        <v>1799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39425228</v>
      </c>
      <c r="R347" s="1">
        <v>0</v>
      </c>
      <c r="S347" s="1">
        <v>18967700</v>
      </c>
      <c r="T347" s="1">
        <v>0</v>
      </c>
      <c r="U347" s="2" t="s">
        <v>0</v>
      </c>
      <c r="V347" s="1">
        <v>0</v>
      </c>
      <c r="W347" s="1">
        <v>17635800</v>
      </c>
      <c r="X347" s="2" t="s">
        <v>0</v>
      </c>
      <c r="Y347" s="1">
        <v>2821728</v>
      </c>
      <c r="Z347" s="3">
        <v>0</v>
      </c>
      <c r="AA347" s="3" t="s">
        <v>0</v>
      </c>
      <c r="AB347" s="3">
        <v>0</v>
      </c>
      <c r="AC347" s="3">
        <v>0</v>
      </c>
      <c r="AD347" s="3" t="s">
        <v>0</v>
      </c>
      <c r="AE347" s="3">
        <v>0</v>
      </c>
    </row>
    <row r="348" spans="1:31" x14ac:dyDescent="0.25">
      <c r="A348" s="2" t="s">
        <v>501</v>
      </c>
      <c r="B348" s="47">
        <v>44262</v>
      </c>
      <c r="C348" s="2" t="s">
        <v>6</v>
      </c>
      <c r="D348" s="2" t="s">
        <v>280</v>
      </c>
      <c r="E348" s="2" t="s">
        <v>204</v>
      </c>
      <c r="F348" s="2" t="s">
        <v>1092</v>
      </c>
      <c r="G348" s="2" t="s">
        <v>3</v>
      </c>
      <c r="H348" s="2" t="s">
        <v>1800</v>
      </c>
      <c r="I348" s="1" t="s">
        <v>1</v>
      </c>
      <c r="J348" s="1" t="s">
        <v>1</v>
      </c>
      <c r="K348" s="1" t="s">
        <v>1</v>
      </c>
      <c r="L348" s="1" t="s">
        <v>1</v>
      </c>
      <c r="M348" s="1"/>
      <c r="N348" s="2" t="s">
        <v>1</v>
      </c>
      <c r="O348" s="2" t="s">
        <v>2</v>
      </c>
      <c r="P348" s="2"/>
      <c r="Q348" s="1">
        <v>41702264</v>
      </c>
      <c r="R348" s="1">
        <v>0</v>
      </c>
      <c r="S348" s="1">
        <v>22382000</v>
      </c>
      <c r="T348" s="1">
        <v>0</v>
      </c>
      <c r="U348" s="2" t="s">
        <v>0</v>
      </c>
      <c r="V348" s="1">
        <v>0</v>
      </c>
      <c r="W348" s="1">
        <v>16655400</v>
      </c>
      <c r="X348" s="2" t="s">
        <v>0</v>
      </c>
      <c r="Y348" s="1">
        <v>2664864</v>
      </c>
      <c r="Z348" s="3">
        <v>0</v>
      </c>
      <c r="AA348" s="3" t="s">
        <v>0</v>
      </c>
      <c r="AB348" s="3">
        <v>0</v>
      </c>
      <c r="AC348" s="3">
        <v>0</v>
      </c>
      <c r="AD348" s="3" t="s">
        <v>0</v>
      </c>
      <c r="AE348" s="3">
        <v>0</v>
      </c>
    </row>
    <row r="349" spans="1:31" x14ac:dyDescent="0.25">
      <c r="A349" s="2" t="s">
        <v>502</v>
      </c>
      <c r="B349" s="47">
        <v>44262</v>
      </c>
      <c r="C349" s="2" t="s">
        <v>6</v>
      </c>
      <c r="D349" s="2" t="s">
        <v>7</v>
      </c>
      <c r="E349" s="2" t="s">
        <v>762</v>
      </c>
      <c r="F349" s="2" t="s">
        <v>1801</v>
      </c>
      <c r="G349" s="2" t="s">
        <v>3</v>
      </c>
      <c r="H349" s="2" t="s">
        <v>1802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1">
        <v>588689616</v>
      </c>
      <c r="R349" s="1">
        <v>0</v>
      </c>
      <c r="S349" s="1">
        <v>504708400</v>
      </c>
      <c r="T349" s="1">
        <v>0</v>
      </c>
      <c r="U349" s="2" t="s">
        <v>0</v>
      </c>
      <c r="V349" s="1">
        <v>0</v>
      </c>
      <c r="W349" s="1">
        <v>72397600</v>
      </c>
      <c r="X349" s="2" t="s">
        <v>0</v>
      </c>
      <c r="Y349" s="1">
        <v>11583616</v>
      </c>
      <c r="Z349" s="3">
        <v>0</v>
      </c>
      <c r="AA349" s="3" t="s">
        <v>0</v>
      </c>
      <c r="AB349" s="3">
        <v>0</v>
      </c>
      <c r="AC349" s="3">
        <v>0</v>
      </c>
      <c r="AD349" s="3" t="s">
        <v>0</v>
      </c>
      <c r="AE349" s="3">
        <v>0</v>
      </c>
    </row>
    <row r="350" spans="1:31" x14ac:dyDescent="0.25">
      <c r="A350" s="2" t="s">
        <v>503</v>
      </c>
      <c r="B350" s="47">
        <v>44262</v>
      </c>
      <c r="C350" s="2" t="s">
        <v>6</v>
      </c>
      <c r="D350" s="2" t="s">
        <v>5</v>
      </c>
      <c r="E350" s="2" t="s">
        <v>175</v>
      </c>
      <c r="F350" s="2" t="s">
        <v>1237</v>
      </c>
      <c r="G350" s="2" t="s">
        <v>3</v>
      </c>
      <c r="H350" s="2" t="s">
        <v>1803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2</v>
      </c>
      <c r="P350" s="2" t="s">
        <v>1</v>
      </c>
      <c r="Q350" s="1">
        <v>1392410319.7508001</v>
      </c>
      <c r="R350" s="1">
        <v>0</v>
      </c>
      <c r="S350" s="1">
        <v>1094625040.5</v>
      </c>
      <c r="T350" s="1">
        <v>0</v>
      </c>
      <c r="U350" s="2" t="s">
        <v>0</v>
      </c>
      <c r="V350" s="1">
        <v>0</v>
      </c>
      <c r="W350" s="1">
        <v>256711447.63</v>
      </c>
      <c r="X350" s="2" t="s">
        <v>9</v>
      </c>
      <c r="Y350" s="1">
        <v>41073831.620799996</v>
      </c>
      <c r="Z350" s="3">
        <v>0</v>
      </c>
      <c r="AA350" s="3" t="s">
        <v>0</v>
      </c>
      <c r="AB350" s="3">
        <v>0</v>
      </c>
      <c r="AC350" s="3">
        <v>0</v>
      </c>
      <c r="AD350" s="3" t="s">
        <v>0</v>
      </c>
      <c r="AE350" s="3">
        <v>0</v>
      </c>
    </row>
    <row r="351" spans="1:31" x14ac:dyDescent="0.25">
      <c r="A351" s="2" t="s">
        <v>504</v>
      </c>
      <c r="B351" s="47">
        <v>44262</v>
      </c>
      <c r="C351" s="2" t="s">
        <v>6</v>
      </c>
      <c r="D351" s="2" t="s">
        <v>914</v>
      </c>
      <c r="E351" s="2" t="s">
        <v>915</v>
      </c>
      <c r="F351" s="2" t="s">
        <v>1804</v>
      </c>
      <c r="G351" s="2" t="s">
        <v>3</v>
      </c>
      <c r="H351" s="2" t="s">
        <v>1805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57200950</v>
      </c>
      <c r="R351" s="1">
        <v>0</v>
      </c>
      <c r="S351" s="1">
        <v>57200950</v>
      </c>
      <c r="T351" s="1">
        <v>0</v>
      </c>
      <c r="U351" s="2" t="s">
        <v>0</v>
      </c>
      <c r="V351" s="1">
        <v>0</v>
      </c>
      <c r="W351" s="1">
        <v>0</v>
      </c>
      <c r="X351" s="2" t="s">
        <v>0</v>
      </c>
      <c r="Y351" s="1">
        <v>0</v>
      </c>
      <c r="Z351" s="3">
        <v>0</v>
      </c>
      <c r="AA351" s="3" t="s">
        <v>0</v>
      </c>
      <c r="AB351" s="3">
        <v>0</v>
      </c>
      <c r="AC351" s="3">
        <v>0</v>
      </c>
      <c r="AD351" s="3" t="s">
        <v>0</v>
      </c>
      <c r="AE351" s="3">
        <v>0</v>
      </c>
    </row>
    <row r="352" spans="1:31" x14ac:dyDescent="0.25">
      <c r="A352" s="2" t="s">
        <v>505</v>
      </c>
      <c r="B352" s="47">
        <v>44262</v>
      </c>
      <c r="C352" s="2" t="s">
        <v>6</v>
      </c>
      <c r="D352" s="2" t="s">
        <v>914</v>
      </c>
      <c r="E352" s="2" t="s">
        <v>915</v>
      </c>
      <c r="F352" s="2" t="s">
        <v>1804</v>
      </c>
      <c r="G352" s="2" t="s">
        <v>3</v>
      </c>
      <c r="H352" s="2" t="s">
        <v>1806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1807</v>
      </c>
      <c r="P352" s="2" t="s">
        <v>1808</v>
      </c>
      <c r="Q352" s="1">
        <v>3952000</v>
      </c>
      <c r="R352" s="1">
        <v>0</v>
      </c>
      <c r="S352" s="1">
        <v>3952000</v>
      </c>
      <c r="T352" s="1">
        <v>0</v>
      </c>
      <c r="U352" s="2" t="s">
        <v>0</v>
      </c>
      <c r="V352" s="1">
        <v>0</v>
      </c>
      <c r="W352" s="1">
        <v>0</v>
      </c>
      <c r="X352" s="2" t="s">
        <v>0</v>
      </c>
      <c r="Y352" s="1">
        <v>0</v>
      </c>
      <c r="Z352" s="3">
        <v>0</v>
      </c>
      <c r="AA352" s="3" t="s">
        <v>0</v>
      </c>
      <c r="AB352" s="3">
        <v>0</v>
      </c>
      <c r="AC352" s="3">
        <v>0</v>
      </c>
      <c r="AD352" s="3" t="s">
        <v>0</v>
      </c>
      <c r="AE352" s="3">
        <v>0</v>
      </c>
    </row>
    <row r="353" spans="1:31" ht="15" customHeight="1" x14ac:dyDescent="0.25">
      <c r="A353" s="2" t="s">
        <v>506</v>
      </c>
      <c r="B353" s="47">
        <v>44262</v>
      </c>
      <c r="C353" s="2" t="s">
        <v>6</v>
      </c>
      <c r="D353" s="2" t="s">
        <v>914</v>
      </c>
      <c r="E353" s="2" t="s">
        <v>915</v>
      </c>
      <c r="F353" s="2" t="s">
        <v>1804</v>
      </c>
      <c r="G353" s="2" t="s">
        <v>3</v>
      </c>
      <c r="H353" s="2" t="s">
        <v>1809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1178514867.2736001</v>
      </c>
      <c r="R353" s="1">
        <v>0</v>
      </c>
      <c r="S353" s="1">
        <v>879216914</v>
      </c>
      <c r="T353" s="1">
        <v>0</v>
      </c>
      <c r="U353" s="2" t="s">
        <v>0</v>
      </c>
      <c r="V353" s="1">
        <v>0</v>
      </c>
      <c r="W353" s="1">
        <v>258015476.96000001</v>
      </c>
      <c r="X353" s="2" t="s">
        <v>9</v>
      </c>
      <c r="Y353" s="1">
        <v>41282476.313600004</v>
      </c>
      <c r="Z353" s="3">
        <v>0</v>
      </c>
      <c r="AA353" s="3" t="s">
        <v>0</v>
      </c>
      <c r="AB353" s="3">
        <v>0</v>
      </c>
      <c r="AC353" s="3">
        <v>0</v>
      </c>
      <c r="AD353" s="3" t="s">
        <v>0</v>
      </c>
      <c r="AE353" s="3">
        <v>0</v>
      </c>
    </row>
    <row r="354" spans="1:31" ht="15" customHeight="1" x14ac:dyDescent="0.25">
      <c r="A354" s="2" t="s">
        <v>507</v>
      </c>
      <c r="B354" s="46">
        <v>44262</v>
      </c>
      <c r="C354" s="2" t="s">
        <v>6</v>
      </c>
      <c r="D354" s="2" t="s">
        <v>1007</v>
      </c>
      <c r="E354" s="2" t="s">
        <v>907</v>
      </c>
      <c r="F354" s="59" t="s">
        <v>1810</v>
      </c>
      <c r="G354" s="2" t="s">
        <v>3</v>
      </c>
      <c r="H354" s="2" t="s">
        <v>1748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98</v>
      </c>
      <c r="P354" s="2" t="s">
        <v>1</v>
      </c>
      <c r="Q354" s="1">
        <v>0</v>
      </c>
      <c r="R354" s="1">
        <v>0</v>
      </c>
      <c r="S354" s="1">
        <v>0</v>
      </c>
      <c r="T354" s="1">
        <v>0</v>
      </c>
      <c r="U354" s="2" t="s">
        <v>0</v>
      </c>
      <c r="V354" s="1">
        <v>0</v>
      </c>
      <c r="W354" s="1">
        <v>0</v>
      </c>
      <c r="X354" s="2" t="s">
        <v>9</v>
      </c>
      <c r="Y354" s="1">
        <v>0</v>
      </c>
      <c r="Z354" s="3">
        <v>0</v>
      </c>
      <c r="AA354" s="3" t="s">
        <v>0</v>
      </c>
      <c r="AB354" s="3">
        <v>0</v>
      </c>
      <c r="AC354" s="3">
        <v>0</v>
      </c>
      <c r="AD354" s="3" t="s">
        <v>0</v>
      </c>
      <c r="AE354" s="3">
        <v>0</v>
      </c>
    </row>
    <row r="355" spans="1:31" ht="15" customHeight="1" x14ac:dyDescent="0.25">
      <c r="A355" s="2" t="s">
        <v>508</v>
      </c>
      <c r="B355" s="47">
        <v>44263</v>
      </c>
      <c r="C355" s="2" t="s">
        <v>27</v>
      </c>
      <c r="D355" s="2" t="s">
        <v>49</v>
      </c>
      <c r="E355" s="2" t="s">
        <v>223</v>
      </c>
      <c r="F355" s="2" t="s">
        <v>1811</v>
      </c>
      <c r="G355" s="2" t="s">
        <v>3</v>
      </c>
      <c r="H355" s="2" t="s">
        <v>1812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442407419.99080002</v>
      </c>
      <c r="R355" s="1">
        <v>0</v>
      </c>
      <c r="S355" s="1">
        <v>310043185</v>
      </c>
      <c r="T355" s="1">
        <v>0</v>
      </c>
      <c r="U355" s="2" t="s">
        <v>0</v>
      </c>
      <c r="V355" s="1">
        <v>0</v>
      </c>
      <c r="W355" s="1">
        <v>114107099.13</v>
      </c>
      <c r="X355" s="2" t="s">
        <v>9</v>
      </c>
      <c r="Y355" s="1">
        <v>18257135.860799998</v>
      </c>
      <c r="Z355" s="3">
        <v>0</v>
      </c>
      <c r="AA355" s="3" t="s">
        <v>0</v>
      </c>
      <c r="AB355" s="3">
        <v>0</v>
      </c>
      <c r="AC355" s="3">
        <v>0</v>
      </c>
      <c r="AD355" s="3" t="s">
        <v>0</v>
      </c>
      <c r="AE355" s="3">
        <v>0</v>
      </c>
    </row>
    <row r="356" spans="1:31" ht="15" customHeight="1" x14ac:dyDescent="0.25">
      <c r="A356" s="2" t="s">
        <v>509</v>
      </c>
      <c r="B356" s="47">
        <v>44263</v>
      </c>
      <c r="C356" s="2" t="s">
        <v>6</v>
      </c>
      <c r="D356" s="2" t="s">
        <v>49</v>
      </c>
      <c r="E356" s="2" t="s">
        <v>232</v>
      </c>
      <c r="F356" s="2" t="s">
        <v>1263</v>
      </c>
      <c r="G356" s="2" t="s">
        <v>3</v>
      </c>
      <c r="H356" s="2" t="s">
        <v>1813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879341740.87999988</v>
      </c>
      <c r="R356" s="1">
        <v>0</v>
      </c>
      <c r="S356" s="1">
        <v>664179062</v>
      </c>
      <c r="T356" s="1">
        <v>0</v>
      </c>
      <c r="U356" s="2" t="s">
        <v>0</v>
      </c>
      <c r="V356" s="1">
        <v>0</v>
      </c>
      <c r="W356" s="1">
        <v>185485068</v>
      </c>
      <c r="X356" s="2" t="s">
        <v>0</v>
      </c>
      <c r="Y356" s="1">
        <v>29677610.880000003</v>
      </c>
      <c r="Z356" s="3">
        <v>0</v>
      </c>
      <c r="AA356" s="3" t="s">
        <v>0</v>
      </c>
      <c r="AB356" s="3">
        <v>0</v>
      </c>
      <c r="AC356" s="3">
        <v>0</v>
      </c>
      <c r="AD356" s="3" t="s">
        <v>0</v>
      </c>
      <c r="AE356" s="3">
        <v>0</v>
      </c>
    </row>
    <row r="357" spans="1:31" ht="15" customHeight="1" x14ac:dyDescent="0.25">
      <c r="A357" s="2" t="s">
        <v>510</v>
      </c>
      <c r="B357" s="47">
        <v>44263</v>
      </c>
      <c r="C357" s="2" t="s">
        <v>6</v>
      </c>
      <c r="D357" s="2" t="s">
        <v>49</v>
      </c>
      <c r="E357" s="2" t="s">
        <v>232</v>
      </c>
      <c r="F357" s="2" t="s">
        <v>1263</v>
      </c>
      <c r="G357" s="2" t="s">
        <v>3</v>
      </c>
      <c r="H357" s="2" t="s">
        <v>1814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1023</v>
      </c>
      <c r="P357" s="2" t="s">
        <v>1155</v>
      </c>
      <c r="Q357" s="1">
        <v>51144731</v>
      </c>
      <c r="R357" s="1">
        <v>0</v>
      </c>
      <c r="S357" s="1">
        <v>44618687</v>
      </c>
      <c r="T357" s="1">
        <v>5625900</v>
      </c>
      <c r="U357" s="2" t="s">
        <v>9</v>
      </c>
      <c r="V357" s="1">
        <v>900144</v>
      </c>
      <c r="W357" s="1">
        <v>0</v>
      </c>
      <c r="X357" s="2" t="s">
        <v>0</v>
      </c>
      <c r="Y357" s="1">
        <v>0</v>
      </c>
      <c r="Z357" s="3">
        <v>0</v>
      </c>
      <c r="AA357" s="3" t="s">
        <v>0</v>
      </c>
      <c r="AB357" s="3">
        <v>0</v>
      </c>
      <c r="AC357" s="3">
        <v>0</v>
      </c>
      <c r="AD357" s="3" t="s">
        <v>0</v>
      </c>
      <c r="AE357" s="3">
        <v>0</v>
      </c>
    </row>
    <row r="358" spans="1:31" ht="15" customHeight="1" x14ac:dyDescent="0.25">
      <c r="A358" s="2" t="s">
        <v>511</v>
      </c>
      <c r="B358" s="47">
        <v>44263</v>
      </c>
      <c r="C358" s="2" t="s">
        <v>35</v>
      </c>
      <c r="D358" s="2" t="s">
        <v>42</v>
      </c>
      <c r="E358" s="2" t="s">
        <v>219</v>
      </c>
      <c r="F358" s="2" t="s">
        <v>1815</v>
      </c>
      <c r="G358" s="2" t="s">
        <v>3</v>
      </c>
      <c r="H358" s="2" t="s">
        <v>1816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287449239.5</v>
      </c>
      <c r="R358" s="1">
        <v>0</v>
      </c>
      <c r="S358" s="1">
        <v>267225335.5</v>
      </c>
      <c r="T358" s="1">
        <v>0</v>
      </c>
      <c r="U358" s="2" t="s">
        <v>0</v>
      </c>
      <c r="V358" s="1">
        <v>0</v>
      </c>
      <c r="W358" s="1">
        <v>17434400</v>
      </c>
      <c r="X358" s="2" t="s">
        <v>0</v>
      </c>
      <c r="Y358" s="1">
        <v>2789504</v>
      </c>
      <c r="Z358" s="3">
        <v>0</v>
      </c>
      <c r="AA358" s="3" t="s">
        <v>0</v>
      </c>
      <c r="AB358" s="3">
        <v>0</v>
      </c>
      <c r="AC358" s="3">
        <v>0</v>
      </c>
      <c r="AD358" s="3" t="s">
        <v>0</v>
      </c>
      <c r="AE358" s="3">
        <v>0</v>
      </c>
    </row>
    <row r="359" spans="1:31" ht="15" customHeight="1" x14ac:dyDescent="0.25">
      <c r="A359" s="2" t="s">
        <v>512</v>
      </c>
      <c r="B359" s="47">
        <v>44263</v>
      </c>
      <c r="C359" s="2" t="s">
        <v>27</v>
      </c>
      <c r="D359" s="2" t="s">
        <v>42</v>
      </c>
      <c r="E359" s="2" t="s">
        <v>214</v>
      </c>
      <c r="F359" s="2" t="s">
        <v>1769</v>
      </c>
      <c r="G359" s="2" t="s">
        <v>3</v>
      </c>
      <c r="H359" s="2" t="s">
        <v>1817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31840067</v>
      </c>
      <c r="R359" s="1">
        <v>0</v>
      </c>
      <c r="S359" s="1">
        <v>28401827</v>
      </c>
      <c r="T359" s="1">
        <v>0</v>
      </c>
      <c r="U359" s="2" t="s">
        <v>0</v>
      </c>
      <c r="V359" s="1">
        <v>0</v>
      </c>
      <c r="W359" s="1">
        <v>2964000</v>
      </c>
      <c r="X359" s="2" t="s">
        <v>9</v>
      </c>
      <c r="Y359" s="1">
        <v>474240</v>
      </c>
      <c r="Z359" s="3">
        <v>0</v>
      </c>
      <c r="AA359" s="3" t="s">
        <v>0</v>
      </c>
      <c r="AB359" s="3">
        <v>0</v>
      </c>
      <c r="AC359" s="3">
        <v>0</v>
      </c>
      <c r="AD359" s="3" t="s">
        <v>0</v>
      </c>
      <c r="AE359" s="3">
        <v>0</v>
      </c>
    </row>
    <row r="360" spans="1:31" ht="15" customHeight="1" x14ac:dyDescent="0.25">
      <c r="A360" s="2" t="s">
        <v>513</v>
      </c>
      <c r="B360" s="47">
        <v>44263</v>
      </c>
      <c r="C360" s="2" t="s">
        <v>6</v>
      </c>
      <c r="D360" s="2" t="s">
        <v>42</v>
      </c>
      <c r="E360" s="2" t="s">
        <v>221</v>
      </c>
      <c r="F360" s="2" t="s">
        <v>1818</v>
      </c>
      <c r="G360" s="2" t="s">
        <v>3</v>
      </c>
      <c r="H360" s="2" t="s">
        <v>1819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641264331.31840003</v>
      </c>
      <c r="R360" s="1">
        <v>0</v>
      </c>
      <c r="S360" s="1">
        <v>499322069</v>
      </c>
      <c r="T360" s="1">
        <v>0</v>
      </c>
      <c r="U360" s="2" t="s">
        <v>0</v>
      </c>
      <c r="V360" s="1">
        <v>0</v>
      </c>
      <c r="W360" s="1">
        <v>122364019.23999999</v>
      </c>
      <c r="X360" s="2" t="s">
        <v>0</v>
      </c>
      <c r="Y360" s="1">
        <v>19578243.078399997</v>
      </c>
      <c r="Z360" s="3">
        <v>0</v>
      </c>
      <c r="AA360" s="3" t="s">
        <v>0</v>
      </c>
      <c r="AB360" s="3">
        <v>0</v>
      </c>
      <c r="AC360" s="3">
        <v>0</v>
      </c>
      <c r="AD360" s="3" t="s">
        <v>0</v>
      </c>
      <c r="AE360" s="3">
        <v>0</v>
      </c>
    </row>
    <row r="361" spans="1:31" ht="15" customHeight="1" x14ac:dyDescent="0.25">
      <c r="A361" s="2" t="s">
        <v>514</v>
      </c>
      <c r="B361" s="46">
        <v>44263</v>
      </c>
      <c r="C361" s="2" t="s">
        <v>6</v>
      </c>
      <c r="D361" s="2" t="s">
        <v>42</v>
      </c>
      <c r="E361" s="2" t="s">
        <v>217</v>
      </c>
      <c r="F361" s="59" t="s">
        <v>1255</v>
      </c>
      <c r="G361" s="2" t="s">
        <v>1182</v>
      </c>
      <c r="H361" s="2" t="s">
        <v>1820</v>
      </c>
      <c r="I361" s="2"/>
      <c r="J361" s="1"/>
      <c r="K361" s="1"/>
      <c r="L361" s="1"/>
      <c r="M361" s="1">
        <v>0</v>
      </c>
      <c r="N361" s="2"/>
      <c r="O361" s="2" t="s">
        <v>2</v>
      </c>
      <c r="P361" s="2"/>
      <c r="Q361" s="1">
        <v>810630941.39999998</v>
      </c>
      <c r="R361" s="1">
        <v>0</v>
      </c>
      <c r="S361" s="1">
        <v>810630941.39999998</v>
      </c>
      <c r="T361" s="1">
        <v>0</v>
      </c>
      <c r="U361" s="2" t="s">
        <v>0</v>
      </c>
      <c r="V361" s="1">
        <v>0</v>
      </c>
      <c r="W361" s="1">
        <v>0</v>
      </c>
      <c r="X361" s="2" t="s">
        <v>0</v>
      </c>
      <c r="Y361" s="1">
        <v>0</v>
      </c>
      <c r="Z361" s="3">
        <v>0</v>
      </c>
      <c r="AA361" s="3" t="s">
        <v>0</v>
      </c>
      <c r="AB361" s="3">
        <v>0</v>
      </c>
      <c r="AC361" s="3">
        <v>0</v>
      </c>
      <c r="AD361" s="3" t="s">
        <v>0</v>
      </c>
      <c r="AE361" s="3">
        <v>0</v>
      </c>
    </row>
    <row r="362" spans="1:31" ht="15" customHeight="1" x14ac:dyDescent="0.25">
      <c r="A362" s="2" t="s">
        <v>515</v>
      </c>
      <c r="B362" s="46">
        <v>44263</v>
      </c>
      <c r="C362" s="2" t="s">
        <v>6</v>
      </c>
      <c r="D362" s="2" t="s">
        <v>42</v>
      </c>
      <c r="E362" s="2" t="s">
        <v>217</v>
      </c>
      <c r="F362" s="59" t="s">
        <v>1255</v>
      </c>
      <c r="G362" s="2" t="s">
        <v>13</v>
      </c>
      <c r="H362" s="2"/>
      <c r="I362" s="2" t="s">
        <v>1821</v>
      </c>
      <c r="J362" s="1"/>
      <c r="K362" s="1"/>
      <c r="L362" s="1"/>
      <c r="M362" s="1">
        <v>0</v>
      </c>
      <c r="N362" s="2"/>
      <c r="O362" s="2" t="s">
        <v>2</v>
      </c>
      <c r="P362" s="2"/>
      <c r="Q362" s="1">
        <v>-7370000</v>
      </c>
      <c r="R362" s="1">
        <v>0</v>
      </c>
      <c r="S362" s="1">
        <v>-7370000</v>
      </c>
      <c r="T362" s="1">
        <v>0</v>
      </c>
      <c r="U362" s="2" t="s">
        <v>0</v>
      </c>
      <c r="V362" s="1">
        <v>0</v>
      </c>
      <c r="W362" s="1">
        <v>0</v>
      </c>
      <c r="X362" s="2" t="s">
        <v>0</v>
      </c>
      <c r="Y362" s="1">
        <v>0</v>
      </c>
      <c r="Z362" s="3">
        <v>0</v>
      </c>
      <c r="AA362" s="3" t="s">
        <v>0</v>
      </c>
      <c r="AB362" s="3">
        <v>0</v>
      </c>
      <c r="AC362" s="3">
        <v>0</v>
      </c>
      <c r="AD362" s="3" t="s">
        <v>0</v>
      </c>
      <c r="AE362" s="3">
        <v>0</v>
      </c>
    </row>
    <row r="363" spans="1:31" ht="15" customHeight="1" x14ac:dyDescent="0.25">
      <c r="A363" s="2" t="s">
        <v>516</v>
      </c>
      <c r="B363" s="46">
        <v>44263</v>
      </c>
      <c r="C363" s="2" t="s">
        <v>6</v>
      </c>
      <c r="D363" s="2" t="s">
        <v>42</v>
      </c>
      <c r="E363" s="2" t="s">
        <v>217</v>
      </c>
      <c r="F363" s="59" t="s">
        <v>739</v>
      </c>
      <c r="G363" s="2" t="s">
        <v>1182</v>
      </c>
      <c r="H363" s="2" t="s">
        <v>1822</v>
      </c>
      <c r="I363" s="2"/>
      <c r="J363" s="1"/>
      <c r="K363" s="1"/>
      <c r="L363" s="1"/>
      <c r="M363" s="1">
        <v>0</v>
      </c>
      <c r="N363" s="2"/>
      <c r="O363" s="2" t="s">
        <v>2</v>
      </c>
      <c r="P363" s="2"/>
      <c r="Q363" s="1">
        <v>83749130</v>
      </c>
      <c r="R363" s="1">
        <v>0</v>
      </c>
      <c r="S363" s="1">
        <v>83749130</v>
      </c>
      <c r="T363" s="1">
        <v>0</v>
      </c>
      <c r="U363" s="2" t="s">
        <v>0</v>
      </c>
      <c r="V363" s="1">
        <v>0</v>
      </c>
      <c r="W363" s="1">
        <v>0</v>
      </c>
      <c r="X363" s="2" t="s">
        <v>0</v>
      </c>
      <c r="Y363" s="1">
        <v>0</v>
      </c>
      <c r="Z363" s="3">
        <v>0</v>
      </c>
      <c r="AA363" s="3" t="s">
        <v>0</v>
      </c>
      <c r="AB363" s="3">
        <v>0</v>
      </c>
      <c r="AC363" s="3">
        <v>0</v>
      </c>
      <c r="AD363" s="3" t="s">
        <v>0</v>
      </c>
      <c r="AE363" s="3">
        <v>0</v>
      </c>
    </row>
    <row r="364" spans="1:31" ht="15" customHeight="1" x14ac:dyDescent="0.25">
      <c r="A364" s="2" t="s">
        <v>517</v>
      </c>
      <c r="B364" s="47">
        <v>44263</v>
      </c>
      <c r="C364" s="2" t="s">
        <v>35</v>
      </c>
      <c r="D364" s="2" t="s">
        <v>38</v>
      </c>
      <c r="E364" s="2" t="s">
        <v>210</v>
      </c>
      <c r="F364" s="2" t="s">
        <v>1273</v>
      </c>
      <c r="G364" s="2" t="s">
        <v>3</v>
      </c>
      <c r="H364" s="2" t="s">
        <v>1823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246741081</v>
      </c>
      <c r="R364" s="1">
        <v>0</v>
      </c>
      <c r="S364" s="1">
        <v>223361877</v>
      </c>
      <c r="T364" s="1">
        <v>0</v>
      </c>
      <c r="U364" s="2" t="s">
        <v>0</v>
      </c>
      <c r="V364" s="1">
        <v>0</v>
      </c>
      <c r="W364" s="1">
        <v>20154486.210000001</v>
      </c>
      <c r="X364" s="2" t="s">
        <v>0</v>
      </c>
      <c r="Y364" s="1">
        <v>3224717.79</v>
      </c>
      <c r="Z364" s="3">
        <v>0</v>
      </c>
      <c r="AA364" s="3" t="s">
        <v>0</v>
      </c>
      <c r="AB364" s="3">
        <v>0</v>
      </c>
      <c r="AC364" s="3">
        <v>0</v>
      </c>
      <c r="AD364" s="3" t="s">
        <v>0</v>
      </c>
      <c r="AE364" s="3">
        <v>0</v>
      </c>
    </row>
    <row r="365" spans="1:31" ht="15" customHeight="1" x14ac:dyDescent="0.25">
      <c r="A365" s="2" t="s">
        <v>518</v>
      </c>
      <c r="B365" s="47">
        <v>44263</v>
      </c>
      <c r="C365" s="2" t="s">
        <v>27</v>
      </c>
      <c r="D365" s="2" t="s">
        <v>38</v>
      </c>
      <c r="E365" s="2" t="s">
        <v>4</v>
      </c>
      <c r="F365" s="2" t="s">
        <v>1267</v>
      </c>
      <c r="G365" s="2" t="s">
        <v>3</v>
      </c>
      <c r="H365" s="2" t="s">
        <v>1824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95487467.993600011</v>
      </c>
      <c r="R365" s="1">
        <v>0</v>
      </c>
      <c r="S365" s="1">
        <v>69246564</v>
      </c>
      <c r="T365" s="1">
        <v>0</v>
      </c>
      <c r="U365" s="2" t="s">
        <v>0</v>
      </c>
      <c r="V365" s="1">
        <v>0</v>
      </c>
      <c r="W365" s="1">
        <v>22621468.960000001</v>
      </c>
      <c r="X365" s="2" t="s">
        <v>0</v>
      </c>
      <c r="Y365" s="1">
        <v>3619435.0335999997</v>
      </c>
      <c r="Z365" s="3">
        <v>0</v>
      </c>
      <c r="AA365" s="3" t="s">
        <v>0</v>
      </c>
      <c r="AB365" s="3">
        <v>0</v>
      </c>
      <c r="AC365" s="3">
        <v>0</v>
      </c>
      <c r="AD365" s="3" t="s">
        <v>0</v>
      </c>
      <c r="AE365" s="3">
        <v>0</v>
      </c>
    </row>
    <row r="366" spans="1:31" ht="15" customHeight="1" x14ac:dyDescent="0.25">
      <c r="A366" s="2" t="s">
        <v>519</v>
      </c>
      <c r="B366" s="47">
        <v>44263</v>
      </c>
      <c r="C366" s="2" t="s">
        <v>6</v>
      </c>
      <c r="D366" s="2" t="s">
        <v>38</v>
      </c>
      <c r="E366" s="2" t="s">
        <v>212</v>
      </c>
      <c r="F366" s="2" t="s">
        <v>1825</v>
      </c>
      <c r="G366" s="2" t="s">
        <v>3</v>
      </c>
      <c r="H366" s="2" t="s">
        <v>1826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1118</v>
      </c>
      <c r="P366" s="2" t="s">
        <v>1827</v>
      </c>
      <c r="Q366" s="1">
        <v>117815200</v>
      </c>
      <c r="R366" s="1">
        <v>0</v>
      </c>
      <c r="S366" s="1">
        <v>117815200</v>
      </c>
      <c r="T366" s="1">
        <v>0</v>
      </c>
      <c r="U366" s="2" t="s">
        <v>0</v>
      </c>
      <c r="V366" s="1">
        <v>0</v>
      </c>
      <c r="W366" s="1">
        <v>0</v>
      </c>
      <c r="X366" s="2" t="s">
        <v>0</v>
      </c>
      <c r="Y366" s="1">
        <v>0</v>
      </c>
      <c r="Z366" s="3">
        <v>0</v>
      </c>
      <c r="AA366" s="3" t="s">
        <v>0</v>
      </c>
      <c r="AB366" s="3">
        <v>0</v>
      </c>
      <c r="AC366" s="3">
        <v>0</v>
      </c>
      <c r="AD366" s="3" t="s">
        <v>0</v>
      </c>
      <c r="AE366" s="3">
        <v>0</v>
      </c>
    </row>
    <row r="367" spans="1:31" s="134" customFormat="1" ht="15" customHeight="1" x14ac:dyDescent="0.25">
      <c r="A367" s="131" t="s">
        <v>718</v>
      </c>
      <c r="B367" s="132">
        <v>44267</v>
      </c>
      <c r="C367" s="131" t="s">
        <v>6</v>
      </c>
      <c r="D367" s="131" t="s">
        <v>26</v>
      </c>
      <c r="E367" s="131" t="s">
        <v>200</v>
      </c>
      <c r="F367" s="131" t="s">
        <v>1689</v>
      </c>
      <c r="G367" s="131" t="s">
        <v>3</v>
      </c>
      <c r="H367" s="131" t="s">
        <v>2142</v>
      </c>
      <c r="I367" s="133" t="s">
        <v>1</v>
      </c>
      <c r="J367" s="133" t="s">
        <v>1</v>
      </c>
      <c r="K367" s="133" t="s">
        <v>1</v>
      </c>
      <c r="L367" s="133" t="s">
        <v>1</v>
      </c>
      <c r="M367" s="133">
        <v>0</v>
      </c>
      <c r="N367" s="131" t="s">
        <v>1</v>
      </c>
      <c r="O367" s="131" t="s">
        <v>2</v>
      </c>
      <c r="P367" s="131" t="s">
        <v>1</v>
      </c>
      <c r="Q367" s="133">
        <v>1934711760.0399997</v>
      </c>
      <c r="R367" s="133">
        <v>0</v>
      </c>
      <c r="S367" s="133">
        <v>1473073300.5</v>
      </c>
      <c r="T367" s="133">
        <v>0</v>
      </c>
      <c r="U367" s="131" t="s">
        <v>0</v>
      </c>
      <c r="V367" s="133">
        <v>0</v>
      </c>
      <c r="W367" s="133">
        <v>394514706.5</v>
      </c>
      <c r="X367" s="131" t="s">
        <v>9</v>
      </c>
      <c r="Y367" s="133">
        <v>63122353.039999999</v>
      </c>
      <c r="Z367" s="139">
        <v>0</v>
      </c>
      <c r="AA367" s="139" t="s">
        <v>0</v>
      </c>
      <c r="AB367" s="139">
        <v>0</v>
      </c>
      <c r="AC367" s="139">
        <v>3705000</v>
      </c>
      <c r="AD367" s="139" t="s">
        <v>0</v>
      </c>
      <c r="AE367" s="139">
        <v>296400</v>
      </c>
    </row>
    <row r="368" spans="1:31" ht="15" customHeight="1" x14ac:dyDescent="0.25">
      <c r="A368" s="2" t="s">
        <v>521</v>
      </c>
      <c r="B368" s="47">
        <v>44263</v>
      </c>
      <c r="C368" s="2" t="s">
        <v>27</v>
      </c>
      <c r="D368" s="2" t="s">
        <v>33</v>
      </c>
      <c r="E368" s="2" t="s">
        <v>32</v>
      </c>
      <c r="F368" s="2" t="s">
        <v>1525</v>
      </c>
      <c r="G368" s="2" t="s">
        <v>3</v>
      </c>
      <c r="H368" s="2" t="s">
        <v>1829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171469345</v>
      </c>
      <c r="R368" s="1">
        <v>0</v>
      </c>
      <c r="S368" s="1">
        <v>102490757</v>
      </c>
      <c r="T368" s="1">
        <v>0</v>
      </c>
      <c r="U368" s="2" t="s">
        <v>0</v>
      </c>
      <c r="V368" s="1">
        <v>0</v>
      </c>
      <c r="W368" s="1">
        <v>59464300</v>
      </c>
      <c r="X368" s="2" t="s">
        <v>0</v>
      </c>
      <c r="Y368" s="1">
        <v>9514288</v>
      </c>
      <c r="Z368" s="3">
        <v>0</v>
      </c>
      <c r="AA368" s="3" t="s">
        <v>0</v>
      </c>
      <c r="AB368" s="3">
        <v>0</v>
      </c>
      <c r="AC368" s="3">
        <v>0</v>
      </c>
      <c r="AD368" s="3" t="s">
        <v>0</v>
      </c>
      <c r="AE368" s="3">
        <v>0</v>
      </c>
    </row>
    <row r="369" spans="1:31" ht="15" customHeight="1" x14ac:dyDescent="0.25">
      <c r="A369" s="2" t="s">
        <v>522</v>
      </c>
      <c r="B369" s="47">
        <v>44263</v>
      </c>
      <c r="C369" s="2" t="s">
        <v>27</v>
      </c>
      <c r="D369" s="2" t="s">
        <v>33</v>
      </c>
      <c r="E369" s="2" t="s">
        <v>32</v>
      </c>
      <c r="F369" s="2" t="s">
        <v>1527</v>
      </c>
      <c r="G369" s="2" t="s">
        <v>13</v>
      </c>
      <c r="H369" s="2" t="s">
        <v>1</v>
      </c>
      <c r="I369" s="1" t="s">
        <v>1830</v>
      </c>
      <c r="J369" s="1" t="s">
        <v>1</v>
      </c>
      <c r="K369" s="1" t="s">
        <v>1831</v>
      </c>
      <c r="L369" s="1" t="s">
        <v>1778</v>
      </c>
      <c r="M369" s="1">
        <v>7039756.5</v>
      </c>
      <c r="N369" s="2" t="s">
        <v>12</v>
      </c>
      <c r="O369" s="2" t="s">
        <v>1832</v>
      </c>
      <c r="P369" s="2" t="s">
        <v>1833</v>
      </c>
      <c r="Q369" s="1">
        <v>-3534000</v>
      </c>
      <c r="R369" s="1">
        <v>0</v>
      </c>
      <c r="S369" s="1">
        <v>-3534000</v>
      </c>
      <c r="T369" s="1">
        <v>0</v>
      </c>
      <c r="U369" s="2" t="s">
        <v>0</v>
      </c>
      <c r="V369" s="1">
        <v>0</v>
      </c>
      <c r="W369" s="1">
        <v>0</v>
      </c>
      <c r="X369" s="2" t="s">
        <v>0</v>
      </c>
      <c r="Y369" s="1">
        <v>0</v>
      </c>
      <c r="Z369" s="3">
        <v>0</v>
      </c>
      <c r="AA369" s="3" t="s">
        <v>0</v>
      </c>
      <c r="AB369" s="3">
        <v>0</v>
      </c>
      <c r="AC369" s="3">
        <v>0</v>
      </c>
      <c r="AD369" s="3" t="s">
        <v>0</v>
      </c>
      <c r="AE369" s="3">
        <v>0</v>
      </c>
    </row>
    <row r="370" spans="1:31" ht="15" customHeight="1" x14ac:dyDescent="0.25">
      <c r="A370" s="2" t="s">
        <v>523</v>
      </c>
      <c r="B370" s="47">
        <v>44263</v>
      </c>
      <c r="C370" s="2" t="s">
        <v>6</v>
      </c>
      <c r="D370" s="2" t="s">
        <v>33</v>
      </c>
      <c r="E370" s="2" t="s">
        <v>206</v>
      </c>
      <c r="F370" s="2" t="s">
        <v>753</v>
      </c>
      <c r="G370" s="2" t="s">
        <v>3</v>
      </c>
      <c r="H370" s="2" t="s">
        <v>1834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389053957.33999997</v>
      </c>
      <c r="R370" s="1">
        <v>0</v>
      </c>
      <c r="S370" s="1">
        <v>309934853.5</v>
      </c>
      <c r="T370" s="1">
        <v>0</v>
      </c>
      <c r="U370" s="2" t="s">
        <v>0</v>
      </c>
      <c r="V370" s="1">
        <v>0</v>
      </c>
      <c r="W370" s="1">
        <v>68206124</v>
      </c>
      <c r="X370" s="2" t="s">
        <v>9</v>
      </c>
      <c r="Y370" s="1">
        <v>10912979.84</v>
      </c>
      <c r="Z370" s="3">
        <v>0</v>
      </c>
      <c r="AA370" s="3" t="s">
        <v>0</v>
      </c>
      <c r="AB370" s="3">
        <v>0</v>
      </c>
      <c r="AC370" s="3">
        <v>0</v>
      </c>
      <c r="AD370" s="3" t="s">
        <v>0</v>
      </c>
      <c r="AE370" s="3">
        <v>0</v>
      </c>
    </row>
    <row r="371" spans="1:31" ht="15" customHeight="1" x14ac:dyDescent="0.25">
      <c r="A371" s="2" t="s">
        <v>524</v>
      </c>
      <c r="B371" s="47">
        <v>44263</v>
      </c>
      <c r="C371" s="2" t="s">
        <v>6</v>
      </c>
      <c r="D371" s="2" t="s">
        <v>33</v>
      </c>
      <c r="E371" s="2" t="s">
        <v>206</v>
      </c>
      <c r="F371" s="2" t="s">
        <v>753</v>
      </c>
      <c r="G371" s="2" t="s">
        <v>3</v>
      </c>
      <c r="H371" s="2" t="s">
        <v>1835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791</v>
      </c>
      <c r="P371" s="2" t="s">
        <v>1027</v>
      </c>
      <c r="Q371" s="1">
        <v>424433250.5</v>
      </c>
      <c r="R371" s="1">
        <v>0</v>
      </c>
      <c r="S371" s="1">
        <v>167233062.5</v>
      </c>
      <c r="T371" s="1">
        <v>221724300</v>
      </c>
      <c r="U371" s="2" t="s">
        <v>9</v>
      </c>
      <c r="V371" s="1">
        <v>35475888</v>
      </c>
      <c r="W371" s="1">
        <v>0</v>
      </c>
      <c r="X371" s="2" t="s">
        <v>0</v>
      </c>
      <c r="Y371" s="1">
        <v>0</v>
      </c>
      <c r="Z371" s="3">
        <v>0</v>
      </c>
      <c r="AA371" s="3" t="s">
        <v>0</v>
      </c>
      <c r="AB371" s="3">
        <v>0</v>
      </c>
      <c r="AC371" s="3">
        <v>0</v>
      </c>
      <c r="AD371" s="3" t="s">
        <v>0</v>
      </c>
      <c r="AE371" s="3">
        <v>0</v>
      </c>
    </row>
    <row r="372" spans="1:31" ht="15" customHeight="1" x14ac:dyDescent="0.25">
      <c r="A372" s="2" t="s">
        <v>525</v>
      </c>
      <c r="B372" s="47">
        <v>44263</v>
      </c>
      <c r="C372" s="2" t="s">
        <v>6</v>
      </c>
      <c r="D372" s="2" t="s">
        <v>33</v>
      </c>
      <c r="E372" s="2" t="s">
        <v>206</v>
      </c>
      <c r="F372" s="2" t="s">
        <v>753</v>
      </c>
      <c r="G372" s="2" t="s">
        <v>3</v>
      </c>
      <c r="H372" s="2" t="s">
        <v>1836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255322005.94</v>
      </c>
      <c r="R372" s="1">
        <v>0</v>
      </c>
      <c r="S372" s="1">
        <v>210151827.5</v>
      </c>
      <c r="T372" s="1">
        <v>0</v>
      </c>
      <c r="U372" s="2" t="s">
        <v>0</v>
      </c>
      <c r="V372" s="1">
        <v>0</v>
      </c>
      <c r="W372" s="1">
        <v>38939809</v>
      </c>
      <c r="X372" s="2" t="s">
        <v>0</v>
      </c>
      <c r="Y372" s="1">
        <v>6230369.4399999995</v>
      </c>
      <c r="Z372" s="3">
        <v>0</v>
      </c>
      <c r="AA372" s="3" t="s">
        <v>0</v>
      </c>
      <c r="AB372" s="3">
        <v>0</v>
      </c>
      <c r="AC372" s="3">
        <v>0</v>
      </c>
      <c r="AD372" s="3" t="s">
        <v>0</v>
      </c>
      <c r="AE372" s="3">
        <v>0</v>
      </c>
    </row>
    <row r="373" spans="1:31" ht="15" customHeight="1" x14ac:dyDescent="0.25">
      <c r="A373" s="2" t="s">
        <v>526</v>
      </c>
      <c r="B373" s="47">
        <v>44263</v>
      </c>
      <c r="C373" s="2" t="s">
        <v>35</v>
      </c>
      <c r="D373" s="2" t="s">
        <v>33</v>
      </c>
      <c r="E373" s="2" t="s">
        <v>1158</v>
      </c>
      <c r="F373" s="2" t="s">
        <v>1837</v>
      </c>
      <c r="G373" s="2" t="s">
        <v>3</v>
      </c>
      <c r="H373" s="2" t="s">
        <v>1838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98</v>
      </c>
      <c r="P373" s="2" t="s">
        <v>1</v>
      </c>
      <c r="Q373" s="1">
        <v>0</v>
      </c>
      <c r="R373" s="1">
        <v>0</v>
      </c>
      <c r="S373" s="1">
        <v>0</v>
      </c>
      <c r="T373" s="1">
        <v>0</v>
      </c>
      <c r="U373" s="2" t="s">
        <v>0</v>
      </c>
      <c r="V373" s="1">
        <v>0</v>
      </c>
      <c r="W373" s="1">
        <v>0</v>
      </c>
      <c r="X373" s="2" t="s">
        <v>0</v>
      </c>
      <c r="Y373" s="1">
        <v>0</v>
      </c>
      <c r="Z373" s="3">
        <v>0</v>
      </c>
      <c r="AA373" s="3" t="s">
        <v>0</v>
      </c>
      <c r="AB373" s="3">
        <v>0</v>
      </c>
      <c r="AC373" s="3">
        <v>0</v>
      </c>
      <c r="AD373" s="3" t="s">
        <v>0</v>
      </c>
      <c r="AE373" s="3">
        <v>0</v>
      </c>
    </row>
    <row r="374" spans="1:31" ht="15" customHeight="1" x14ac:dyDescent="0.25">
      <c r="A374" s="2" t="s">
        <v>527</v>
      </c>
      <c r="B374" s="47">
        <v>44263</v>
      </c>
      <c r="C374" s="2" t="s">
        <v>27</v>
      </c>
      <c r="D374" s="2" t="s">
        <v>26</v>
      </c>
      <c r="E374" s="2" t="s">
        <v>253</v>
      </c>
      <c r="F374" s="2" t="s">
        <v>1168</v>
      </c>
      <c r="G374" s="2" t="s">
        <v>3</v>
      </c>
      <c r="H374" s="2" t="s">
        <v>1839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346919829.83840001</v>
      </c>
      <c r="R374" s="1">
        <v>0</v>
      </c>
      <c r="S374" s="1">
        <v>241978308.5</v>
      </c>
      <c r="T374" s="1">
        <v>0</v>
      </c>
      <c r="U374" s="2" t="s">
        <v>0</v>
      </c>
      <c r="V374" s="1">
        <v>0</v>
      </c>
      <c r="W374" s="1">
        <v>90466828.74000001</v>
      </c>
      <c r="X374" s="2" t="s">
        <v>0</v>
      </c>
      <c r="Y374" s="1">
        <v>14474692.598399999</v>
      </c>
      <c r="Z374" s="3">
        <v>0</v>
      </c>
      <c r="AA374" s="3" t="s">
        <v>0</v>
      </c>
      <c r="AB374" s="3">
        <v>0</v>
      </c>
      <c r="AC374" s="3">
        <v>0</v>
      </c>
      <c r="AD374" s="3" t="s">
        <v>0</v>
      </c>
      <c r="AE374" s="3">
        <v>0</v>
      </c>
    </row>
    <row r="375" spans="1:31" ht="15" customHeight="1" x14ac:dyDescent="0.25">
      <c r="A375" s="2" t="s">
        <v>528</v>
      </c>
      <c r="B375" s="47">
        <v>44263</v>
      </c>
      <c r="C375" s="2" t="s">
        <v>6</v>
      </c>
      <c r="D375" s="2" t="s">
        <v>26</v>
      </c>
      <c r="E375" s="2" t="s">
        <v>200</v>
      </c>
      <c r="F375" s="2" t="s">
        <v>1386</v>
      </c>
      <c r="G375" s="2" t="s">
        <v>3</v>
      </c>
      <c r="H375" s="2" t="s">
        <v>1840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508626986.74000001</v>
      </c>
      <c r="R375" s="1">
        <v>0</v>
      </c>
      <c r="S375" s="1">
        <v>460997312.5</v>
      </c>
      <c r="T375" s="1">
        <v>0</v>
      </c>
      <c r="U375" s="2" t="s">
        <v>0</v>
      </c>
      <c r="V375" s="1">
        <v>0</v>
      </c>
      <c r="W375" s="1">
        <v>41060064</v>
      </c>
      <c r="X375" s="2" t="s">
        <v>9</v>
      </c>
      <c r="Y375" s="1">
        <v>6569610.2400000002</v>
      </c>
      <c r="Z375" s="3">
        <v>0</v>
      </c>
      <c r="AA375" s="3" t="s">
        <v>0</v>
      </c>
      <c r="AB375" s="3">
        <v>0</v>
      </c>
      <c r="AC375" s="3">
        <v>0</v>
      </c>
      <c r="AD375" s="3" t="s">
        <v>0</v>
      </c>
      <c r="AE375" s="3">
        <v>0</v>
      </c>
    </row>
    <row r="376" spans="1:31" ht="15" customHeight="1" x14ac:dyDescent="0.25">
      <c r="A376" s="2" t="s">
        <v>529</v>
      </c>
      <c r="B376" s="47">
        <v>44263</v>
      </c>
      <c r="C376" s="2" t="s">
        <v>6</v>
      </c>
      <c r="D376" s="2" t="s">
        <v>26</v>
      </c>
      <c r="E376" s="2" t="s">
        <v>200</v>
      </c>
      <c r="F376" s="2" t="s">
        <v>1386</v>
      </c>
      <c r="G376" s="2" t="s">
        <v>3</v>
      </c>
      <c r="H376" s="2" t="s">
        <v>1841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397</v>
      </c>
      <c r="P376" s="2" t="s">
        <v>412</v>
      </c>
      <c r="Q376" s="1">
        <v>48761761</v>
      </c>
      <c r="R376" s="1">
        <v>0</v>
      </c>
      <c r="S376" s="1">
        <v>48365041</v>
      </c>
      <c r="T376" s="1">
        <v>342000</v>
      </c>
      <c r="U376" s="2" t="s">
        <v>9</v>
      </c>
      <c r="V376" s="1">
        <v>54720</v>
      </c>
      <c r="W376" s="1">
        <v>0</v>
      </c>
      <c r="X376" s="2" t="s">
        <v>0</v>
      </c>
      <c r="Y376" s="1">
        <v>0</v>
      </c>
      <c r="Z376" s="3">
        <v>0</v>
      </c>
      <c r="AA376" s="3" t="s">
        <v>0</v>
      </c>
      <c r="AB376" s="3">
        <v>0</v>
      </c>
      <c r="AC376" s="3">
        <v>0</v>
      </c>
      <c r="AD376" s="3" t="s">
        <v>0</v>
      </c>
      <c r="AE376" s="3">
        <v>0</v>
      </c>
    </row>
    <row r="377" spans="1:31" ht="15" customHeight="1" x14ac:dyDescent="0.25">
      <c r="A377" s="2" t="s">
        <v>530</v>
      </c>
      <c r="B377" s="47">
        <v>44263</v>
      </c>
      <c r="C377" s="2" t="s">
        <v>6</v>
      </c>
      <c r="D377" s="2" t="s">
        <v>26</v>
      </c>
      <c r="E377" s="2" t="s">
        <v>200</v>
      </c>
      <c r="F377" s="2" t="s">
        <v>1386</v>
      </c>
      <c r="G377" s="2" t="s">
        <v>3</v>
      </c>
      <c r="H377" s="2" t="s">
        <v>1842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343781922.02359998</v>
      </c>
      <c r="R377" s="1">
        <v>0</v>
      </c>
      <c r="S377" s="1">
        <v>257609065</v>
      </c>
      <c r="T377" s="1">
        <v>0</v>
      </c>
      <c r="U377" s="2" t="s">
        <v>0</v>
      </c>
      <c r="V377" s="1">
        <v>0</v>
      </c>
      <c r="W377" s="1">
        <v>74286945.710000008</v>
      </c>
      <c r="X377" s="2" t="s">
        <v>9</v>
      </c>
      <c r="Y377" s="1">
        <v>11885911.3136</v>
      </c>
      <c r="Z377" s="3">
        <v>0</v>
      </c>
      <c r="AA377" s="3" t="s">
        <v>0</v>
      </c>
      <c r="AB377" s="3">
        <v>0</v>
      </c>
      <c r="AC377" s="3">
        <v>0</v>
      </c>
      <c r="AD377" s="3" t="s">
        <v>0</v>
      </c>
      <c r="AE377" s="3">
        <v>0</v>
      </c>
    </row>
    <row r="378" spans="1:31" ht="15" customHeight="1" x14ac:dyDescent="0.25">
      <c r="A378" s="2" t="s">
        <v>531</v>
      </c>
      <c r="B378" s="47">
        <v>44263</v>
      </c>
      <c r="C378" s="2" t="s">
        <v>27</v>
      </c>
      <c r="D378" s="2" t="s">
        <v>24</v>
      </c>
      <c r="E378" s="2" t="s">
        <v>358</v>
      </c>
      <c r="F378" s="2" t="s">
        <v>1061</v>
      </c>
      <c r="G378" s="2" t="s">
        <v>3</v>
      </c>
      <c r="H378" s="2" t="s">
        <v>1316</v>
      </c>
      <c r="I378" s="1" t="s">
        <v>1</v>
      </c>
      <c r="J378" s="1" t="s">
        <v>1</v>
      </c>
      <c r="K378" s="1" t="s">
        <v>1</v>
      </c>
      <c r="L378" s="1" t="s">
        <v>1</v>
      </c>
      <c r="M378" s="1"/>
      <c r="N378" s="2" t="s">
        <v>1</v>
      </c>
      <c r="O378" s="2" t="s">
        <v>98</v>
      </c>
      <c r="P378" s="2" t="s">
        <v>1</v>
      </c>
      <c r="Q378" s="1">
        <v>0</v>
      </c>
      <c r="R378" s="1">
        <v>0</v>
      </c>
      <c r="S378" s="1">
        <v>0</v>
      </c>
      <c r="T378" s="1">
        <v>0</v>
      </c>
      <c r="U378" s="2" t="s">
        <v>0</v>
      </c>
      <c r="V378" s="1">
        <v>0</v>
      </c>
      <c r="W378" s="1">
        <v>0</v>
      </c>
      <c r="X378" s="2" t="s">
        <v>9</v>
      </c>
      <c r="Y378" s="1">
        <v>0</v>
      </c>
      <c r="Z378" s="3">
        <v>0</v>
      </c>
      <c r="AA378" s="3" t="s">
        <v>0</v>
      </c>
      <c r="AB378" s="3">
        <v>0</v>
      </c>
      <c r="AC378" s="3">
        <v>0</v>
      </c>
      <c r="AD378" s="3" t="s">
        <v>0</v>
      </c>
      <c r="AE378" s="3">
        <v>0</v>
      </c>
    </row>
    <row r="379" spans="1:31" ht="15" customHeight="1" x14ac:dyDescent="0.25">
      <c r="A379" s="2" t="s">
        <v>532</v>
      </c>
      <c r="B379" s="47">
        <v>44263</v>
      </c>
      <c r="C379" s="2" t="s">
        <v>6</v>
      </c>
      <c r="D379" s="2" t="s">
        <v>24</v>
      </c>
      <c r="E379" s="2" t="s">
        <v>196</v>
      </c>
      <c r="F379" s="2" t="s">
        <v>789</v>
      </c>
      <c r="G379" s="2" t="s">
        <v>3</v>
      </c>
      <c r="H379" s="2" t="s">
        <v>1843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 t="s">
        <v>1</v>
      </c>
      <c r="Q379" s="1">
        <v>816361301.60000002</v>
      </c>
      <c r="R379" s="1">
        <v>0</v>
      </c>
      <c r="S379" s="1">
        <v>670188936</v>
      </c>
      <c r="T379" s="1">
        <v>0</v>
      </c>
      <c r="U379" s="2" t="s">
        <v>0</v>
      </c>
      <c r="V379" s="1">
        <v>0</v>
      </c>
      <c r="W379" s="1">
        <v>126010660</v>
      </c>
      <c r="X379" s="2" t="s">
        <v>9</v>
      </c>
      <c r="Y379" s="1">
        <v>20161705.600000001</v>
      </c>
      <c r="Z379" s="3">
        <v>0</v>
      </c>
      <c r="AA379" s="3" t="s">
        <v>0</v>
      </c>
      <c r="AB379" s="3">
        <v>0</v>
      </c>
      <c r="AC379" s="3">
        <v>0</v>
      </c>
      <c r="AD379" s="3" t="s">
        <v>0</v>
      </c>
      <c r="AE379" s="3">
        <v>0</v>
      </c>
    </row>
    <row r="380" spans="1:31" ht="15" customHeight="1" x14ac:dyDescent="0.25">
      <c r="A380" s="2" t="s">
        <v>533</v>
      </c>
      <c r="B380" s="47">
        <v>44263</v>
      </c>
      <c r="C380" s="2" t="s">
        <v>27</v>
      </c>
      <c r="D380" s="2" t="s">
        <v>1031</v>
      </c>
      <c r="E380" s="2" t="s">
        <v>1104</v>
      </c>
      <c r="F380" s="2" t="s">
        <v>1844</v>
      </c>
      <c r="G380" s="2" t="s">
        <v>3</v>
      </c>
      <c r="H380" s="2" t="s">
        <v>1845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13620720</v>
      </c>
      <c r="R380" s="1">
        <v>0</v>
      </c>
      <c r="S380" s="1">
        <v>0</v>
      </c>
      <c r="T380" s="1">
        <v>0</v>
      </c>
      <c r="U380" s="2" t="s">
        <v>0</v>
      </c>
      <c r="V380" s="1">
        <v>0</v>
      </c>
      <c r="W380" s="1">
        <v>11742000</v>
      </c>
      <c r="X380" s="2" t="s">
        <v>9</v>
      </c>
      <c r="Y380" s="1">
        <v>1878720</v>
      </c>
      <c r="Z380" s="3">
        <v>0</v>
      </c>
      <c r="AA380" s="3" t="s">
        <v>0</v>
      </c>
      <c r="AB380" s="3">
        <v>0</v>
      </c>
      <c r="AC380" s="3">
        <v>0</v>
      </c>
      <c r="AD380" s="3" t="s">
        <v>0</v>
      </c>
      <c r="AE380" s="3">
        <v>0</v>
      </c>
    </row>
    <row r="381" spans="1:31" ht="15" customHeight="1" x14ac:dyDescent="0.25">
      <c r="A381" s="2" t="s">
        <v>534</v>
      </c>
      <c r="B381" s="47">
        <v>44263</v>
      </c>
      <c r="C381" s="2" t="s">
        <v>6</v>
      </c>
      <c r="D381" s="2" t="s">
        <v>1031</v>
      </c>
      <c r="E381" s="2" t="s">
        <v>1032</v>
      </c>
      <c r="F381" s="2" t="s">
        <v>1846</v>
      </c>
      <c r="G381" s="2" t="s">
        <v>3</v>
      </c>
      <c r="H381" s="2" t="s">
        <v>1847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283444672.5072</v>
      </c>
      <c r="R381" s="1">
        <v>0</v>
      </c>
      <c r="S381" s="1">
        <v>232295896.5</v>
      </c>
      <c r="T381" s="1">
        <v>0</v>
      </c>
      <c r="U381" s="2" t="s">
        <v>0</v>
      </c>
      <c r="V381" s="1">
        <v>0</v>
      </c>
      <c r="W381" s="1">
        <v>44093772.420000002</v>
      </c>
      <c r="X381" s="2" t="s">
        <v>0</v>
      </c>
      <c r="Y381" s="1">
        <v>7055003.5872</v>
      </c>
      <c r="Z381" s="3">
        <v>0</v>
      </c>
      <c r="AA381" s="3" t="s">
        <v>0</v>
      </c>
      <c r="AB381" s="3">
        <v>0</v>
      </c>
      <c r="AC381" s="3">
        <v>0</v>
      </c>
      <c r="AD381" s="3" t="s">
        <v>0</v>
      </c>
      <c r="AE381" s="3">
        <v>0</v>
      </c>
    </row>
    <row r="382" spans="1:31" ht="15" customHeight="1" x14ac:dyDescent="0.25">
      <c r="A382" s="2" t="s">
        <v>535</v>
      </c>
      <c r="B382" s="47">
        <v>44263</v>
      </c>
      <c r="C382" s="2" t="s">
        <v>6</v>
      </c>
      <c r="D382" s="2" t="s">
        <v>19</v>
      </c>
      <c r="E382" s="2" t="s">
        <v>185</v>
      </c>
      <c r="F382" s="2" t="s">
        <v>1534</v>
      </c>
      <c r="G382" s="2" t="s">
        <v>3</v>
      </c>
      <c r="H382" s="2" t="s">
        <v>1848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748892283.4072001</v>
      </c>
      <c r="R382" s="1">
        <v>0</v>
      </c>
      <c r="S382" s="1">
        <v>542270444.5</v>
      </c>
      <c r="T382" s="1">
        <v>0</v>
      </c>
      <c r="U382" s="2" t="s">
        <v>0</v>
      </c>
      <c r="V382" s="1">
        <v>0</v>
      </c>
      <c r="W382" s="1">
        <v>178122274.92000002</v>
      </c>
      <c r="X382" s="2" t="s">
        <v>0</v>
      </c>
      <c r="Y382" s="1">
        <v>28499563.987199996</v>
      </c>
      <c r="Z382" s="3">
        <v>0</v>
      </c>
      <c r="AA382" s="3" t="s">
        <v>0</v>
      </c>
      <c r="AB382" s="3">
        <v>0</v>
      </c>
      <c r="AC382" s="3">
        <v>0</v>
      </c>
      <c r="AD382" s="3" t="s">
        <v>0</v>
      </c>
      <c r="AE382" s="3">
        <v>0</v>
      </c>
    </row>
    <row r="383" spans="1:31" ht="15" customHeight="1" x14ac:dyDescent="0.25">
      <c r="A383" s="2" t="s">
        <v>536</v>
      </c>
      <c r="B383" s="47">
        <v>44263</v>
      </c>
      <c r="C383" s="2" t="s">
        <v>6</v>
      </c>
      <c r="D383" s="2" t="s">
        <v>14</v>
      </c>
      <c r="E383" s="2" t="s">
        <v>181</v>
      </c>
      <c r="F383" s="2" t="s">
        <v>1849</v>
      </c>
      <c r="G383" s="2" t="s">
        <v>3</v>
      </c>
      <c r="H383" s="2" t="s">
        <v>1850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1">
        <v>259804174.46360001</v>
      </c>
      <c r="R383" s="1">
        <v>0</v>
      </c>
      <c r="S383" s="1">
        <v>240676479.5</v>
      </c>
      <c r="T383" s="1">
        <v>0</v>
      </c>
      <c r="U383" s="2" t="s">
        <v>0</v>
      </c>
      <c r="V383" s="1">
        <v>0</v>
      </c>
      <c r="W383" s="1">
        <v>16489392.210000001</v>
      </c>
      <c r="X383" s="2" t="s">
        <v>0</v>
      </c>
      <c r="Y383" s="1">
        <v>2638302.7536000004</v>
      </c>
      <c r="Z383" s="3">
        <v>0</v>
      </c>
      <c r="AA383" s="3" t="s">
        <v>0</v>
      </c>
      <c r="AB383" s="3">
        <v>0</v>
      </c>
      <c r="AC383" s="3">
        <v>0</v>
      </c>
      <c r="AD383" s="3" t="s">
        <v>0</v>
      </c>
      <c r="AE383" s="3">
        <v>0</v>
      </c>
    </row>
    <row r="384" spans="1:31" ht="15" customHeight="1" x14ac:dyDescent="0.25">
      <c r="A384" s="2" t="s">
        <v>537</v>
      </c>
      <c r="B384" s="47">
        <v>44263</v>
      </c>
      <c r="C384" s="2" t="s">
        <v>6</v>
      </c>
      <c r="D384" s="2" t="s">
        <v>10</v>
      </c>
      <c r="E384" s="2" t="s">
        <v>178</v>
      </c>
      <c r="F384" s="2" t="s">
        <v>1851</v>
      </c>
      <c r="G384" s="2" t="s">
        <v>3</v>
      </c>
      <c r="H384" s="2" t="s">
        <v>1852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49579170</v>
      </c>
      <c r="R384" s="1">
        <v>0</v>
      </c>
      <c r="S384" s="1">
        <v>13841310</v>
      </c>
      <c r="T384" s="1">
        <v>0</v>
      </c>
      <c r="U384" s="2" t="s">
        <v>0</v>
      </c>
      <c r="V384" s="1">
        <v>0</v>
      </c>
      <c r="W384" s="1">
        <v>30808500</v>
      </c>
      <c r="X384" s="2" t="s">
        <v>0</v>
      </c>
      <c r="Y384" s="1">
        <v>4929360</v>
      </c>
      <c r="Z384" s="3">
        <v>0</v>
      </c>
      <c r="AA384" s="3" t="s">
        <v>0</v>
      </c>
      <c r="AB384" s="3">
        <v>0</v>
      </c>
      <c r="AC384" s="3">
        <v>0</v>
      </c>
      <c r="AD384" s="3" t="s">
        <v>0</v>
      </c>
      <c r="AE384" s="3">
        <v>0</v>
      </c>
    </row>
    <row r="385" spans="1:31" ht="15" customHeight="1" x14ac:dyDescent="0.25">
      <c r="A385" s="2" t="s">
        <v>538</v>
      </c>
      <c r="B385" s="47">
        <v>44263</v>
      </c>
      <c r="C385" s="2" t="s">
        <v>6</v>
      </c>
      <c r="D385" s="2" t="s">
        <v>280</v>
      </c>
      <c r="E385" s="2" t="s">
        <v>204</v>
      </c>
      <c r="F385" s="2" t="s">
        <v>1097</v>
      </c>
      <c r="G385" s="2" t="s">
        <v>3</v>
      </c>
      <c r="H385" s="2" t="s">
        <v>1853</v>
      </c>
      <c r="I385" s="1" t="s">
        <v>1</v>
      </c>
      <c r="J385" s="1" t="s">
        <v>1</v>
      </c>
      <c r="K385" s="1" t="s">
        <v>1</v>
      </c>
      <c r="L385" s="1" t="s">
        <v>1</v>
      </c>
      <c r="M385" s="1"/>
      <c r="N385" s="2" t="s">
        <v>1</v>
      </c>
      <c r="O385" s="2" t="s">
        <v>2</v>
      </c>
      <c r="P385" s="2"/>
      <c r="Q385" s="1">
        <v>88957250.640000001</v>
      </c>
      <c r="R385" s="1">
        <v>0</v>
      </c>
      <c r="S385" s="1">
        <v>68378150</v>
      </c>
      <c r="T385" s="1">
        <v>0</v>
      </c>
      <c r="U385" s="2" t="s">
        <v>0</v>
      </c>
      <c r="V385" s="1">
        <v>0</v>
      </c>
      <c r="W385" s="1">
        <v>17740604</v>
      </c>
      <c r="X385" s="2" t="s">
        <v>0</v>
      </c>
      <c r="Y385" s="1">
        <v>2838496.64</v>
      </c>
      <c r="Z385" s="3">
        <v>0</v>
      </c>
      <c r="AA385" s="3" t="s">
        <v>0</v>
      </c>
      <c r="AB385" s="3">
        <v>0</v>
      </c>
      <c r="AC385" s="3">
        <v>0</v>
      </c>
      <c r="AD385" s="3" t="s">
        <v>0</v>
      </c>
      <c r="AE385" s="3">
        <v>0</v>
      </c>
    </row>
    <row r="386" spans="1:31" ht="15" customHeight="1" x14ac:dyDescent="0.25">
      <c r="A386" s="2" t="s">
        <v>539</v>
      </c>
      <c r="B386" s="47">
        <v>44263</v>
      </c>
      <c r="C386" s="2" t="s">
        <v>6</v>
      </c>
      <c r="D386" s="2" t="s">
        <v>7</v>
      </c>
      <c r="E386" s="2" t="s">
        <v>762</v>
      </c>
      <c r="F386" s="2" t="s">
        <v>1854</v>
      </c>
      <c r="G386" s="2" t="s">
        <v>3</v>
      </c>
      <c r="H386" s="2" t="s">
        <v>1855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74106232</v>
      </c>
      <c r="R386" s="1">
        <v>0</v>
      </c>
      <c r="S386" s="1">
        <v>46428400</v>
      </c>
      <c r="T386" s="1">
        <v>0</v>
      </c>
      <c r="U386" s="2" t="s">
        <v>0</v>
      </c>
      <c r="V386" s="1">
        <v>0</v>
      </c>
      <c r="W386" s="1">
        <v>23860200</v>
      </c>
      <c r="X386" s="2" t="s">
        <v>0</v>
      </c>
      <c r="Y386" s="1">
        <v>3817632</v>
      </c>
      <c r="Z386" s="3">
        <v>0</v>
      </c>
      <c r="AA386" s="3" t="s">
        <v>0</v>
      </c>
      <c r="AB386" s="3">
        <v>0</v>
      </c>
      <c r="AC386" s="3">
        <v>0</v>
      </c>
      <c r="AD386" s="3" t="s">
        <v>0</v>
      </c>
      <c r="AE386" s="3">
        <v>0</v>
      </c>
    </row>
    <row r="387" spans="1:31" ht="15" customHeight="1" x14ac:dyDescent="0.25">
      <c r="A387" s="2" t="s">
        <v>540</v>
      </c>
      <c r="B387" s="47">
        <v>44263</v>
      </c>
      <c r="C387" s="2" t="s">
        <v>6</v>
      </c>
      <c r="D387" s="2" t="s">
        <v>5</v>
      </c>
      <c r="E387" s="2" t="s">
        <v>175</v>
      </c>
      <c r="F387" s="2" t="s">
        <v>1239</v>
      </c>
      <c r="G387" s="2" t="s">
        <v>3</v>
      </c>
      <c r="H387" s="2" t="s">
        <v>1856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642941654.03319991</v>
      </c>
      <c r="R387" s="1">
        <v>0</v>
      </c>
      <c r="S387" s="1">
        <v>375778075.5</v>
      </c>
      <c r="T387" s="1">
        <v>0</v>
      </c>
      <c r="U387" s="2" t="s">
        <v>0</v>
      </c>
      <c r="V387" s="1">
        <v>0</v>
      </c>
      <c r="W387" s="1">
        <v>230313429.77000001</v>
      </c>
      <c r="X387" s="2" t="s">
        <v>9</v>
      </c>
      <c r="Y387" s="1">
        <v>36850148.7632</v>
      </c>
      <c r="Z387" s="3">
        <v>0</v>
      </c>
      <c r="AA387" s="3" t="s">
        <v>0</v>
      </c>
      <c r="AB387" s="3">
        <v>0</v>
      </c>
      <c r="AC387" s="3">
        <v>0</v>
      </c>
      <c r="AD387" s="3" t="s">
        <v>0</v>
      </c>
      <c r="AE387" s="3">
        <v>0</v>
      </c>
    </row>
    <row r="388" spans="1:31" ht="15" customHeight="1" x14ac:dyDescent="0.25">
      <c r="A388" s="2" t="s">
        <v>541</v>
      </c>
      <c r="B388" s="47">
        <v>44263</v>
      </c>
      <c r="C388" s="2" t="s">
        <v>6</v>
      </c>
      <c r="D388" s="2" t="s">
        <v>914</v>
      </c>
      <c r="E388" s="2" t="s">
        <v>915</v>
      </c>
      <c r="F388" s="2" t="s">
        <v>1857</v>
      </c>
      <c r="G388" s="2" t="s">
        <v>3</v>
      </c>
      <c r="H388" s="2" t="s">
        <v>1858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98</v>
      </c>
      <c r="P388" s="2" t="s">
        <v>1</v>
      </c>
      <c r="Q388" s="1">
        <v>0</v>
      </c>
      <c r="R388" s="1">
        <v>0</v>
      </c>
      <c r="S388" s="1">
        <v>0</v>
      </c>
      <c r="T388" s="1">
        <v>0</v>
      </c>
      <c r="U388" s="2" t="s">
        <v>0</v>
      </c>
      <c r="V388" s="1">
        <v>0</v>
      </c>
      <c r="W388" s="1">
        <v>0</v>
      </c>
      <c r="X388" s="2" t="s">
        <v>9</v>
      </c>
      <c r="Y388" s="1">
        <v>0</v>
      </c>
      <c r="Z388" s="3">
        <v>0</v>
      </c>
      <c r="AA388" s="3" t="s">
        <v>0</v>
      </c>
      <c r="AB388" s="3">
        <v>0</v>
      </c>
      <c r="AC388" s="3">
        <v>0</v>
      </c>
      <c r="AD388" s="3" t="s">
        <v>0</v>
      </c>
      <c r="AE388" s="3">
        <v>0</v>
      </c>
    </row>
    <row r="389" spans="1:31" ht="15" customHeight="1" x14ac:dyDescent="0.25">
      <c r="A389" s="2" t="s">
        <v>542</v>
      </c>
      <c r="B389" s="46">
        <v>44263</v>
      </c>
      <c r="C389" s="2" t="s">
        <v>6</v>
      </c>
      <c r="D389" s="2" t="s">
        <v>1007</v>
      </c>
      <c r="E389" s="2" t="s">
        <v>907</v>
      </c>
      <c r="F389" s="59" t="s">
        <v>1859</v>
      </c>
      <c r="G389" s="2" t="s">
        <v>3</v>
      </c>
      <c r="H389" s="2" t="s">
        <v>1860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771891700.34000003</v>
      </c>
      <c r="R389" s="1">
        <v>0</v>
      </c>
      <c r="S389" s="1">
        <v>567206143.98000002</v>
      </c>
      <c r="T389" s="1">
        <v>0</v>
      </c>
      <c r="U389" s="2" t="s">
        <v>0</v>
      </c>
      <c r="V389" s="1">
        <v>0</v>
      </c>
      <c r="W389" s="1">
        <v>176453065.83000001</v>
      </c>
      <c r="X389" s="2" t="s">
        <v>9</v>
      </c>
      <c r="Y389" s="1">
        <v>28232490.530000001</v>
      </c>
      <c r="Z389" s="3">
        <v>0</v>
      </c>
      <c r="AA389" s="3" t="s">
        <v>0</v>
      </c>
      <c r="AB389" s="3">
        <v>0</v>
      </c>
      <c r="AC389" s="3">
        <v>0</v>
      </c>
      <c r="AD389" s="3" t="s">
        <v>0</v>
      </c>
      <c r="AE389" s="3">
        <v>0</v>
      </c>
    </row>
    <row r="390" spans="1:31" ht="15" customHeight="1" x14ac:dyDescent="0.25">
      <c r="A390" s="2" t="s">
        <v>543</v>
      </c>
      <c r="B390" s="47">
        <v>44264</v>
      </c>
      <c r="C390" s="2" t="s">
        <v>27</v>
      </c>
      <c r="D390" s="2" t="s">
        <v>49</v>
      </c>
      <c r="E390" s="2" t="s">
        <v>223</v>
      </c>
      <c r="F390" s="2" t="s">
        <v>1861</v>
      </c>
      <c r="G390" s="2" t="s">
        <v>3</v>
      </c>
      <c r="H390" s="2" t="s">
        <v>1862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433202088.97479999</v>
      </c>
      <c r="R390" s="1">
        <v>0</v>
      </c>
      <c r="S390" s="1">
        <v>299437650</v>
      </c>
      <c r="T390" s="1">
        <v>0</v>
      </c>
      <c r="U390" s="2" t="s">
        <v>0</v>
      </c>
      <c r="V390" s="1">
        <v>0</v>
      </c>
      <c r="W390" s="1">
        <v>115314171.53</v>
      </c>
      <c r="X390" s="2" t="s">
        <v>9</v>
      </c>
      <c r="Y390" s="1">
        <v>18450267.444800001</v>
      </c>
      <c r="Z390" s="3">
        <v>0</v>
      </c>
      <c r="AA390" s="3" t="s">
        <v>0</v>
      </c>
      <c r="AB390" s="3">
        <v>0</v>
      </c>
      <c r="AC390" s="3">
        <v>0</v>
      </c>
      <c r="AD390" s="3" t="s">
        <v>0</v>
      </c>
      <c r="AE390" s="3">
        <v>0</v>
      </c>
    </row>
    <row r="391" spans="1:31" ht="15" customHeight="1" x14ac:dyDescent="0.25">
      <c r="A391" s="2" t="s">
        <v>544</v>
      </c>
      <c r="B391" s="47">
        <v>44264</v>
      </c>
      <c r="C391" s="2" t="s">
        <v>27</v>
      </c>
      <c r="D391" s="2" t="s">
        <v>49</v>
      </c>
      <c r="E391" s="2" t="s">
        <v>223</v>
      </c>
      <c r="F391" s="2" t="s">
        <v>1863</v>
      </c>
      <c r="G391" s="2" t="s">
        <v>3</v>
      </c>
      <c r="H391" s="2" t="s">
        <v>1864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1865</v>
      </c>
      <c r="P391" s="2" t="s">
        <v>1866</v>
      </c>
      <c r="Q391" s="1">
        <v>12193440</v>
      </c>
      <c r="R391" s="1">
        <v>0</v>
      </c>
      <c r="S391" s="1">
        <v>12061200</v>
      </c>
      <c r="T391" s="1">
        <v>114000</v>
      </c>
      <c r="U391" s="2" t="s">
        <v>9</v>
      </c>
      <c r="V391" s="1">
        <v>18240</v>
      </c>
      <c r="W391" s="1">
        <v>0</v>
      </c>
      <c r="X391" s="2" t="s">
        <v>0</v>
      </c>
      <c r="Y391" s="1">
        <v>0</v>
      </c>
      <c r="Z391" s="3">
        <v>0</v>
      </c>
      <c r="AA391" s="3" t="s">
        <v>0</v>
      </c>
      <c r="AB391" s="3">
        <v>0</v>
      </c>
      <c r="AC391" s="3">
        <v>0</v>
      </c>
      <c r="AD391" s="3" t="s">
        <v>0</v>
      </c>
      <c r="AE391" s="3">
        <v>0</v>
      </c>
    </row>
    <row r="392" spans="1:31" ht="15" customHeight="1" x14ac:dyDescent="0.25">
      <c r="A392" s="2" t="s">
        <v>545</v>
      </c>
      <c r="B392" s="47">
        <v>44264</v>
      </c>
      <c r="C392" s="2" t="s">
        <v>27</v>
      </c>
      <c r="D392" s="2" t="s">
        <v>49</v>
      </c>
      <c r="E392" s="2" t="s">
        <v>223</v>
      </c>
      <c r="F392" s="2" t="s">
        <v>1861</v>
      </c>
      <c r="G392" s="2" t="s">
        <v>3</v>
      </c>
      <c r="H392" s="2" t="s">
        <v>1867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726818942.27480006</v>
      </c>
      <c r="R392" s="1">
        <v>0</v>
      </c>
      <c r="S392" s="1">
        <v>597701225.5</v>
      </c>
      <c r="T392" s="1">
        <v>0</v>
      </c>
      <c r="U392" s="2" t="s">
        <v>0</v>
      </c>
      <c r="V392" s="1">
        <v>0</v>
      </c>
      <c r="W392" s="1">
        <v>111308376.53</v>
      </c>
      <c r="X392" s="2" t="s">
        <v>0</v>
      </c>
      <c r="Y392" s="1">
        <v>17809340.244800001</v>
      </c>
      <c r="Z392" s="3">
        <v>0</v>
      </c>
      <c r="AA392" s="3" t="s">
        <v>0</v>
      </c>
      <c r="AB392" s="3">
        <v>0</v>
      </c>
      <c r="AC392" s="3">
        <v>0</v>
      </c>
      <c r="AD392" s="3" t="s">
        <v>0</v>
      </c>
      <c r="AE392" s="3">
        <v>0</v>
      </c>
    </row>
    <row r="393" spans="1:31" ht="15" customHeight="1" x14ac:dyDescent="0.25">
      <c r="A393" s="2" t="s">
        <v>546</v>
      </c>
      <c r="B393" s="47">
        <v>44264</v>
      </c>
      <c r="C393" s="2" t="s">
        <v>6</v>
      </c>
      <c r="D393" s="2" t="s">
        <v>49</v>
      </c>
      <c r="E393" s="2" t="s">
        <v>232</v>
      </c>
      <c r="F393" s="2" t="s">
        <v>1265</v>
      </c>
      <c r="G393" s="2" t="s">
        <v>3</v>
      </c>
      <c r="H393" s="2" t="s">
        <v>1868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1">
        <v>438583462.27999997</v>
      </c>
      <c r="R393" s="1">
        <v>0</v>
      </c>
      <c r="S393" s="1">
        <v>359514257</v>
      </c>
      <c r="T393" s="1">
        <v>0</v>
      </c>
      <c r="U393" s="2" t="s">
        <v>0</v>
      </c>
      <c r="V393" s="1">
        <v>0</v>
      </c>
      <c r="W393" s="1">
        <v>68163108</v>
      </c>
      <c r="X393" s="2" t="s">
        <v>9</v>
      </c>
      <c r="Y393" s="1">
        <v>10906097.279999999</v>
      </c>
      <c r="Z393" s="3">
        <v>0</v>
      </c>
      <c r="AA393" s="3" t="s">
        <v>0</v>
      </c>
      <c r="AB393" s="3">
        <v>0</v>
      </c>
      <c r="AC393" s="3">
        <v>0</v>
      </c>
      <c r="AD393" s="3" t="s">
        <v>0</v>
      </c>
      <c r="AE393" s="3">
        <v>0</v>
      </c>
    </row>
    <row r="394" spans="1:31" x14ac:dyDescent="0.25">
      <c r="A394" s="2" t="s">
        <v>547</v>
      </c>
      <c r="B394" s="47">
        <v>44264</v>
      </c>
      <c r="C394" s="2" t="s">
        <v>6</v>
      </c>
      <c r="D394" s="2" t="s">
        <v>49</v>
      </c>
      <c r="E394" s="2" t="s">
        <v>232</v>
      </c>
      <c r="F394" s="2" t="s">
        <v>1265</v>
      </c>
      <c r="G394" s="2" t="s">
        <v>3</v>
      </c>
      <c r="H394" s="2" t="s">
        <v>1869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1450</v>
      </c>
      <c r="P394" s="2" t="s">
        <v>1870</v>
      </c>
      <c r="Q394" s="1">
        <v>4079205</v>
      </c>
      <c r="R394" s="1">
        <v>0</v>
      </c>
      <c r="S394" s="1">
        <v>4079205</v>
      </c>
      <c r="T394" s="1">
        <v>0</v>
      </c>
      <c r="U394" s="2" t="s">
        <v>0</v>
      </c>
      <c r="V394" s="1">
        <v>0</v>
      </c>
      <c r="W394" s="1">
        <v>0</v>
      </c>
      <c r="X394" s="2" t="s">
        <v>0</v>
      </c>
      <c r="Y394" s="1">
        <v>0</v>
      </c>
      <c r="Z394" s="3">
        <v>0</v>
      </c>
      <c r="AA394" s="3" t="s">
        <v>0</v>
      </c>
      <c r="AB394" s="3">
        <v>0</v>
      </c>
      <c r="AC394" s="3">
        <v>0</v>
      </c>
      <c r="AD394" s="3" t="s">
        <v>0</v>
      </c>
      <c r="AE394" s="3">
        <v>0</v>
      </c>
    </row>
    <row r="395" spans="1:31" s="134" customFormat="1" x14ac:dyDescent="0.25">
      <c r="A395" s="131" t="s">
        <v>722</v>
      </c>
      <c r="B395" s="132">
        <v>44267</v>
      </c>
      <c r="C395" s="131" t="s">
        <v>6</v>
      </c>
      <c r="D395" s="131" t="s">
        <v>24</v>
      </c>
      <c r="E395" s="131" t="s">
        <v>196</v>
      </c>
      <c r="F395" s="131" t="s">
        <v>784</v>
      </c>
      <c r="G395" s="131" t="s">
        <v>3</v>
      </c>
      <c r="H395" s="131" t="s">
        <v>2147</v>
      </c>
      <c r="I395" s="133" t="s">
        <v>1</v>
      </c>
      <c r="J395" s="133" t="s">
        <v>1</v>
      </c>
      <c r="K395" s="133" t="s">
        <v>1</v>
      </c>
      <c r="L395" s="133" t="s">
        <v>1</v>
      </c>
      <c r="M395" s="133">
        <v>0</v>
      </c>
      <c r="N395" s="131" t="s">
        <v>1</v>
      </c>
      <c r="O395" s="131" t="s">
        <v>2</v>
      </c>
      <c r="P395" s="131" t="s">
        <v>1</v>
      </c>
      <c r="Q395" s="133">
        <v>1324851910.5947998</v>
      </c>
      <c r="R395" s="133">
        <v>0</v>
      </c>
      <c r="S395" s="133">
        <v>1069438167.5</v>
      </c>
      <c r="T395" s="133">
        <v>0</v>
      </c>
      <c r="U395" s="131" t="s">
        <v>0</v>
      </c>
      <c r="V395" s="133">
        <v>0</v>
      </c>
      <c r="W395" s="133">
        <v>216734778.53</v>
      </c>
      <c r="X395" s="131" t="s">
        <v>9</v>
      </c>
      <c r="Y395" s="133">
        <v>34677564.564800002</v>
      </c>
      <c r="Z395" s="139">
        <v>0</v>
      </c>
      <c r="AA395" s="139" t="s">
        <v>0</v>
      </c>
      <c r="AB395" s="139">
        <v>0</v>
      </c>
      <c r="AC395" s="139">
        <v>3705000</v>
      </c>
      <c r="AD395" s="139" t="s">
        <v>0</v>
      </c>
      <c r="AE395" s="139">
        <v>296400</v>
      </c>
    </row>
    <row r="396" spans="1:31" x14ac:dyDescent="0.25">
      <c r="A396" s="2" t="s">
        <v>549</v>
      </c>
      <c r="B396" s="47">
        <v>44264</v>
      </c>
      <c r="C396" s="2" t="s">
        <v>35</v>
      </c>
      <c r="D396" s="2" t="s">
        <v>42</v>
      </c>
      <c r="E396" s="2" t="s">
        <v>219</v>
      </c>
      <c r="F396" s="2" t="s">
        <v>1872</v>
      </c>
      <c r="G396" s="2" t="s">
        <v>3</v>
      </c>
      <c r="H396" s="2" t="s">
        <v>1873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382719766.5</v>
      </c>
      <c r="R396" s="1">
        <v>0</v>
      </c>
      <c r="S396" s="1">
        <v>364911446.5</v>
      </c>
      <c r="T396" s="1">
        <v>0</v>
      </c>
      <c r="U396" s="2" t="s">
        <v>0</v>
      </c>
      <c r="V396" s="1">
        <v>0</v>
      </c>
      <c r="W396" s="1">
        <v>15352000</v>
      </c>
      <c r="X396" s="2" t="s">
        <v>0</v>
      </c>
      <c r="Y396" s="1">
        <v>2456320</v>
      </c>
      <c r="Z396" s="3">
        <v>0</v>
      </c>
      <c r="AA396" s="3" t="s">
        <v>0</v>
      </c>
      <c r="AB396" s="3">
        <v>0</v>
      </c>
      <c r="AC396" s="3">
        <v>0</v>
      </c>
      <c r="AD396" s="3" t="s">
        <v>0</v>
      </c>
      <c r="AE396" s="3">
        <v>0</v>
      </c>
    </row>
    <row r="397" spans="1:31" x14ac:dyDescent="0.25">
      <c r="A397" s="2" t="s">
        <v>550</v>
      </c>
      <c r="B397" s="47">
        <v>44264</v>
      </c>
      <c r="C397" s="2" t="s">
        <v>27</v>
      </c>
      <c r="D397" s="2" t="s">
        <v>42</v>
      </c>
      <c r="E397" s="2" t="s">
        <v>214</v>
      </c>
      <c r="F397" s="2" t="s">
        <v>1525</v>
      </c>
      <c r="G397" s="2" t="s">
        <v>3</v>
      </c>
      <c r="H397" s="2" t="s">
        <v>1874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2</v>
      </c>
      <c r="P397" s="2" t="s">
        <v>1</v>
      </c>
      <c r="Q397" s="1">
        <v>469235119.40959996</v>
      </c>
      <c r="R397" s="1">
        <v>0</v>
      </c>
      <c r="S397" s="1">
        <v>322418270.5</v>
      </c>
      <c r="T397" s="1">
        <v>0</v>
      </c>
      <c r="U397" s="2" t="s">
        <v>0</v>
      </c>
      <c r="V397" s="1">
        <v>0</v>
      </c>
      <c r="W397" s="1">
        <v>126566249.06</v>
      </c>
      <c r="X397" s="2" t="s">
        <v>9</v>
      </c>
      <c r="Y397" s="1">
        <v>20250599.849600002</v>
      </c>
      <c r="Z397" s="3">
        <v>0</v>
      </c>
      <c r="AA397" s="3" t="s">
        <v>0</v>
      </c>
      <c r="AB397" s="3">
        <v>0</v>
      </c>
      <c r="AC397" s="3">
        <v>0</v>
      </c>
      <c r="AD397" s="3" t="s">
        <v>0</v>
      </c>
      <c r="AE397" s="3">
        <v>0</v>
      </c>
    </row>
    <row r="398" spans="1:31" x14ac:dyDescent="0.25">
      <c r="A398" s="2" t="s">
        <v>551</v>
      </c>
      <c r="B398" s="47">
        <v>44264</v>
      </c>
      <c r="C398" s="2" t="s">
        <v>6</v>
      </c>
      <c r="D398" s="2" t="s">
        <v>42</v>
      </c>
      <c r="E398" s="2" t="s">
        <v>221</v>
      </c>
      <c r="F398" s="2" t="s">
        <v>1875</v>
      </c>
      <c r="G398" s="2" t="s">
        <v>3</v>
      </c>
      <c r="H398" s="2" t="s">
        <v>1876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1395171688.9895997</v>
      </c>
      <c r="R398" s="1">
        <v>0</v>
      </c>
      <c r="S398" s="1">
        <v>1048797502</v>
      </c>
      <c r="T398" s="1">
        <v>0</v>
      </c>
      <c r="U398" s="2" t="s">
        <v>0</v>
      </c>
      <c r="V398" s="1">
        <v>0</v>
      </c>
      <c r="W398" s="1">
        <v>298598437.06</v>
      </c>
      <c r="X398" s="2" t="s">
        <v>9</v>
      </c>
      <c r="Y398" s="1">
        <v>47775749.9296</v>
      </c>
      <c r="Z398" s="3">
        <v>0</v>
      </c>
      <c r="AA398" s="3" t="s">
        <v>0</v>
      </c>
      <c r="AB398" s="3">
        <v>0</v>
      </c>
      <c r="AC398" s="3">
        <v>0</v>
      </c>
      <c r="AD398" s="3" t="s">
        <v>0</v>
      </c>
      <c r="AE398" s="3">
        <v>0</v>
      </c>
    </row>
    <row r="399" spans="1:31" x14ac:dyDescent="0.25">
      <c r="A399" s="2" t="s">
        <v>552</v>
      </c>
      <c r="B399" s="46">
        <v>44264</v>
      </c>
      <c r="C399" s="2" t="s">
        <v>6</v>
      </c>
      <c r="D399" s="2" t="s">
        <v>42</v>
      </c>
      <c r="E399" s="2" t="s">
        <v>217</v>
      </c>
      <c r="F399" s="59" t="s">
        <v>740</v>
      </c>
      <c r="G399" s="2" t="s">
        <v>1182</v>
      </c>
      <c r="H399" s="2" t="s">
        <v>1877</v>
      </c>
      <c r="I399" s="2"/>
      <c r="J399" s="1"/>
      <c r="K399" s="1"/>
      <c r="L399" s="1"/>
      <c r="M399" s="1">
        <v>0</v>
      </c>
      <c r="N399" s="2"/>
      <c r="O399" s="2" t="s">
        <v>2</v>
      </c>
      <c r="P399" s="2"/>
      <c r="Q399" s="1">
        <v>46649830</v>
      </c>
      <c r="R399" s="1">
        <v>0</v>
      </c>
      <c r="S399" s="1">
        <v>46649830</v>
      </c>
      <c r="T399" s="1">
        <v>0</v>
      </c>
      <c r="U399" s="2" t="s">
        <v>0</v>
      </c>
      <c r="V399" s="1">
        <v>0</v>
      </c>
      <c r="W399" s="1">
        <v>0</v>
      </c>
      <c r="X399" s="2" t="s">
        <v>0</v>
      </c>
      <c r="Y399" s="1">
        <v>0</v>
      </c>
      <c r="Z399" s="3">
        <v>0</v>
      </c>
      <c r="AA399" s="3" t="s">
        <v>0</v>
      </c>
      <c r="AB399" s="3">
        <v>0</v>
      </c>
      <c r="AC399" s="3">
        <v>0</v>
      </c>
      <c r="AD399" s="3" t="s">
        <v>0</v>
      </c>
      <c r="AE399" s="3">
        <v>0</v>
      </c>
    </row>
    <row r="400" spans="1:31" x14ac:dyDescent="0.25">
      <c r="A400" s="2" t="s">
        <v>553</v>
      </c>
      <c r="B400" s="47">
        <v>44264</v>
      </c>
      <c r="C400" s="2" t="s">
        <v>35</v>
      </c>
      <c r="D400" s="2" t="s">
        <v>38</v>
      </c>
      <c r="E400" s="2" t="s">
        <v>210</v>
      </c>
      <c r="F400" s="2" t="s">
        <v>1361</v>
      </c>
      <c r="G400" s="2" t="s">
        <v>3</v>
      </c>
      <c r="H400" s="2" t="s">
        <v>1878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274645594</v>
      </c>
      <c r="R400" s="1">
        <v>0</v>
      </c>
      <c r="S400" s="1">
        <v>253868486</v>
      </c>
      <c r="T400" s="1">
        <v>0</v>
      </c>
      <c r="U400" s="2" t="s">
        <v>0</v>
      </c>
      <c r="V400" s="1">
        <v>0</v>
      </c>
      <c r="W400" s="1">
        <v>17911300</v>
      </c>
      <c r="X400" s="2" t="s">
        <v>0</v>
      </c>
      <c r="Y400" s="1">
        <v>2865808</v>
      </c>
      <c r="Z400" s="3">
        <v>0</v>
      </c>
      <c r="AA400" s="3" t="s">
        <v>0</v>
      </c>
      <c r="AB400" s="3">
        <v>0</v>
      </c>
      <c r="AC400" s="3">
        <v>0</v>
      </c>
      <c r="AD400" s="3" t="s">
        <v>0</v>
      </c>
      <c r="AE400" s="3">
        <v>0</v>
      </c>
    </row>
    <row r="401" spans="1:31" x14ac:dyDescent="0.25">
      <c r="A401" s="2" t="s">
        <v>554</v>
      </c>
      <c r="B401" s="47">
        <v>44264</v>
      </c>
      <c r="C401" s="2" t="s">
        <v>27</v>
      </c>
      <c r="D401" s="2" t="s">
        <v>38</v>
      </c>
      <c r="E401" s="2" t="s">
        <v>4</v>
      </c>
      <c r="F401" s="2" t="s">
        <v>1343</v>
      </c>
      <c r="G401" s="2" t="s">
        <v>3</v>
      </c>
      <c r="H401" s="2" t="s">
        <v>1879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157992326.35479999</v>
      </c>
      <c r="R401" s="1">
        <v>0</v>
      </c>
      <c r="S401" s="1">
        <v>131266344.5</v>
      </c>
      <c r="T401" s="1">
        <v>0</v>
      </c>
      <c r="U401" s="2" t="s">
        <v>0</v>
      </c>
      <c r="V401" s="1">
        <v>0</v>
      </c>
      <c r="W401" s="1">
        <v>23039639.530000001</v>
      </c>
      <c r="X401" s="2" t="s">
        <v>0</v>
      </c>
      <c r="Y401" s="1">
        <v>3686342.3248000001</v>
      </c>
      <c r="Z401" s="3">
        <v>0</v>
      </c>
      <c r="AA401" s="3" t="s">
        <v>0</v>
      </c>
      <c r="AB401" s="3">
        <v>0</v>
      </c>
      <c r="AC401" s="3">
        <v>0</v>
      </c>
      <c r="AD401" s="3" t="s">
        <v>0</v>
      </c>
      <c r="AE401" s="3">
        <v>0</v>
      </c>
    </row>
    <row r="402" spans="1:31" ht="15" customHeight="1" x14ac:dyDescent="0.25">
      <c r="A402" s="2" t="s">
        <v>555</v>
      </c>
      <c r="B402" s="47">
        <v>44264</v>
      </c>
      <c r="C402" s="2" t="s">
        <v>27</v>
      </c>
      <c r="D402" s="2" t="s">
        <v>38</v>
      </c>
      <c r="E402" s="2" t="s">
        <v>4</v>
      </c>
      <c r="F402" s="2" t="s">
        <v>1338</v>
      </c>
      <c r="G402" s="2" t="s">
        <v>3</v>
      </c>
      <c r="H402" s="2" t="s">
        <v>1880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1556</v>
      </c>
      <c r="P402" s="2" t="s">
        <v>1557</v>
      </c>
      <c r="Q402" s="1">
        <v>22974999.5</v>
      </c>
      <c r="R402" s="1">
        <v>0</v>
      </c>
      <c r="S402" s="1">
        <v>17663359.5</v>
      </c>
      <c r="T402" s="1">
        <v>4579000</v>
      </c>
      <c r="U402" s="2" t="s">
        <v>9</v>
      </c>
      <c r="V402" s="1">
        <v>732640</v>
      </c>
      <c r="W402" s="1">
        <v>0</v>
      </c>
      <c r="X402" s="2" t="s">
        <v>0</v>
      </c>
      <c r="Y402" s="1">
        <v>0</v>
      </c>
      <c r="Z402" s="3">
        <v>0</v>
      </c>
      <c r="AA402" s="3" t="s">
        <v>0</v>
      </c>
      <c r="AB402" s="3">
        <v>0</v>
      </c>
      <c r="AC402" s="3">
        <v>0</v>
      </c>
      <c r="AD402" s="3" t="s">
        <v>0</v>
      </c>
      <c r="AE402" s="3">
        <v>0</v>
      </c>
    </row>
    <row r="403" spans="1:31" ht="15" customHeight="1" x14ac:dyDescent="0.25">
      <c r="A403" s="2" t="s">
        <v>556</v>
      </c>
      <c r="B403" s="47">
        <v>44264</v>
      </c>
      <c r="C403" s="2" t="s">
        <v>27</v>
      </c>
      <c r="D403" s="2" t="s">
        <v>38</v>
      </c>
      <c r="E403" s="2" t="s">
        <v>4</v>
      </c>
      <c r="F403" s="2" t="s">
        <v>1343</v>
      </c>
      <c r="G403" s="2" t="s">
        <v>3</v>
      </c>
      <c r="H403" s="2" t="s">
        <v>1881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21799080</v>
      </c>
      <c r="R403" s="1">
        <v>0</v>
      </c>
      <c r="S403" s="1">
        <v>14371600</v>
      </c>
      <c r="T403" s="1">
        <v>0</v>
      </c>
      <c r="U403" s="2" t="s">
        <v>0</v>
      </c>
      <c r="V403" s="1">
        <v>0</v>
      </c>
      <c r="W403" s="1">
        <v>6403000</v>
      </c>
      <c r="X403" s="2" t="s">
        <v>9</v>
      </c>
      <c r="Y403" s="1">
        <v>1024480</v>
      </c>
      <c r="Z403" s="3">
        <v>0</v>
      </c>
      <c r="AA403" s="3" t="s">
        <v>0</v>
      </c>
      <c r="AB403" s="3">
        <v>0</v>
      </c>
      <c r="AC403" s="3">
        <v>0</v>
      </c>
      <c r="AD403" s="3" t="s">
        <v>0</v>
      </c>
      <c r="AE403" s="3">
        <v>0</v>
      </c>
    </row>
    <row r="404" spans="1:31" ht="15" customHeight="1" x14ac:dyDescent="0.25">
      <c r="A404" s="2" t="s">
        <v>557</v>
      </c>
      <c r="B404" s="47">
        <v>44264</v>
      </c>
      <c r="C404" s="2" t="s">
        <v>27</v>
      </c>
      <c r="D404" s="2" t="s">
        <v>38</v>
      </c>
      <c r="E404" s="2" t="s">
        <v>4</v>
      </c>
      <c r="F404" s="2" t="s">
        <v>1338</v>
      </c>
      <c r="G404" s="2" t="s">
        <v>3</v>
      </c>
      <c r="H404" s="2" t="s">
        <v>1882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1346</v>
      </c>
      <c r="P404" s="2" t="s">
        <v>1347</v>
      </c>
      <c r="Q404" s="1">
        <v>2005640</v>
      </c>
      <c r="R404" s="1">
        <v>0</v>
      </c>
      <c r="S404" s="1">
        <v>0</v>
      </c>
      <c r="T404" s="1">
        <v>1729000</v>
      </c>
      <c r="U404" s="2" t="s">
        <v>9</v>
      </c>
      <c r="V404" s="1">
        <v>276640</v>
      </c>
      <c r="W404" s="1">
        <v>0</v>
      </c>
      <c r="X404" s="2" t="s">
        <v>0</v>
      </c>
      <c r="Y404" s="1">
        <v>0</v>
      </c>
      <c r="Z404" s="3">
        <v>0</v>
      </c>
      <c r="AA404" s="3" t="s">
        <v>0</v>
      </c>
      <c r="AB404" s="3">
        <v>0</v>
      </c>
      <c r="AC404" s="3">
        <v>0</v>
      </c>
      <c r="AD404" s="3" t="s">
        <v>0</v>
      </c>
      <c r="AE404" s="3">
        <v>0</v>
      </c>
    </row>
    <row r="405" spans="1:31" ht="15" customHeight="1" x14ac:dyDescent="0.25">
      <c r="A405" s="2" t="s">
        <v>558</v>
      </c>
      <c r="B405" s="47">
        <v>44264</v>
      </c>
      <c r="C405" s="2" t="s">
        <v>27</v>
      </c>
      <c r="D405" s="2" t="s">
        <v>38</v>
      </c>
      <c r="E405" s="2" t="s">
        <v>4</v>
      </c>
      <c r="F405" s="2" t="s">
        <v>1343</v>
      </c>
      <c r="G405" s="2" t="s">
        <v>3</v>
      </c>
      <c r="H405" s="2" t="s">
        <v>1883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759165987.10599995</v>
      </c>
      <c r="R405" s="1">
        <v>0</v>
      </c>
      <c r="S405" s="1">
        <v>415009000</v>
      </c>
      <c r="T405" s="1">
        <v>0</v>
      </c>
      <c r="U405" s="2" t="s">
        <v>0</v>
      </c>
      <c r="V405" s="1">
        <v>0</v>
      </c>
      <c r="W405" s="1">
        <v>296687057.85000002</v>
      </c>
      <c r="X405" s="2" t="s">
        <v>0</v>
      </c>
      <c r="Y405" s="1">
        <v>47469929.256000005</v>
      </c>
      <c r="Z405" s="3">
        <v>0</v>
      </c>
      <c r="AA405" s="3" t="s">
        <v>0</v>
      </c>
      <c r="AB405" s="3">
        <v>0</v>
      </c>
      <c r="AC405" s="3">
        <v>0</v>
      </c>
      <c r="AD405" s="3" t="s">
        <v>0</v>
      </c>
      <c r="AE405" s="3">
        <v>0</v>
      </c>
    </row>
    <row r="406" spans="1:31" ht="15" customHeight="1" x14ac:dyDescent="0.25">
      <c r="A406" s="2" t="s">
        <v>559</v>
      </c>
      <c r="B406" s="47">
        <v>44264</v>
      </c>
      <c r="C406" s="2" t="s">
        <v>6</v>
      </c>
      <c r="D406" s="2" t="s">
        <v>38</v>
      </c>
      <c r="E406" s="2" t="s">
        <v>212</v>
      </c>
      <c r="F406" s="2" t="s">
        <v>1884</v>
      </c>
      <c r="G406" s="2" t="s">
        <v>3</v>
      </c>
      <c r="H406" s="2" t="s">
        <v>1885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508636406.53999996</v>
      </c>
      <c r="R406" s="1">
        <v>0</v>
      </c>
      <c r="S406" s="1">
        <v>420157906.5</v>
      </c>
      <c r="T406" s="1">
        <v>0</v>
      </c>
      <c r="U406" s="2" t="s">
        <v>0</v>
      </c>
      <c r="V406" s="1">
        <v>0</v>
      </c>
      <c r="W406" s="1">
        <v>76274569</v>
      </c>
      <c r="X406" s="2" t="s">
        <v>9</v>
      </c>
      <c r="Y406" s="1">
        <v>12203931.039999999</v>
      </c>
      <c r="Z406" s="3">
        <v>0</v>
      </c>
      <c r="AA406" s="3" t="s">
        <v>0</v>
      </c>
      <c r="AB406" s="3">
        <v>0</v>
      </c>
      <c r="AC406" s="3">
        <v>0</v>
      </c>
      <c r="AD406" s="3" t="s">
        <v>0</v>
      </c>
      <c r="AE406" s="3">
        <v>0</v>
      </c>
    </row>
    <row r="407" spans="1:31" ht="15" customHeight="1" x14ac:dyDescent="0.25">
      <c r="A407" s="2" t="s">
        <v>560</v>
      </c>
      <c r="B407" s="47">
        <v>44264</v>
      </c>
      <c r="C407" s="2" t="s">
        <v>6</v>
      </c>
      <c r="D407" s="2" t="s">
        <v>38</v>
      </c>
      <c r="E407" s="2" t="s">
        <v>212</v>
      </c>
      <c r="F407" s="2" t="s">
        <v>1884</v>
      </c>
      <c r="G407" s="2" t="s">
        <v>3</v>
      </c>
      <c r="H407" s="2" t="s">
        <v>1886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758</v>
      </c>
      <c r="P407" s="2" t="s">
        <v>1039</v>
      </c>
      <c r="Q407" s="1">
        <v>204706000</v>
      </c>
      <c r="R407" s="1">
        <v>0</v>
      </c>
      <c r="S407" s="1">
        <v>204706000</v>
      </c>
      <c r="T407" s="1">
        <v>0</v>
      </c>
      <c r="U407" s="2" t="s">
        <v>0</v>
      </c>
      <c r="V407" s="1">
        <v>0</v>
      </c>
      <c r="W407" s="1">
        <v>0</v>
      </c>
      <c r="X407" s="2" t="s">
        <v>0</v>
      </c>
      <c r="Y407" s="1">
        <v>0</v>
      </c>
      <c r="Z407" s="3">
        <v>0</v>
      </c>
      <c r="AA407" s="3" t="s">
        <v>0</v>
      </c>
      <c r="AB407" s="3">
        <v>0</v>
      </c>
      <c r="AC407" s="3">
        <v>0</v>
      </c>
      <c r="AD407" s="3" t="s">
        <v>0</v>
      </c>
      <c r="AE407" s="3">
        <v>0</v>
      </c>
    </row>
    <row r="408" spans="1:31" ht="15" customHeight="1" x14ac:dyDescent="0.25">
      <c r="A408" s="2" t="s">
        <v>561</v>
      </c>
      <c r="B408" s="47">
        <v>44264</v>
      </c>
      <c r="C408" s="2" t="s">
        <v>6</v>
      </c>
      <c r="D408" s="2" t="s">
        <v>38</v>
      </c>
      <c r="E408" s="2" t="s">
        <v>212</v>
      </c>
      <c r="F408" s="2" t="s">
        <v>1884</v>
      </c>
      <c r="G408" s="2" t="s">
        <v>3</v>
      </c>
      <c r="H408" s="2" t="s">
        <v>1887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295390570.37480003</v>
      </c>
      <c r="R408" s="1">
        <v>0</v>
      </c>
      <c r="S408" s="1">
        <v>254448501.99999997</v>
      </c>
      <c r="T408" s="1">
        <v>0</v>
      </c>
      <c r="U408" s="2" t="s">
        <v>0</v>
      </c>
      <c r="V408" s="1">
        <v>0</v>
      </c>
      <c r="W408" s="1">
        <v>35294886.530000001</v>
      </c>
      <c r="X408" s="2" t="s">
        <v>9</v>
      </c>
      <c r="Y408" s="1">
        <v>5647181.8447999991</v>
      </c>
      <c r="Z408" s="3">
        <v>0</v>
      </c>
      <c r="AA408" s="3" t="s">
        <v>0</v>
      </c>
      <c r="AB408" s="3">
        <v>0</v>
      </c>
      <c r="AC408" s="3">
        <v>0</v>
      </c>
      <c r="AD408" s="3" t="s">
        <v>0</v>
      </c>
      <c r="AE408" s="3">
        <v>0</v>
      </c>
    </row>
    <row r="409" spans="1:31" ht="15" customHeight="1" x14ac:dyDescent="0.25">
      <c r="A409" s="2" t="s">
        <v>562</v>
      </c>
      <c r="B409" s="47">
        <v>44264</v>
      </c>
      <c r="C409" s="2" t="s">
        <v>6</v>
      </c>
      <c r="D409" s="2" t="s">
        <v>38</v>
      </c>
      <c r="E409" s="2" t="s">
        <v>212</v>
      </c>
      <c r="F409" s="2" t="s">
        <v>1884</v>
      </c>
      <c r="G409" s="2" t="s">
        <v>3</v>
      </c>
      <c r="H409" s="2" t="s">
        <v>1888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1889</v>
      </c>
      <c r="P409" s="2" t="s">
        <v>1890</v>
      </c>
      <c r="Q409" s="1">
        <v>57032538.5</v>
      </c>
      <c r="R409" s="1">
        <v>0</v>
      </c>
      <c r="S409" s="1">
        <v>57032538.5</v>
      </c>
      <c r="T409" s="1">
        <v>0</v>
      </c>
      <c r="U409" s="2" t="s">
        <v>0</v>
      </c>
      <c r="V409" s="1">
        <v>0</v>
      </c>
      <c r="W409" s="1">
        <v>0</v>
      </c>
      <c r="X409" s="2" t="s">
        <v>0</v>
      </c>
      <c r="Y409" s="1">
        <v>0</v>
      </c>
      <c r="Z409" s="3">
        <v>0</v>
      </c>
      <c r="AA409" s="3" t="s">
        <v>0</v>
      </c>
      <c r="AB409" s="3">
        <v>0</v>
      </c>
      <c r="AC409" s="3">
        <v>0</v>
      </c>
      <c r="AD409" s="3" t="s">
        <v>0</v>
      </c>
      <c r="AE409" s="3">
        <v>0</v>
      </c>
    </row>
    <row r="410" spans="1:31" ht="15" customHeight="1" x14ac:dyDescent="0.25">
      <c r="A410" s="2" t="s">
        <v>563</v>
      </c>
      <c r="B410" s="47">
        <v>44264</v>
      </c>
      <c r="C410" s="2" t="s">
        <v>6</v>
      </c>
      <c r="D410" s="2" t="s">
        <v>38</v>
      </c>
      <c r="E410" s="2" t="s">
        <v>212</v>
      </c>
      <c r="F410" s="2" t="s">
        <v>1884</v>
      </c>
      <c r="G410" s="2" t="s">
        <v>3</v>
      </c>
      <c r="H410" s="2" t="s">
        <v>1891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548932202.75999999</v>
      </c>
      <c r="R410" s="1">
        <v>0</v>
      </c>
      <c r="S410" s="1">
        <v>464584704</v>
      </c>
      <c r="T410" s="1">
        <v>0</v>
      </c>
      <c r="U410" s="2" t="s">
        <v>0</v>
      </c>
      <c r="V410" s="1">
        <v>0</v>
      </c>
      <c r="W410" s="1">
        <v>72713361</v>
      </c>
      <c r="X410" s="2" t="s">
        <v>0</v>
      </c>
      <c r="Y410" s="1">
        <v>11634137.76</v>
      </c>
      <c r="Z410" s="3">
        <v>0</v>
      </c>
      <c r="AA410" s="3" t="s">
        <v>0</v>
      </c>
      <c r="AB410" s="3">
        <v>0</v>
      </c>
      <c r="AC410" s="3">
        <v>0</v>
      </c>
      <c r="AD410" s="3" t="s">
        <v>0</v>
      </c>
      <c r="AE410" s="3">
        <v>0</v>
      </c>
    </row>
    <row r="411" spans="1:31" ht="15" customHeight="1" x14ac:dyDescent="0.25">
      <c r="A411" s="2" t="s">
        <v>564</v>
      </c>
      <c r="B411" s="47">
        <v>44264</v>
      </c>
      <c r="C411" s="2" t="s">
        <v>27</v>
      </c>
      <c r="D411" s="2" t="s">
        <v>33</v>
      </c>
      <c r="E411" s="2" t="s">
        <v>32</v>
      </c>
      <c r="F411" s="2" t="s">
        <v>1579</v>
      </c>
      <c r="G411" s="2" t="s">
        <v>3</v>
      </c>
      <c r="H411" s="2" t="s">
        <v>1892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1147117454.4792001</v>
      </c>
      <c r="R411" s="1">
        <v>0</v>
      </c>
      <c r="S411" s="1">
        <v>698668226.99999988</v>
      </c>
      <c r="T411" s="1">
        <v>0</v>
      </c>
      <c r="U411" s="2" t="s">
        <v>0</v>
      </c>
      <c r="V411" s="1">
        <v>0</v>
      </c>
      <c r="W411" s="1">
        <v>386594161.62</v>
      </c>
      <c r="X411" s="2" t="s">
        <v>9</v>
      </c>
      <c r="Y411" s="1">
        <v>61855065.859200008</v>
      </c>
      <c r="Z411" s="3">
        <v>0</v>
      </c>
      <c r="AA411" s="3" t="s">
        <v>0</v>
      </c>
      <c r="AB411" s="3">
        <v>0</v>
      </c>
      <c r="AC411" s="3">
        <v>0</v>
      </c>
      <c r="AD411" s="3" t="s">
        <v>0</v>
      </c>
      <c r="AE411" s="3">
        <v>0</v>
      </c>
    </row>
    <row r="412" spans="1:31" ht="15" customHeight="1" x14ac:dyDescent="0.25">
      <c r="A412" s="2" t="s">
        <v>565</v>
      </c>
      <c r="B412" s="47">
        <v>44264</v>
      </c>
      <c r="C412" s="2" t="s">
        <v>27</v>
      </c>
      <c r="D412" s="2" t="s">
        <v>33</v>
      </c>
      <c r="E412" s="2" t="s">
        <v>32</v>
      </c>
      <c r="F412" s="2" t="s">
        <v>1581</v>
      </c>
      <c r="G412" s="2" t="s">
        <v>13</v>
      </c>
      <c r="H412" s="2" t="s">
        <v>1</v>
      </c>
      <c r="I412" s="1" t="s">
        <v>1893</v>
      </c>
      <c r="J412" s="1" t="s">
        <v>1</v>
      </c>
      <c r="K412" s="1" t="s">
        <v>1894</v>
      </c>
      <c r="L412" s="1" t="s">
        <v>1895</v>
      </c>
      <c r="M412" s="1">
        <v>28255520.800000001</v>
      </c>
      <c r="N412" s="2" t="s">
        <v>12</v>
      </c>
      <c r="O412" s="2" t="s">
        <v>1172</v>
      </c>
      <c r="P412" s="2" t="s">
        <v>1896</v>
      </c>
      <c r="Q412" s="1">
        <v>-7524000</v>
      </c>
      <c r="R412" s="1">
        <v>0</v>
      </c>
      <c r="S412" s="1">
        <v>-7524000</v>
      </c>
      <c r="T412" s="1">
        <v>0</v>
      </c>
      <c r="U412" s="2" t="s">
        <v>0</v>
      </c>
      <c r="V412" s="1">
        <v>0</v>
      </c>
      <c r="W412" s="1">
        <v>0</v>
      </c>
      <c r="X412" s="2" t="s">
        <v>0</v>
      </c>
      <c r="Y412" s="1">
        <v>0</v>
      </c>
      <c r="Z412" s="3">
        <v>0</v>
      </c>
      <c r="AA412" s="3" t="s">
        <v>0</v>
      </c>
      <c r="AB412" s="3">
        <v>0</v>
      </c>
      <c r="AC412" s="3">
        <v>0</v>
      </c>
      <c r="AD412" s="3" t="s">
        <v>0</v>
      </c>
      <c r="AE412" s="3">
        <v>0</v>
      </c>
    </row>
    <row r="413" spans="1:31" ht="15" customHeight="1" x14ac:dyDescent="0.25">
      <c r="A413" s="2" t="s">
        <v>566</v>
      </c>
      <c r="B413" s="47">
        <v>44264</v>
      </c>
      <c r="C413" s="2" t="s">
        <v>6</v>
      </c>
      <c r="D413" s="2" t="s">
        <v>33</v>
      </c>
      <c r="E413" s="2" t="s">
        <v>206</v>
      </c>
      <c r="F413" s="2" t="s">
        <v>754</v>
      </c>
      <c r="G413" s="2" t="s">
        <v>3</v>
      </c>
      <c r="H413" s="2" t="s">
        <v>1897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560579685</v>
      </c>
      <c r="R413" s="1">
        <v>0</v>
      </c>
      <c r="S413" s="1">
        <v>462801429</v>
      </c>
      <c r="T413" s="1">
        <v>0</v>
      </c>
      <c r="U413" s="2" t="s">
        <v>0</v>
      </c>
      <c r="V413" s="1">
        <v>0</v>
      </c>
      <c r="W413" s="1">
        <v>84291600</v>
      </c>
      <c r="X413" s="2" t="s">
        <v>9</v>
      </c>
      <c r="Y413" s="1">
        <v>13486656</v>
      </c>
      <c r="Z413" s="3">
        <v>0</v>
      </c>
      <c r="AA413" s="3" t="s">
        <v>0</v>
      </c>
      <c r="AB413" s="3">
        <v>0</v>
      </c>
      <c r="AC413" s="3">
        <v>0</v>
      </c>
      <c r="AD413" s="3" t="s">
        <v>0</v>
      </c>
      <c r="AE413" s="3">
        <v>0</v>
      </c>
    </row>
    <row r="414" spans="1:31" ht="15" customHeight="1" x14ac:dyDescent="0.25">
      <c r="A414" s="2" t="s">
        <v>567</v>
      </c>
      <c r="B414" s="47">
        <v>44264</v>
      </c>
      <c r="C414" s="2" t="s">
        <v>6</v>
      </c>
      <c r="D414" s="2" t="s">
        <v>33</v>
      </c>
      <c r="E414" s="2" t="s">
        <v>206</v>
      </c>
      <c r="F414" s="2" t="s">
        <v>754</v>
      </c>
      <c r="G414" s="2" t="s">
        <v>3</v>
      </c>
      <c r="H414" s="2" t="s">
        <v>1898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413</v>
      </c>
      <c r="P414" s="2" t="s">
        <v>414</v>
      </c>
      <c r="Q414" s="1">
        <v>74467574</v>
      </c>
      <c r="R414" s="1">
        <v>0</v>
      </c>
      <c r="S414" s="1">
        <v>42372375</v>
      </c>
      <c r="T414" s="1">
        <v>27668275</v>
      </c>
      <c r="U414" s="2" t="s">
        <v>9</v>
      </c>
      <c r="V414" s="1">
        <v>4426924</v>
      </c>
      <c r="W414" s="1">
        <v>0</v>
      </c>
      <c r="X414" s="2" t="s">
        <v>0</v>
      </c>
      <c r="Y414" s="1">
        <v>0</v>
      </c>
      <c r="Z414" s="3">
        <v>0</v>
      </c>
      <c r="AA414" s="3" t="s">
        <v>0</v>
      </c>
      <c r="AB414" s="3">
        <v>0</v>
      </c>
      <c r="AC414" s="3">
        <v>0</v>
      </c>
      <c r="AD414" s="3" t="s">
        <v>0</v>
      </c>
      <c r="AE414" s="3">
        <v>0</v>
      </c>
    </row>
    <row r="415" spans="1:31" ht="15" customHeight="1" x14ac:dyDescent="0.25">
      <c r="A415" s="2" t="s">
        <v>568</v>
      </c>
      <c r="B415" s="47">
        <v>44264</v>
      </c>
      <c r="C415" s="2" t="s">
        <v>6</v>
      </c>
      <c r="D415" s="2" t="s">
        <v>33</v>
      </c>
      <c r="E415" s="2" t="s">
        <v>206</v>
      </c>
      <c r="F415" s="2" t="s">
        <v>754</v>
      </c>
      <c r="G415" s="2" t="s">
        <v>3</v>
      </c>
      <c r="H415" s="2" t="s">
        <v>1899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169432098.5</v>
      </c>
      <c r="R415" s="1">
        <v>0</v>
      </c>
      <c r="S415" s="1">
        <v>155355150.5</v>
      </c>
      <c r="T415" s="1">
        <v>0</v>
      </c>
      <c r="U415" s="2" t="s">
        <v>0</v>
      </c>
      <c r="V415" s="1">
        <v>0</v>
      </c>
      <c r="W415" s="1">
        <v>12135300</v>
      </c>
      <c r="X415" s="2" t="s">
        <v>9</v>
      </c>
      <c r="Y415" s="1">
        <v>1941648</v>
      </c>
      <c r="Z415" s="3">
        <v>0</v>
      </c>
      <c r="AA415" s="3" t="s">
        <v>0</v>
      </c>
      <c r="AB415" s="3">
        <v>0</v>
      </c>
      <c r="AC415" s="3">
        <v>0</v>
      </c>
      <c r="AD415" s="3" t="s">
        <v>0</v>
      </c>
      <c r="AE415" s="3">
        <v>0</v>
      </c>
    </row>
    <row r="416" spans="1:31" ht="15" customHeight="1" x14ac:dyDescent="0.25">
      <c r="A416" s="2" t="s">
        <v>569</v>
      </c>
      <c r="B416" s="47">
        <v>44264</v>
      </c>
      <c r="C416" s="2" t="s">
        <v>35</v>
      </c>
      <c r="D416" s="2" t="s">
        <v>33</v>
      </c>
      <c r="E416" s="2" t="s">
        <v>1158</v>
      </c>
      <c r="F416" s="2" t="s">
        <v>1900</v>
      </c>
      <c r="G416" s="2" t="s">
        <v>3</v>
      </c>
      <c r="H416" s="2" t="s">
        <v>1838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98</v>
      </c>
      <c r="P416" s="2" t="s">
        <v>1</v>
      </c>
      <c r="Q416" s="1">
        <v>0</v>
      </c>
      <c r="R416" s="1">
        <v>0</v>
      </c>
      <c r="S416" s="1">
        <v>0</v>
      </c>
      <c r="T416" s="1">
        <v>0</v>
      </c>
      <c r="U416" s="2" t="s">
        <v>0</v>
      </c>
      <c r="V416" s="1">
        <v>0</v>
      </c>
      <c r="W416" s="1">
        <v>0</v>
      </c>
      <c r="X416" s="2" t="s">
        <v>0</v>
      </c>
      <c r="Y416" s="1">
        <v>0</v>
      </c>
      <c r="Z416" s="3">
        <v>0</v>
      </c>
      <c r="AA416" s="3" t="s">
        <v>0</v>
      </c>
      <c r="AB416" s="3">
        <v>0</v>
      </c>
      <c r="AC416" s="3">
        <v>0</v>
      </c>
      <c r="AD416" s="3" t="s">
        <v>0</v>
      </c>
      <c r="AE416" s="3">
        <v>0</v>
      </c>
    </row>
    <row r="417" spans="1:31" ht="15" customHeight="1" x14ac:dyDescent="0.25">
      <c r="A417" s="2" t="s">
        <v>570</v>
      </c>
      <c r="B417" s="47">
        <v>44264</v>
      </c>
      <c r="C417" s="2" t="s">
        <v>27</v>
      </c>
      <c r="D417" s="2" t="s">
        <v>26</v>
      </c>
      <c r="E417" s="2" t="s">
        <v>253</v>
      </c>
      <c r="F417" s="2" t="s">
        <v>1181</v>
      </c>
      <c r="G417" s="2" t="s">
        <v>3</v>
      </c>
      <c r="H417" s="2" t="s">
        <v>1901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1311847386.3547997</v>
      </c>
      <c r="R417" s="1">
        <v>0</v>
      </c>
      <c r="S417" s="1">
        <v>878106245</v>
      </c>
      <c r="T417" s="1">
        <v>0</v>
      </c>
      <c r="U417" s="2" t="s">
        <v>0</v>
      </c>
      <c r="V417" s="1">
        <v>0</v>
      </c>
      <c r="W417" s="1">
        <v>373914777.02999997</v>
      </c>
      <c r="X417" s="2" t="s">
        <v>9</v>
      </c>
      <c r="Y417" s="1">
        <v>59826364.3248</v>
      </c>
      <c r="Z417" s="3">
        <v>0</v>
      </c>
      <c r="AA417" s="3" t="s">
        <v>0</v>
      </c>
      <c r="AB417" s="3">
        <v>0</v>
      </c>
      <c r="AC417" s="3">
        <v>0</v>
      </c>
      <c r="AD417" s="3" t="s">
        <v>0</v>
      </c>
      <c r="AE417" s="3">
        <v>0</v>
      </c>
    </row>
    <row r="418" spans="1:31" ht="15" customHeight="1" x14ac:dyDescent="0.25">
      <c r="A418" s="2" t="s">
        <v>571</v>
      </c>
      <c r="B418" s="47">
        <v>44264</v>
      </c>
      <c r="C418" s="2" t="s">
        <v>27</v>
      </c>
      <c r="D418" s="2" t="s">
        <v>26</v>
      </c>
      <c r="E418" s="2" t="s">
        <v>253</v>
      </c>
      <c r="F418" s="2" t="s">
        <v>1554</v>
      </c>
      <c r="G418" s="2" t="s">
        <v>3</v>
      </c>
      <c r="H418" s="2" t="s">
        <v>1902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1903</v>
      </c>
      <c r="P418" s="2" t="s">
        <v>1904</v>
      </c>
      <c r="Q418" s="1">
        <v>171047972.34</v>
      </c>
      <c r="R418" s="1">
        <v>0</v>
      </c>
      <c r="S418" s="1">
        <v>61335420</v>
      </c>
      <c r="T418" s="1">
        <v>94579786.5</v>
      </c>
      <c r="U418" s="2" t="s">
        <v>9</v>
      </c>
      <c r="V418" s="1">
        <v>15132765.84</v>
      </c>
      <c r="W418" s="1">
        <v>0</v>
      </c>
      <c r="X418" s="2" t="s">
        <v>0</v>
      </c>
      <c r="Y418" s="1">
        <v>0</v>
      </c>
      <c r="Z418" s="3">
        <v>0</v>
      </c>
      <c r="AA418" s="3" t="s">
        <v>0</v>
      </c>
      <c r="AB418" s="3">
        <v>0</v>
      </c>
      <c r="AC418" s="3">
        <v>0</v>
      </c>
      <c r="AD418" s="3" t="s">
        <v>0</v>
      </c>
      <c r="AE418" s="3">
        <v>0</v>
      </c>
    </row>
    <row r="419" spans="1:31" ht="15" customHeight="1" x14ac:dyDescent="0.25">
      <c r="A419" s="2" t="s">
        <v>572</v>
      </c>
      <c r="B419" s="47">
        <v>44264</v>
      </c>
      <c r="C419" s="2" t="s">
        <v>27</v>
      </c>
      <c r="D419" s="2" t="s">
        <v>26</v>
      </c>
      <c r="E419" s="2" t="s">
        <v>253</v>
      </c>
      <c r="F419" s="2" t="s">
        <v>1181</v>
      </c>
      <c r="G419" s="2" t="s">
        <v>3</v>
      </c>
      <c r="H419" s="2" t="s">
        <v>1905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147887681.84</v>
      </c>
      <c r="R419" s="1">
        <v>0</v>
      </c>
      <c r="S419" s="1">
        <v>96126830</v>
      </c>
      <c r="T419" s="1">
        <v>0</v>
      </c>
      <c r="U419" s="2" t="s">
        <v>0</v>
      </c>
      <c r="V419" s="1">
        <v>0</v>
      </c>
      <c r="W419" s="1">
        <v>44621424</v>
      </c>
      <c r="X419" s="2" t="s">
        <v>9</v>
      </c>
      <c r="Y419" s="1">
        <v>7139427.8399999999</v>
      </c>
      <c r="Z419" s="3">
        <v>0</v>
      </c>
      <c r="AA419" s="3" t="s">
        <v>0</v>
      </c>
      <c r="AB419" s="3">
        <v>0</v>
      </c>
      <c r="AC419" s="3">
        <v>0</v>
      </c>
      <c r="AD419" s="3" t="s">
        <v>0</v>
      </c>
      <c r="AE419" s="3">
        <v>0</v>
      </c>
    </row>
    <row r="420" spans="1:31" ht="15" customHeight="1" x14ac:dyDescent="0.25">
      <c r="A420" s="2" t="s">
        <v>573</v>
      </c>
      <c r="B420" s="47">
        <v>44264</v>
      </c>
      <c r="C420" s="2" t="s">
        <v>6</v>
      </c>
      <c r="D420" s="2" t="s">
        <v>26</v>
      </c>
      <c r="E420" s="2" t="s">
        <v>200</v>
      </c>
      <c r="F420" s="2" t="s">
        <v>1462</v>
      </c>
      <c r="G420" s="2" t="s">
        <v>3</v>
      </c>
      <c r="H420" s="2" t="s">
        <v>1906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1383041808.3148</v>
      </c>
      <c r="R420" s="1">
        <v>0</v>
      </c>
      <c r="S420" s="1">
        <v>1041872517</v>
      </c>
      <c r="T420" s="1">
        <v>0</v>
      </c>
      <c r="U420" s="2" t="s">
        <v>0</v>
      </c>
      <c r="V420" s="1">
        <v>0</v>
      </c>
      <c r="W420" s="1">
        <v>294111458.02999997</v>
      </c>
      <c r="X420" s="2" t="s">
        <v>9</v>
      </c>
      <c r="Y420" s="1">
        <v>47057833.2848</v>
      </c>
      <c r="Z420" s="3">
        <v>0</v>
      </c>
      <c r="AA420" s="3" t="s">
        <v>0</v>
      </c>
      <c r="AB420" s="3">
        <v>0</v>
      </c>
      <c r="AC420" s="3">
        <v>0</v>
      </c>
      <c r="AD420" s="3" t="s">
        <v>0</v>
      </c>
      <c r="AE420" s="3">
        <v>0</v>
      </c>
    </row>
    <row r="421" spans="1:31" ht="15" customHeight="1" x14ac:dyDescent="0.25">
      <c r="A421" s="2" t="s">
        <v>574</v>
      </c>
      <c r="B421" s="47">
        <v>44264</v>
      </c>
      <c r="C421" s="2" t="s">
        <v>27</v>
      </c>
      <c r="D421" s="2" t="s">
        <v>24</v>
      </c>
      <c r="E421" s="2" t="s">
        <v>358</v>
      </c>
      <c r="F421" s="2" t="s">
        <v>1196</v>
      </c>
      <c r="G421" s="2" t="s">
        <v>3</v>
      </c>
      <c r="H421" s="2" t="s">
        <v>1907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485147769.84839994</v>
      </c>
      <c r="R421" s="1">
        <v>0</v>
      </c>
      <c r="S421" s="1">
        <v>282345801</v>
      </c>
      <c r="T421" s="1">
        <v>0</v>
      </c>
      <c r="U421" s="2" t="s">
        <v>0</v>
      </c>
      <c r="V421" s="1">
        <v>0</v>
      </c>
      <c r="W421" s="1">
        <v>174829283.49000001</v>
      </c>
      <c r="X421" s="2" t="s">
        <v>9</v>
      </c>
      <c r="Y421" s="1">
        <v>27972685.358400002</v>
      </c>
      <c r="Z421" s="3">
        <v>0</v>
      </c>
      <c r="AA421" s="3" t="s">
        <v>0</v>
      </c>
      <c r="AB421" s="3">
        <v>0</v>
      </c>
      <c r="AC421" s="3">
        <v>0</v>
      </c>
      <c r="AD421" s="3" t="s">
        <v>0</v>
      </c>
      <c r="AE421" s="3">
        <v>0</v>
      </c>
    </row>
    <row r="422" spans="1:31" ht="15" customHeight="1" x14ac:dyDescent="0.25">
      <c r="A422" s="2" t="s">
        <v>575</v>
      </c>
      <c r="B422" s="47">
        <v>44264</v>
      </c>
      <c r="C422" s="2" t="s">
        <v>6</v>
      </c>
      <c r="D422" s="2" t="s">
        <v>24</v>
      </c>
      <c r="E422" s="2" t="s">
        <v>196</v>
      </c>
      <c r="F422" s="2" t="s">
        <v>790</v>
      </c>
      <c r="G422" s="2" t="s">
        <v>3</v>
      </c>
      <c r="H422" s="2" t="s">
        <v>1908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1171911892.8136001</v>
      </c>
      <c r="R422" s="1">
        <v>0</v>
      </c>
      <c r="S422" s="1">
        <v>970187781.5</v>
      </c>
      <c r="T422" s="1">
        <v>0</v>
      </c>
      <c r="U422" s="2" t="s">
        <v>0</v>
      </c>
      <c r="V422" s="1">
        <v>0</v>
      </c>
      <c r="W422" s="1">
        <v>173900095.96000001</v>
      </c>
      <c r="X422" s="2" t="s">
        <v>0</v>
      </c>
      <c r="Y422" s="1">
        <v>27824015.353599999</v>
      </c>
      <c r="Z422" s="3">
        <v>0</v>
      </c>
      <c r="AA422" s="3" t="s">
        <v>0</v>
      </c>
      <c r="AB422" s="3">
        <v>0</v>
      </c>
      <c r="AC422" s="3">
        <v>0</v>
      </c>
      <c r="AD422" s="3" t="s">
        <v>0</v>
      </c>
      <c r="AE422" s="3">
        <v>0</v>
      </c>
    </row>
    <row r="423" spans="1:31" ht="15" customHeight="1" x14ac:dyDescent="0.25">
      <c r="A423" s="2" t="s">
        <v>576</v>
      </c>
      <c r="B423" s="47">
        <v>44264</v>
      </c>
      <c r="C423" s="2" t="s">
        <v>27</v>
      </c>
      <c r="D423" s="2" t="s">
        <v>1031</v>
      </c>
      <c r="E423" s="2" t="s">
        <v>1104</v>
      </c>
      <c r="F423" s="2" t="s">
        <v>1909</v>
      </c>
      <c r="G423" s="2" t="s">
        <v>3</v>
      </c>
      <c r="H423" s="2" t="s">
        <v>1910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28718120</v>
      </c>
      <c r="R423" s="1">
        <v>0</v>
      </c>
      <c r="S423" s="1">
        <v>0</v>
      </c>
      <c r="T423" s="1">
        <v>0</v>
      </c>
      <c r="U423" s="2" t="s">
        <v>0</v>
      </c>
      <c r="V423" s="1">
        <v>0</v>
      </c>
      <c r="W423" s="1">
        <v>24757000</v>
      </c>
      <c r="X423" s="2" t="s">
        <v>9</v>
      </c>
      <c r="Y423" s="1">
        <v>3961120</v>
      </c>
      <c r="Z423" s="3">
        <v>0</v>
      </c>
      <c r="AA423" s="3" t="s">
        <v>0</v>
      </c>
      <c r="AB423" s="3">
        <v>0</v>
      </c>
      <c r="AC423" s="3">
        <v>0</v>
      </c>
      <c r="AD423" s="3" t="s">
        <v>0</v>
      </c>
      <c r="AE423" s="3">
        <v>0</v>
      </c>
    </row>
    <row r="424" spans="1:31" ht="15" customHeight="1" x14ac:dyDescent="0.25">
      <c r="A424" s="2" t="s">
        <v>577</v>
      </c>
      <c r="B424" s="47">
        <v>44264</v>
      </c>
      <c r="C424" s="2" t="s">
        <v>6</v>
      </c>
      <c r="D424" s="2" t="s">
        <v>1031</v>
      </c>
      <c r="E424" s="2" t="s">
        <v>1032</v>
      </c>
      <c r="F424" s="2" t="s">
        <v>1911</v>
      </c>
      <c r="G424" s="2" t="s">
        <v>3</v>
      </c>
      <c r="H424" s="2" t="s">
        <v>1912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801597328.48000002</v>
      </c>
      <c r="R424" s="1">
        <v>0</v>
      </c>
      <c r="S424" s="1">
        <v>601035268</v>
      </c>
      <c r="T424" s="1">
        <v>0</v>
      </c>
      <c r="U424" s="2" t="s">
        <v>0</v>
      </c>
      <c r="V424" s="1">
        <v>0</v>
      </c>
      <c r="W424" s="1">
        <v>172898328</v>
      </c>
      <c r="X424" s="2" t="s">
        <v>0</v>
      </c>
      <c r="Y424" s="1">
        <v>27663732.48</v>
      </c>
      <c r="Z424" s="3">
        <v>0</v>
      </c>
      <c r="AA424" s="3" t="s">
        <v>0</v>
      </c>
      <c r="AB424" s="3">
        <v>0</v>
      </c>
      <c r="AC424" s="3">
        <v>0</v>
      </c>
      <c r="AD424" s="3" t="s">
        <v>0</v>
      </c>
      <c r="AE424" s="3">
        <v>0</v>
      </c>
    </row>
    <row r="425" spans="1:31" ht="15" customHeight="1" x14ac:dyDescent="0.25">
      <c r="A425" s="2" t="s">
        <v>578</v>
      </c>
      <c r="B425" s="47">
        <v>44264</v>
      </c>
      <c r="C425" s="2" t="s">
        <v>6</v>
      </c>
      <c r="D425" s="2" t="s">
        <v>1031</v>
      </c>
      <c r="E425" s="2" t="s">
        <v>1032</v>
      </c>
      <c r="F425" s="2" t="s">
        <v>1911</v>
      </c>
      <c r="G425" s="2" t="s">
        <v>3</v>
      </c>
      <c r="H425" s="2" t="s">
        <v>1913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1914</v>
      </c>
      <c r="P425" s="2" t="s">
        <v>1915</v>
      </c>
      <c r="Q425" s="1">
        <v>744800000</v>
      </c>
      <c r="R425" s="1">
        <v>0</v>
      </c>
      <c r="S425" s="1">
        <v>744800000</v>
      </c>
      <c r="T425" s="1">
        <v>0</v>
      </c>
      <c r="U425" s="2" t="s">
        <v>0</v>
      </c>
      <c r="V425" s="1">
        <v>0</v>
      </c>
      <c r="W425" s="1">
        <v>0</v>
      </c>
      <c r="X425" s="2" t="s">
        <v>0</v>
      </c>
      <c r="Y425" s="1">
        <v>0</v>
      </c>
      <c r="Z425" s="3">
        <v>0</v>
      </c>
      <c r="AA425" s="3" t="s">
        <v>0</v>
      </c>
      <c r="AB425" s="3">
        <v>0</v>
      </c>
      <c r="AC425" s="3">
        <v>0</v>
      </c>
      <c r="AD425" s="3" t="s">
        <v>0</v>
      </c>
      <c r="AE425" s="3">
        <v>0</v>
      </c>
    </row>
    <row r="426" spans="1:31" ht="15" customHeight="1" x14ac:dyDescent="0.25">
      <c r="A426" s="2" t="s">
        <v>579</v>
      </c>
      <c r="B426" s="47">
        <v>44264</v>
      </c>
      <c r="C426" s="2" t="s">
        <v>6</v>
      </c>
      <c r="D426" s="2" t="s">
        <v>1031</v>
      </c>
      <c r="E426" s="2" t="s">
        <v>1032</v>
      </c>
      <c r="F426" s="2" t="s">
        <v>1911</v>
      </c>
      <c r="G426" s="2" t="s">
        <v>3</v>
      </c>
      <c r="H426" s="2" t="s">
        <v>1916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204588975.90360001</v>
      </c>
      <c r="R426" s="1">
        <v>0</v>
      </c>
      <c r="S426" s="1">
        <v>140188979</v>
      </c>
      <c r="T426" s="1">
        <v>0</v>
      </c>
      <c r="U426" s="2" t="s">
        <v>0</v>
      </c>
      <c r="V426" s="1">
        <v>0</v>
      </c>
      <c r="W426" s="1">
        <v>55517238.710000001</v>
      </c>
      <c r="X426" s="2" t="s">
        <v>0</v>
      </c>
      <c r="Y426" s="1">
        <v>8882758.1936000008</v>
      </c>
      <c r="Z426" s="3">
        <v>0</v>
      </c>
      <c r="AA426" s="3" t="s">
        <v>0</v>
      </c>
      <c r="AB426" s="3">
        <v>0</v>
      </c>
      <c r="AC426" s="3">
        <v>0</v>
      </c>
      <c r="AD426" s="3" t="s">
        <v>0</v>
      </c>
      <c r="AE426" s="3">
        <v>0</v>
      </c>
    </row>
    <row r="427" spans="1:31" ht="15" customHeight="1" x14ac:dyDescent="0.25">
      <c r="A427" s="2" t="s">
        <v>580</v>
      </c>
      <c r="B427" s="47">
        <v>44264</v>
      </c>
      <c r="C427" s="2" t="s">
        <v>6</v>
      </c>
      <c r="D427" s="2" t="s">
        <v>19</v>
      </c>
      <c r="E427" s="2" t="s">
        <v>185</v>
      </c>
      <c r="F427" s="2" t="s">
        <v>1607</v>
      </c>
      <c r="G427" s="2" t="s">
        <v>3</v>
      </c>
      <c r="H427" s="2" t="s">
        <v>1917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371959670.36879998</v>
      </c>
      <c r="R427" s="1">
        <v>0</v>
      </c>
      <c r="S427" s="1">
        <v>247261568.5</v>
      </c>
      <c r="T427" s="1">
        <v>0</v>
      </c>
      <c r="U427" s="2" t="s">
        <v>0</v>
      </c>
      <c r="V427" s="1">
        <v>0</v>
      </c>
      <c r="W427" s="1">
        <v>107498363.68000001</v>
      </c>
      <c r="X427" s="2" t="s">
        <v>9</v>
      </c>
      <c r="Y427" s="1">
        <v>17199738.188800003</v>
      </c>
      <c r="Z427" s="3">
        <v>0</v>
      </c>
      <c r="AA427" s="3" t="s">
        <v>0</v>
      </c>
      <c r="AB427" s="3">
        <v>0</v>
      </c>
      <c r="AC427" s="3">
        <v>0</v>
      </c>
      <c r="AD427" s="3" t="s">
        <v>0</v>
      </c>
      <c r="AE427" s="3">
        <v>0</v>
      </c>
    </row>
    <row r="428" spans="1:31" ht="15" customHeight="1" x14ac:dyDescent="0.25">
      <c r="A428" s="2" t="s">
        <v>581</v>
      </c>
      <c r="B428" s="47">
        <v>44264</v>
      </c>
      <c r="C428" s="2" t="s">
        <v>6</v>
      </c>
      <c r="D428" s="2" t="s">
        <v>19</v>
      </c>
      <c r="E428" s="2" t="s">
        <v>185</v>
      </c>
      <c r="F428" s="2" t="s">
        <v>1607</v>
      </c>
      <c r="G428" s="2" t="s">
        <v>3</v>
      </c>
      <c r="H428" s="2" t="s">
        <v>1918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1919</v>
      </c>
      <c r="P428" s="2" t="s">
        <v>1920</v>
      </c>
      <c r="Q428" s="1">
        <v>9561674</v>
      </c>
      <c r="R428" s="1">
        <v>0</v>
      </c>
      <c r="S428" s="1">
        <v>7225434</v>
      </c>
      <c r="T428" s="1">
        <v>2014000</v>
      </c>
      <c r="U428" s="2" t="s">
        <v>9</v>
      </c>
      <c r="V428" s="1">
        <v>322240</v>
      </c>
      <c r="W428" s="1">
        <v>0</v>
      </c>
      <c r="X428" s="2" t="s">
        <v>0</v>
      </c>
      <c r="Y428" s="1">
        <v>0</v>
      </c>
      <c r="Z428" s="3">
        <v>0</v>
      </c>
      <c r="AA428" s="3" t="s">
        <v>0</v>
      </c>
      <c r="AB428" s="3">
        <v>0</v>
      </c>
      <c r="AC428" s="3">
        <v>0</v>
      </c>
      <c r="AD428" s="3" t="s">
        <v>0</v>
      </c>
      <c r="AE428" s="3">
        <v>0</v>
      </c>
    </row>
    <row r="429" spans="1:31" ht="15" customHeight="1" x14ac:dyDescent="0.25">
      <c r="A429" s="2" t="s">
        <v>582</v>
      </c>
      <c r="B429" s="47">
        <v>44264</v>
      </c>
      <c r="C429" s="2" t="s">
        <v>6</v>
      </c>
      <c r="D429" s="2" t="s">
        <v>19</v>
      </c>
      <c r="E429" s="2" t="s">
        <v>185</v>
      </c>
      <c r="F429" s="2" t="s">
        <v>1607</v>
      </c>
      <c r="G429" s="2" t="s">
        <v>3</v>
      </c>
      <c r="H429" s="2" t="s">
        <v>1921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167275547.48719999</v>
      </c>
      <c r="R429" s="1">
        <v>0</v>
      </c>
      <c r="S429" s="1">
        <v>117420907.50000001</v>
      </c>
      <c r="T429" s="1">
        <v>0</v>
      </c>
      <c r="U429" s="2" t="s">
        <v>0</v>
      </c>
      <c r="V429" s="1">
        <v>0</v>
      </c>
      <c r="W429" s="1">
        <v>42978137.920000002</v>
      </c>
      <c r="X429" s="2" t="s">
        <v>0</v>
      </c>
      <c r="Y429" s="1">
        <v>6876502.0671999995</v>
      </c>
      <c r="Z429" s="3">
        <v>0</v>
      </c>
      <c r="AA429" s="3" t="s">
        <v>0</v>
      </c>
      <c r="AB429" s="3">
        <v>0</v>
      </c>
      <c r="AC429" s="3">
        <v>0</v>
      </c>
      <c r="AD429" s="3" t="s">
        <v>0</v>
      </c>
      <c r="AE429" s="3">
        <v>0</v>
      </c>
    </row>
    <row r="430" spans="1:31" ht="15" customHeight="1" x14ac:dyDescent="0.25">
      <c r="A430" s="2" t="s">
        <v>583</v>
      </c>
      <c r="B430" s="47">
        <v>44264</v>
      </c>
      <c r="C430" s="2" t="s">
        <v>6</v>
      </c>
      <c r="D430" s="2" t="s">
        <v>14</v>
      </c>
      <c r="E430" s="2" t="s">
        <v>181</v>
      </c>
      <c r="F430" s="2" t="s">
        <v>1922</v>
      </c>
      <c r="G430" s="2" t="s">
        <v>3</v>
      </c>
      <c r="H430" s="2" t="s">
        <v>1923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306434990.99359995</v>
      </c>
      <c r="R430" s="1">
        <v>0</v>
      </c>
      <c r="S430" s="1">
        <v>286576871</v>
      </c>
      <c r="T430" s="1">
        <v>0</v>
      </c>
      <c r="U430" s="2" t="s">
        <v>0</v>
      </c>
      <c r="V430" s="1">
        <v>0</v>
      </c>
      <c r="W430" s="1">
        <v>17119068.960000001</v>
      </c>
      <c r="X430" s="2" t="s">
        <v>0</v>
      </c>
      <c r="Y430" s="1">
        <v>2739051.0336000002</v>
      </c>
      <c r="Z430" s="3">
        <v>0</v>
      </c>
      <c r="AA430" s="3" t="s">
        <v>0</v>
      </c>
      <c r="AB430" s="3">
        <v>0</v>
      </c>
      <c r="AC430" s="3">
        <v>0</v>
      </c>
      <c r="AD430" s="3" t="s">
        <v>0</v>
      </c>
      <c r="AE430" s="3">
        <v>0</v>
      </c>
    </row>
    <row r="431" spans="1:31" ht="15" customHeight="1" x14ac:dyDescent="0.25">
      <c r="A431" s="2" t="s">
        <v>584</v>
      </c>
      <c r="B431" s="47">
        <v>44264</v>
      </c>
      <c r="C431" s="2" t="s">
        <v>6</v>
      </c>
      <c r="D431" s="2" t="s">
        <v>10</v>
      </c>
      <c r="E431" s="2" t="s">
        <v>178</v>
      </c>
      <c r="F431" s="2" t="s">
        <v>1924</v>
      </c>
      <c r="G431" s="2" t="s">
        <v>3</v>
      </c>
      <c r="H431" s="2" t="s">
        <v>1925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63687192</v>
      </c>
      <c r="R431" s="1">
        <v>0</v>
      </c>
      <c r="S431" s="1">
        <v>23358400</v>
      </c>
      <c r="T431" s="1">
        <v>0</v>
      </c>
      <c r="U431" s="2" t="s">
        <v>0</v>
      </c>
      <c r="V431" s="1">
        <v>0</v>
      </c>
      <c r="W431" s="1">
        <v>34766200</v>
      </c>
      <c r="X431" s="2" t="s">
        <v>9</v>
      </c>
      <c r="Y431" s="1">
        <v>5562592</v>
      </c>
      <c r="Z431" s="3">
        <v>0</v>
      </c>
      <c r="AA431" s="3" t="s">
        <v>0</v>
      </c>
      <c r="AB431" s="3">
        <v>0</v>
      </c>
      <c r="AC431" s="3">
        <v>0</v>
      </c>
      <c r="AD431" s="3" t="s">
        <v>0</v>
      </c>
      <c r="AE431" s="3">
        <v>0</v>
      </c>
    </row>
    <row r="432" spans="1:31" ht="15" customHeight="1" x14ac:dyDescent="0.25">
      <c r="A432" s="2" t="s">
        <v>585</v>
      </c>
      <c r="B432" s="47">
        <v>44264</v>
      </c>
      <c r="C432" s="2" t="s">
        <v>6</v>
      </c>
      <c r="D432" s="2" t="s">
        <v>10</v>
      </c>
      <c r="E432" s="2" t="s">
        <v>178</v>
      </c>
      <c r="F432" s="2" t="s">
        <v>1924</v>
      </c>
      <c r="G432" s="2" t="s">
        <v>3</v>
      </c>
      <c r="H432" s="2" t="s">
        <v>1926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21854040.039999999</v>
      </c>
      <c r="R432" s="1">
        <v>0</v>
      </c>
      <c r="S432" s="1">
        <v>5456200.0000000009</v>
      </c>
      <c r="T432" s="1">
        <v>0</v>
      </c>
      <c r="U432" s="2" t="s">
        <v>0</v>
      </c>
      <c r="V432" s="1">
        <v>0</v>
      </c>
      <c r="W432" s="1">
        <v>14136069</v>
      </c>
      <c r="X432" s="2" t="s">
        <v>0</v>
      </c>
      <c r="Y432" s="1">
        <v>2261771.04</v>
      </c>
      <c r="Z432" s="3">
        <v>0</v>
      </c>
      <c r="AA432" s="3" t="s">
        <v>0</v>
      </c>
      <c r="AB432" s="3">
        <v>0</v>
      </c>
      <c r="AC432" s="3">
        <v>0</v>
      </c>
      <c r="AD432" s="3" t="s">
        <v>0</v>
      </c>
      <c r="AE432" s="3">
        <v>0</v>
      </c>
    </row>
    <row r="433" spans="1:31" x14ac:dyDescent="0.25">
      <c r="A433" s="2" t="s">
        <v>586</v>
      </c>
      <c r="B433" s="47">
        <v>44264</v>
      </c>
      <c r="C433" s="2" t="s">
        <v>6</v>
      </c>
      <c r="D433" s="2" t="s">
        <v>7</v>
      </c>
      <c r="E433" s="2" t="s">
        <v>762</v>
      </c>
      <c r="F433" s="2" t="s">
        <v>1927</v>
      </c>
      <c r="G433" s="2" t="s">
        <v>3</v>
      </c>
      <c r="H433" s="2" t="s">
        <v>1928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46781040</v>
      </c>
      <c r="R433" s="1">
        <v>0</v>
      </c>
      <c r="S433" s="1">
        <v>26867900</v>
      </c>
      <c r="T433" s="1">
        <v>0</v>
      </c>
      <c r="U433" s="2" t="s">
        <v>0</v>
      </c>
      <c r="V433" s="1">
        <v>0</v>
      </c>
      <c r="W433" s="1">
        <v>17166500</v>
      </c>
      <c r="X433" s="2" t="s">
        <v>0</v>
      </c>
      <c r="Y433" s="1">
        <v>2746640</v>
      </c>
      <c r="Z433" s="3">
        <v>0</v>
      </c>
      <c r="AA433" s="3" t="s">
        <v>0</v>
      </c>
      <c r="AB433" s="3">
        <v>0</v>
      </c>
      <c r="AC433" s="3">
        <v>0</v>
      </c>
      <c r="AD433" s="3" t="s">
        <v>0</v>
      </c>
      <c r="AE433" s="3">
        <v>0</v>
      </c>
    </row>
    <row r="434" spans="1:31" x14ac:dyDescent="0.25">
      <c r="A434" s="2" t="s">
        <v>587</v>
      </c>
      <c r="B434" s="47">
        <v>44264</v>
      </c>
      <c r="C434" s="2" t="s">
        <v>6</v>
      </c>
      <c r="D434" s="2" t="s">
        <v>5</v>
      </c>
      <c r="E434" s="2" t="s">
        <v>175</v>
      </c>
      <c r="F434" s="2" t="s">
        <v>1929</v>
      </c>
      <c r="G434" s="2" t="s">
        <v>3</v>
      </c>
      <c r="H434" s="2" t="s">
        <v>1930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</v>
      </c>
      <c r="P434" s="2" t="s">
        <v>1</v>
      </c>
      <c r="Q434" s="1">
        <v>392517685.47479999</v>
      </c>
      <c r="R434" s="1">
        <v>0</v>
      </c>
      <c r="S434" s="1">
        <v>329200829.5</v>
      </c>
      <c r="T434" s="1">
        <v>0</v>
      </c>
      <c r="U434" s="2" t="s">
        <v>0</v>
      </c>
      <c r="V434" s="1">
        <v>0</v>
      </c>
      <c r="W434" s="1">
        <v>54583496.530000001</v>
      </c>
      <c r="X434" s="2" t="s">
        <v>0</v>
      </c>
      <c r="Y434" s="1">
        <v>8733359.4448000006</v>
      </c>
      <c r="Z434" s="3">
        <v>0</v>
      </c>
      <c r="AA434" s="3" t="s">
        <v>0</v>
      </c>
      <c r="AB434" s="3">
        <v>0</v>
      </c>
      <c r="AC434" s="3">
        <v>0</v>
      </c>
      <c r="AD434" s="3" t="s">
        <v>0</v>
      </c>
      <c r="AE434" s="3">
        <v>0</v>
      </c>
    </row>
    <row r="435" spans="1:31" x14ac:dyDescent="0.25">
      <c r="A435" s="2" t="s">
        <v>588</v>
      </c>
      <c r="B435" s="47">
        <v>44264</v>
      </c>
      <c r="C435" s="2" t="s">
        <v>6</v>
      </c>
      <c r="D435" s="2" t="s">
        <v>914</v>
      </c>
      <c r="E435" s="2" t="s">
        <v>915</v>
      </c>
      <c r="F435" s="2" t="s">
        <v>1931</v>
      </c>
      <c r="G435" s="2" t="s">
        <v>3</v>
      </c>
      <c r="H435" s="2" t="s">
        <v>1932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404063730.99360001</v>
      </c>
      <c r="R435" s="1">
        <v>0</v>
      </c>
      <c r="S435" s="1">
        <v>347517276</v>
      </c>
      <c r="T435" s="1">
        <v>0</v>
      </c>
      <c r="U435" s="2" t="s">
        <v>0</v>
      </c>
      <c r="V435" s="1">
        <v>0</v>
      </c>
      <c r="W435" s="1">
        <v>48746943.960000001</v>
      </c>
      <c r="X435" s="2" t="s">
        <v>9</v>
      </c>
      <c r="Y435" s="1">
        <v>7799511.0335999997</v>
      </c>
      <c r="Z435" s="3">
        <v>0</v>
      </c>
      <c r="AA435" s="3" t="s">
        <v>0</v>
      </c>
      <c r="AB435" s="3">
        <v>0</v>
      </c>
      <c r="AC435" s="3">
        <v>0</v>
      </c>
      <c r="AD435" s="3" t="s">
        <v>0</v>
      </c>
      <c r="AE435" s="3">
        <v>0</v>
      </c>
    </row>
    <row r="436" spans="1:31" x14ac:dyDescent="0.25">
      <c r="A436" s="2" t="s">
        <v>589</v>
      </c>
      <c r="B436" s="46">
        <v>44264</v>
      </c>
      <c r="C436" s="2" t="s">
        <v>6</v>
      </c>
      <c r="D436" s="2" t="s">
        <v>1007</v>
      </c>
      <c r="E436" s="2" t="s">
        <v>907</v>
      </c>
      <c r="F436" s="59" t="s">
        <v>1933</v>
      </c>
      <c r="G436" s="2" t="s">
        <v>3</v>
      </c>
      <c r="H436" s="2" t="s">
        <v>1934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828651619.23000002</v>
      </c>
      <c r="R436" s="1">
        <v>0</v>
      </c>
      <c r="S436" s="1">
        <v>567903084</v>
      </c>
      <c r="T436" s="1">
        <v>0</v>
      </c>
      <c r="U436" s="2" t="s">
        <v>0</v>
      </c>
      <c r="V436" s="1">
        <v>0</v>
      </c>
      <c r="W436" s="1">
        <v>224783220.03</v>
      </c>
      <c r="X436" s="2" t="s">
        <v>9</v>
      </c>
      <c r="Y436" s="1">
        <v>35965315.200000003</v>
      </c>
      <c r="Z436" s="3">
        <v>0</v>
      </c>
      <c r="AA436" s="3" t="s">
        <v>0</v>
      </c>
      <c r="AB436" s="3">
        <v>0</v>
      </c>
      <c r="AC436" s="3">
        <v>0</v>
      </c>
      <c r="AD436" s="3" t="s">
        <v>0</v>
      </c>
      <c r="AE436" s="3">
        <v>0</v>
      </c>
    </row>
    <row r="437" spans="1:31" x14ac:dyDescent="0.25">
      <c r="A437" s="2" t="s">
        <v>590</v>
      </c>
      <c r="B437" s="47">
        <v>44265</v>
      </c>
      <c r="C437" s="2" t="s">
        <v>27</v>
      </c>
      <c r="D437" s="2" t="s">
        <v>49</v>
      </c>
      <c r="E437" s="2" t="s">
        <v>223</v>
      </c>
      <c r="F437" s="2" t="s">
        <v>1935</v>
      </c>
      <c r="G437" s="2" t="s">
        <v>3</v>
      </c>
      <c r="H437" s="2" t="s">
        <v>1936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1160008562.5516</v>
      </c>
      <c r="R437" s="1">
        <v>0</v>
      </c>
      <c r="S437" s="1">
        <v>768382564.5</v>
      </c>
      <c r="T437" s="1">
        <v>0</v>
      </c>
      <c r="U437" s="2" t="s">
        <v>0</v>
      </c>
      <c r="V437" s="1">
        <v>0</v>
      </c>
      <c r="W437" s="1">
        <v>337608619.00999999</v>
      </c>
      <c r="X437" s="2" t="s">
        <v>9</v>
      </c>
      <c r="Y437" s="1">
        <v>54017379.041600004</v>
      </c>
      <c r="Z437" s="3">
        <v>0</v>
      </c>
      <c r="AA437" s="3" t="s">
        <v>0</v>
      </c>
      <c r="AB437" s="3">
        <v>0</v>
      </c>
      <c r="AC437" s="3">
        <v>0</v>
      </c>
      <c r="AD437" s="3" t="s">
        <v>0</v>
      </c>
      <c r="AE437" s="3">
        <v>0</v>
      </c>
    </row>
    <row r="438" spans="1:31" x14ac:dyDescent="0.25">
      <c r="A438" s="2" t="s">
        <v>591</v>
      </c>
      <c r="B438" s="47">
        <v>44265</v>
      </c>
      <c r="C438" s="2" t="s">
        <v>6</v>
      </c>
      <c r="D438" s="2" t="s">
        <v>49</v>
      </c>
      <c r="E438" s="2" t="s">
        <v>232</v>
      </c>
      <c r="F438" s="2" t="s">
        <v>1070</v>
      </c>
      <c r="G438" s="2" t="s">
        <v>3</v>
      </c>
      <c r="H438" s="2" t="s">
        <v>1937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437730948</v>
      </c>
      <c r="R438" s="1">
        <v>0</v>
      </c>
      <c r="S438" s="1">
        <v>373987962</v>
      </c>
      <c r="T438" s="1">
        <v>0</v>
      </c>
      <c r="U438" s="2" t="s">
        <v>0</v>
      </c>
      <c r="V438" s="1">
        <v>0</v>
      </c>
      <c r="W438" s="1">
        <v>54950850</v>
      </c>
      <c r="X438" s="2" t="s">
        <v>0</v>
      </c>
      <c r="Y438" s="1">
        <v>8792136</v>
      </c>
      <c r="Z438" s="3">
        <v>0</v>
      </c>
      <c r="AA438" s="3" t="s">
        <v>0</v>
      </c>
      <c r="AB438" s="3">
        <v>0</v>
      </c>
      <c r="AC438" s="3">
        <v>0</v>
      </c>
      <c r="AD438" s="3" t="s">
        <v>0</v>
      </c>
      <c r="AE438" s="3">
        <v>0</v>
      </c>
    </row>
    <row r="439" spans="1:31" x14ac:dyDescent="0.25">
      <c r="A439" s="2" t="s">
        <v>592</v>
      </c>
      <c r="B439" s="47">
        <v>44265</v>
      </c>
      <c r="C439" s="2" t="s">
        <v>6</v>
      </c>
      <c r="D439" s="2" t="s">
        <v>49</v>
      </c>
      <c r="E439" s="2" t="s">
        <v>232</v>
      </c>
      <c r="F439" s="2" t="s">
        <v>1070</v>
      </c>
      <c r="G439" s="2" t="s">
        <v>3</v>
      </c>
      <c r="H439" s="2" t="s">
        <v>1938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1939</v>
      </c>
      <c r="P439" s="2" t="s">
        <v>1940</v>
      </c>
      <c r="Q439" s="1">
        <v>21264572</v>
      </c>
      <c r="R439" s="1">
        <v>0</v>
      </c>
      <c r="S439" s="1">
        <v>21264572</v>
      </c>
      <c r="T439" s="1">
        <v>0</v>
      </c>
      <c r="U439" s="2" t="s">
        <v>0</v>
      </c>
      <c r="V439" s="1">
        <v>0</v>
      </c>
      <c r="W439" s="1">
        <v>0</v>
      </c>
      <c r="X439" s="2" t="s">
        <v>0</v>
      </c>
      <c r="Y439" s="1">
        <v>0</v>
      </c>
      <c r="Z439" s="3">
        <v>0</v>
      </c>
      <c r="AA439" s="3" t="s">
        <v>0</v>
      </c>
      <c r="AB439" s="3">
        <v>0</v>
      </c>
      <c r="AC439" s="3">
        <v>0</v>
      </c>
      <c r="AD439" s="3" t="s">
        <v>0</v>
      </c>
      <c r="AE439" s="3">
        <v>0</v>
      </c>
    </row>
    <row r="440" spans="1:31" x14ac:dyDescent="0.25">
      <c r="A440" s="2" t="s">
        <v>593</v>
      </c>
      <c r="B440" s="47">
        <v>44265</v>
      </c>
      <c r="C440" s="2" t="s">
        <v>6</v>
      </c>
      <c r="D440" s="2" t="s">
        <v>49</v>
      </c>
      <c r="E440" s="2" t="s">
        <v>232</v>
      </c>
      <c r="F440" s="2" t="s">
        <v>1070</v>
      </c>
      <c r="G440" s="2" t="s">
        <v>3</v>
      </c>
      <c r="H440" s="2" t="s">
        <v>1941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339321064.76000005</v>
      </c>
      <c r="R440" s="1">
        <v>0</v>
      </c>
      <c r="S440" s="1">
        <v>273329855.5</v>
      </c>
      <c r="T440" s="1">
        <v>0</v>
      </c>
      <c r="U440" s="2" t="s">
        <v>0</v>
      </c>
      <c r="V440" s="1">
        <v>0</v>
      </c>
      <c r="W440" s="1">
        <v>56888973.5</v>
      </c>
      <c r="X440" s="2" t="s">
        <v>0</v>
      </c>
      <c r="Y440" s="1">
        <v>9102235.7599999998</v>
      </c>
      <c r="Z440" s="3">
        <v>0</v>
      </c>
      <c r="AA440" s="3" t="s">
        <v>0</v>
      </c>
      <c r="AB440" s="3">
        <v>0</v>
      </c>
      <c r="AC440" s="3">
        <v>0</v>
      </c>
      <c r="AD440" s="3" t="s">
        <v>0</v>
      </c>
      <c r="AE440" s="3">
        <v>0</v>
      </c>
    </row>
    <row r="441" spans="1:31" x14ac:dyDescent="0.25">
      <c r="A441" s="2" t="s">
        <v>594</v>
      </c>
      <c r="B441" s="47">
        <v>44265</v>
      </c>
      <c r="C441" s="2" t="s">
        <v>35</v>
      </c>
      <c r="D441" s="2" t="s">
        <v>42</v>
      </c>
      <c r="E441" s="2" t="s">
        <v>219</v>
      </c>
      <c r="F441" s="2" t="s">
        <v>1942</v>
      </c>
      <c r="G441" s="2" t="s">
        <v>3</v>
      </c>
      <c r="H441" s="2" t="s">
        <v>1943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682983224.9871999</v>
      </c>
      <c r="R441" s="1">
        <v>0</v>
      </c>
      <c r="S441" s="1">
        <v>612485921</v>
      </c>
      <c r="T441" s="1">
        <v>0</v>
      </c>
      <c r="U441" s="2" t="s">
        <v>0</v>
      </c>
      <c r="V441" s="1">
        <v>0</v>
      </c>
      <c r="W441" s="1">
        <v>60773537.920000002</v>
      </c>
      <c r="X441" s="2" t="s">
        <v>0</v>
      </c>
      <c r="Y441" s="1">
        <v>9723766.0672000013</v>
      </c>
      <c r="Z441" s="3">
        <v>0</v>
      </c>
      <c r="AA441" s="3" t="s">
        <v>0</v>
      </c>
      <c r="AB441" s="3">
        <v>0</v>
      </c>
      <c r="AC441" s="3">
        <v>0</v>
      </c>
      <c r="AD441" s="3" t="s">
        <v>0</v>
      </c>
      <c r="AE441" s="3">
        <v>0</v>
      </c>
    </row>
    <row r="442" spans="1:31" x14ac:dyDescent="0.25">
      <c r="A442" s="2" t="s">
        <v>595</v>
      </c>
      <c r="B442" s="47">
        <v>44265</v>
      </c>
      <c r="C442" s="2" t="s">
        <v>27</v>
      </c>
      <c r="D442" s="2" t="s">
        <v>42</v>
      </c>
      <c r="E442" s="2" t="s">
        <v>214</v>
      </c>
      <c r="F442" s="2" t="s">
        <v>1579</v>
      </c>
      <c r="G442" s="2" t="s">
        <v>3</v>
      </c>
      <c r="H442" s="2" t="s">
        <v>1944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</v>
      </c>
      <c r="P442" s="2" t="s">
        <v>1</v>
      </c>
      <c r="Q442" s="1">
        <v>959167921.60759997</v>
      </c>
      <c r="R442" s="1">
        <v>0</v>
      </c>
      <c r="S442" s="1">
        <v>599367948.5</v>
      </c>
      <c r="T442" s="1">
        <v>0</v>
      </c>
      <c r="U442" s="2" t="s">
        <v>0</v>
      </c>
      <c r="V442" s="1">
        <v>0</v>
      </c>
      <c r="W442" s="1">
        <v>310172390.61000001</v>
      </c>
      <c r="X442" s="2" t="s">
        <v>9</v>
      </c>
      <c r="Y442" s="1">
        <v>49627582.497600004</v>
      </c>
      <c r="Z442" s="3">
        <v>0</v>
      </c>
      <c r="AA442" s="3" t="s">
        <v>0</v>
      </c>
      <c r="AB442" s="3">
        <v>0</v>
      </c>
      <c r="AC442" s="3">
        <v>0</v>
      </c>
      <c r="AD442" s="3" t="s">
        <v>0</v>
      </c>
      <c r="AE442" s="3">
        <v>0</v>
      </c>
    </row>
    <row r="443" spans="1:31" x14ac:dyDescent="0.25">
      <c r="A443" s="2" t="s">
        <v>596</v>
      </c>
      <c r="B443" s="47">
        <v>44265</v>
      </c>
      <c r="C443" s="2" t="s">
        <v>27</v>
      </c>
      <c r="D443" s="2" t="s">
        <v>42</v>
      </c>
      <c r="E443" s="2" t="s">
        <v>214</v>
      </c>
      <c r="F443" s="2" t="s">
        <v>1581</v>
      </c>
      <c r="G443" s="2" t="s">
        <v>13</v>
      </c>
      <c r="H443" s="2" t="s">
        <v>1</v>
      </c>
      <c r="I443" s="1" t="s">
        <v>1681</v>
      </c>
      <c r="J443" s="1" t="s">
        <v>1</v>
      </c>
      <c r="K443" s="1" t="s">
        <v>1945</v>
      </c>
      <c r="L443" s="1" t="s">
        <v>1946</v>
      </c>
      <c r="M443" s="1">
        <v>13957903.5</v>
      </c>
      <c r="N443" s="2" t="s">
        <v>12</v>
      </c>
      <c r="O443" s="2" t="s">
        <v>1947</v>
      </c>
      <c r="P443" s="2" t="s">
        <v>1948</v>
      </c>
      <c r="Q443" s="1">
        <v>-3990000</v>
      </c>
      <c r="R443" s="1">
        <v>0</v>
      </c>
      <c r="S443" s="1">
        <v>-3990000</v>
      </c>
      <c r="T443" s="1">
        <v>0</v>
      </c>
      <c r="U443" s="2" t="s">
        <v>0</v>
      </c>
      <c r="V443" s="1">
        <v>0</v>
      </c>
      <c r="W443" s="1">
        <v>0</v>
      </c>
      <c r="X443" s="2" t="s">
        <v>0</v>
      </c>
      <c r="Y443" s="1">
        <v>0</v>
      </c>
      <c r="Z443" s="3">
        <v>0</v>
      </c>
      <c r="AA443" s="3" t="s">
        <v>0</v>
      </c>
      <c r="AB443" s="3">
        <v>0</v>
      </c>
      <c r="AC443" s="3">
        <v>0</v>
      </c>
      <c r="AD443" s="3" t="s">
        <v>0</v>
      </c>
      <c r="AE443" s="3">
        <v>0</v>
      </c>
    </row>
    <row r="444" spans="1:31" x14ac:dyDescent="0.25">
      <c r="A444" s="2" t="s">
        <v>597</v>
      </c>
      <c r="B444" s="47">
        <v>44265</v>
      </c>
      <c r="C444" s="2" t="s">
        <v>6</v>
      </c>
      <c r="D444" s="2" t="s">
        <v>42</v>
      </c>
      <c r="E444" s="2" t="s">
        <v>221</v>
      </c>
      <c r="F444" s="2" t="s">
        <v>1949</v>
      </c>
      <c r="G444" s="2" t="s">
        <v>3</v>
      </c>
      <c r="H444" s="2" t="s">
        <v>1950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2</v>
      </c>
      <c r="P444" s="2" t="s">
        <v>1</v>
      </c>
      <c r="Q444" s="1">
        <v>1180182236.9036</v>
      </c>
      <c r="R444" s="1">
        <v>0</v>
      </c>
      <c r="S444" s="1">
        <v>906367773.5</v>
      </c>
      <c r="T444" s="1">
        <v>0</v>
      </c>
      <c r="U444" s="2" t="s">
        <v>0</v>
      </c>
      <c r="V444" s="1">
        <v>0</v>
      </c>
      <c r="W444" s="1">
        <v>236046951.21000001</v>
      </c>
      <c r="X444" s="2" t="s">
        <v>9</v>
      </c>
      <c r="Y444" s="1">
        <v>37767512.193599999</v>
      </c>
      <c r="Z444" s="3">
        <v>0</v>
      </c>
      <c r="AA444" s="3" t="s">
        <v>0</v>
      </c>
      <c r="AB444" s="3">
        <v>0</v>
      </c>
      <c r="AC444" s="3">
        <v>0</v>
      </c>
      <c r="AD444" s="3" t="s">
        <v>0</v>
      </c>
      <c r="AE444" s="3">
        <v>0</v>
      </c>
    </row>
    <row r="445" spans="1:31" x14ac:dyDescent="0.25">
      <c r="A445" s="2" t="s">
        <v>598</v>
      </c>
      <c r="B445" s="46">
        <v>44265</v>
      </c>
      <c r="C445" s="2" t="s">
        <v>6</v>
      </c>
      <c r="D445" s="2" t="s">
        <v>42</v>
      </c>
      <c r="E445" s="2" t="s">
        <v>217</v>
      </c>
      <c r="F445" s="59" t="s">
        <v>741</v>
      </c>
      <c r="G445" s="2" t="s">
        <v>1182</v>
      </c>
      <c r="H445" s="2" t="s">
        <v>1951</v>
      </c>
      <c r="I445" s="2"/>
      <c r="J445" s="1"/>
      <c r="K445" s="1"/>
      <c r="L445" s="1"/>
      <c r="M445" s="1">
        <v>0</v>
      </c>
      <c r="N445" s="2"/>
      <c r="O445" s="2" t="s">
        <v>2</v>
      </c>
      <c r="P445" s="2"/>
      <c r="Q445" s="1">
        <v>91859580</v>
      </c>
      <c r="R445" s="1">
        <v>0</v>
      </c>
      <c r="S445" s="1">
        <v>91859580</v>
      </c>
      <c r="T445" s="1">
        <v>0</v>
      </c>
      <c r="U445" s="2" t="s">
        <v>0</v>
      </c>
      <c r="V445" s="1">
        <v>0</v>
      </c>
      <c r="W445" s="1">
        <v>0</v>
      </c>
      <c r="X445" s="2" t="s">
        <v>0</v>
      </c>
      <c r="Y445" s="1">
        <v>0</v>
      </c>
      <c r="Z445" s="3">
        <v>0</v>
      </c>
      <c r="AA445" s="3" t="s">
        <v>0</v>
      </c>
      <c r="AB445" s="3">
        <v>0</v>
      </c>
      <c r="AC445" s="3">
        <v>0</v>
      </c>
      <c r="AD445" s="3" t="s">
        <v>0</v>
      </c>
      <c r="AE445" s="3">
        <v>0</v>
      </c>
    </row>
    <row r="446" spans="1:31" x14ac:dyDescent="0.25">
      <c r="A446" s="2" t="s">
        <v>599</v>
      </c>
      <c r="B446" s="47">
        <v>44265</v>
      </c>
      <c r="C446" s="2" t="s">
        <v>35</v>
      </c>
      <c r="D446" s="2" t="s">
        <v>38</v>
      </c>
      <c r="E446" s="2" t="s">
        <v>210</v>
      </c>
      <c r="F446" s="2" t="s">
        <v>1453</v>
      </c>
      <c r="G446" s="2" t="s">
        <v>3</v>
      </c>
      <c r="H446" s="2" t="s">
        <v>1952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699262966.96000004</v>
      </c>
      <c r="R446" s="1">
        <v>0</v>
      </c>
      <c r="S446" s="1">
        <v>664977536</v>
      </c>
      <c r="T446" s="1">
        <v>0</v>
      </c>
      <c r="U446" s="2" t="s">
        <v>0</v>
      </c>
      <c r="V446" s="1">
        <v>0</v>
      </c>
      <c r="W446" s="1">
        <v>29556406</v>
      </c>
      <c r="X446" s="2" t="s">
        <v>0</v>
      </c>
      <c r="Y446" s="1">
        <v>4729024.96</v>
      </c>
      <c r="Z446" s="3">
        <v>0</v>
      </c>
      <c r="AA446" s="3" t="s">
        <v>0</v>
      </c>
      <c r="AB446" s="3">
        <v>0</v>
      </c>
      <c r="AC446" s="3">
        <v>0</v>
      </c>
      <c r="AD446" s="3" t="s">
        <v>0</v>
      </c>
      <c r="AE446" s="3">
        <v>0</v>
      </c>
    </row>
    <row r="447" spans="1:31" x14ac:dyDescent="0.25">
      <c r="A447" s="2" t="s">
        <v>600</v>
      </c>
      <c r="B447" s="47">
        <v>44265</v>
      </c>
      <c r="C447" s="2" t="s">
        <v>27</v>
      </c>
      <c r="D447" s="2" t="s">
        <v>38</v>
      </c>
      <c r="E447" s="2" t="s">
        <v>4</v>
      </c>
      <c r="F447" s="2" t="s">
        <v>1769</v>
      </c>
      <c r="G447" s="2" t="s">
        <v>3</v>
      </c>
      <c r="H447" s="2" t="s">
        <v>1953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64747065.960000001</v>
      </c>
      <c r="R447" s="1">
        <v>0</v>
      </c>
      <c r="S447" s="1">
        <v>42537351</v>
      </c>
      <c r="T447" s="1">
        <v>0</v>
      </c>
      <c r="U447" s="2" t="s">
        <v>0</v>
      </c>
      <c r="V447" s="1">
        <v>0</v>
      </c>
      <c r="W447" s="1">
        <v>19146306</v>
      </c>
      <c r="X447" s="2" t="s">
        <v>9</v>
      </c>
      <c r="Y447" s="1">
        <v>3063408.96</v>
      </c>
      <c r="Z447" s="3">
        <v>0</v>
      </c>
      <c r="AA447" s="3" t="s">
        <v>0</v>
      </c>
      <c r="AB447" s="3">
        <v>0</v>
      </c>
      <c r="AC447" s="3">
        <v>0</v>
      </c>
      <c r="AD447" s="3" t="s">
        <v>0</v>
      </c>
      <c r="AE447" s="3">
        <v>0</v>
      </c>
    </row>
    <row r="448" spans="1:31" x14ac:dyDescent="0.25">
      <c r="A448" s="2" t="s">
        <v>602</v>
      </c>
      <c r="B448" s="47">
        <v>44265</v>
      </c>
      <c r="C448" s="2" t="s">
        <v>27</v>
      </c>
      <c r="D448" s="2" t="s">
        <v>38</v>
      </c>
      <c r="E448" s="2" t="s">
        <v>4</v>
      </c>
      <c r="F448" s="2" t="s">
        <v>1446</v>
      </c>
      <c r="G448" s="2" t="s">
        <v>3</v>
      </c>
      <c r="H448" s="2" t="s">
        <v>1954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760</v>
      </c>
      <c r="P448" s="2" t="s">
        <v>761</v>
      </c>
      <c r="Q448" s="1">
        <v>7821160</v>
      </c>
      <c r="R448" s="1">
        <v>0</v>
      </c>
      <c r="S448" s="1">
        <v>7821160</v>
      </c>
      <c r="T448" s="1">
        <v>0</v>
      </c>
      <c r="U448" s="2" t="s">
        <v>0</v>
      </c>
      <c r="V448" s="1">
        <v>0</v>
      </c>
      <c r="W448" s="1">
        <v>0</v>
      </c>
      <c r="X448" s="2" t="s">
        <v>0</v>
      </c>
      <c r="Y448" s="1">
        <v>0</v>
      </c>
      <c r="Z448" s="3">
        <v>0</v>
      </c>
      <c r="AA448" s="3" t="s">
        <v>0</v>
      </c>
      <c r="AB448" s="3">
        <v>0</v>
      </c>
      <c r="AC448" s="3">
        <v>0</v>
      </c>
      <c r="AD448" s="3" t="s">
        <v>0</v>
      </c>
      <c r="AE448" s="3">
        <v>0</v>
      </c>
    </row>
    <row r="449" spans="1:31" x14ac:dyDescent="0.25">
      <c r="A449" s="2" t="s">
        <v>603</v>
      </c>
      <c r="B449" s="47">
        <v>44265</v>
      </c>
      <c r="C449" s="2" t="s">
        <v>27</v>
      </c>
      <c r="D449" s="2" t="s">
        <v>38</v>
      </c>
      <c r="E449" s="2" t="s">
        <v>4</v>
      </c>
      <c r="F449" s="2" t="s">
        <v>1769</v>
      </c>
      <c r="G449" s="2" t="s">
        <v>3</v>
      </c>
      <c r="H449" s="2" t="s">
        <v>1955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299657326.06720001</v>
      </c>
      <c r="R449" s="1">
        <v>0</v>
      </c>
      <c r="S449" s="1">
        <v>229934104</v>
      </c>
      <c r="T449" s="1">
        <v>0</v>
      </c>
      <c r="U449" s="2" t="s">
        <v>0</v>
      </c>
      <c r="V449" s="1">
        <v>0</v>
      </c>
      <c r="W449" s="1">
        <v>60106225.920000002</v>
      </c>
      <c r="X449" s="2" t="s">
        <v>0</v>
      </c>
      <c r="Y449" s="1">
        <v>9616996.1471999995</v>
      </c>
      <c r="Z449" s="3">
        <v>0</v>
      </c>
      <c r="AA449" s="3" t="s">
        <v>0</v>
      </c>
      <c r="AB449" s="3">
        <v>0</v>
      </c>
      <c r="AC449" s="3">
        <v>0</v>
      </c>
      <c r="AD449" s="3" t="s">
        <v>0</v>
      </c>
      <c r="AE449" s="3">
        <v>0</v>
      </c>
    </row>
    <row r="450" spans="1:31" ht="15" customHeight="1" x14ac:dyDescent="0.25">
      <c r="A450" s="2" t="s">
        <v>604</v>
      </c>
      <c r="B450" s="47">
        <v>44265</v>
      </c>
      <c r="C450" s="2" t="s">
        <v>6</v>
      </c>
      <c r="D450" s="2" t="s">
        <v>38</v>
      </c>
      <c r="E450" s="2" t="s">
        <v>212</v>
      </c>
      <c r="F450" s="2" t="s">
        <v>1956</v>
      </c>
      <c r="G450" s="2" t="s">
        <v>3</v>
      </c>
      <c r="H450" s="2" t="s">
        <v>1957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362140537.22000003</v>
      </c>
      <c r="R450" s="1">
        <v>0</v>
      </c>
      <c r="S450" s="1">
        <v>277621699.5</v>
      </c>
      <c r="T450" s="1">
        <v>0</v>
      </c>
      <c r="U450" s="2" t="s">
        <v>0</v>
      </c>
      <c r="V450" s="1">
        <v>0</v>
      </c>
      <c r="W450" s="1">
        <v>72861067</v>
      </c>
      <c r="X450" s="2" t="s">
        <v>9</v>
      </c>
      <c r="Y450" s="1">
        <v>11657770.720000001</v>
      </c>
      <c r="Z450" s="3">
        <v>0</v>
      </c>
      <c r="AA450" s="3" t="s">
        <v>0</v>
      </c>
      <c r="AB450" s="3">
        <v>0</v>
      </c>
      <c r="AC450" s="3">
        <v>0</v>
      </c>
      <c r="AD450" s="3" t="s">
        <v>0</v>
      </c>
      <c r="AE450" s="3">
        <v>0</v>
      </c>
    </row>
    <row r="451" spans="1:31" ht="15" customHeight="1" x14ac:dyDescent="0.25">
      <c r="A451" s="2" t="s">
        <v>605</v>
      </c>
      <c r="B451" s="47">
        <v>44265</v>
      </c>
      <c r="C451" s="2" t="s">
        <v>6</v>
      </c>
      <c r="D451" s="2" t="s">
        <v>38</v>
      </c>
      <c r="E451" s="2" t="s">
        <v>212</v>
      </c>
      <c r="F451" s="2" t="s">
        <v>1956</v>
      </c>
      <c r="G451" s="2" t="s">
        <v>3</v>
      </c>
      <c r="H451" s="2" t="s">
        <v>1958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1959</v>
      </c>
      <c r="P451" s="2" t="s">
        <v>1211</v>
      </c>
      <c r="Q451" s="1">
        <v>127315200</v>
      </c>
      <c r="R451" s="1">
        <v>0</v>
      </c>
      <c r="S451" s="1">
        <v>127315200</v>
      </c>
      <c r="T451" s="1">
        <v>0</v>
      </c>
      <c r="U451" s="2" t="s">
        <v>0</v>
      </c>
      <c r="V451" s="1">
        <v>0</v>
      </c>
      <c r="W451" s="1">
        <v>0</v>
      </c>
      <c r="X451" s="2" t="s">
        <v>0</v>
      </c>
      <c r="Y451" s="1">
        <v>0</v>
      </c>
      <c r="Z451" s="3">
        <v>0</v>
      </c>
      <c r="AA451" s="3" t="s">
        <v>0</v>
      </c>
      <c r="AB451" s="3">
        <v>0</v>
      </c>
      <c r="AC451" s="3">
        <v>0</v>
      </c>
      <c r="AD451" s="3" t="s">
        <v>0</v>
      </c>
      <c r="AE451" s="3">
        <v>0</v>
      </c>
    </row>
    <row r="452" spans="1:31" ht="15" customHeight="1" x14ac:dyDescent="0.25">
      <c r="A452" s="2" t="s">
        <v>606</v>
      </c>
      <c r="B452" s="47">
        <v>44265</v>
      </c>
      <c r="C452" s="2" t="s">
        <v>6</v>
      </c>
      <c r="D452" s="2" t="s">
        <v>38</v>
      </c>
      <c r="E452" s="2" t="s">
        <v>212</v>
      </c>
      <c r="F452" s="2" t="s">
        <v>1956</v>
      </c>
      <c r="G452" s="2" t="s">
        <v>3</v>
      </c>
      <c r="H452" s="2" t="s">
        <v>1960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</v>
      </c>
      <c r="P452" s="2" t="s">
        <v>1</v>
      </c>
      <c r="Q452" s="1">
        <v>287133557.01999998</v>
      </c>
      <c r="R452" s="1">
        <v>0</v>
      </c>
      <c r="S452" s="1">
        <v>249171299</v>
      </c>
      <c r="T452" s="1">
        <v>0</v>
      </c>
      <c r="U452" s="2" t="s">
        <v>0</v>
      </c>
      <c r="V452" s="1">
        <v>0</v>
      </c>
      <c r="W452" s="1">
        <v>32726084.5</v>
      </c>
      <c r="X452" s="2" t="s">
        <v>0</v>
      </c>
      <c r="Y452" s="1">
        <v>5236173.5199999996</v>
      </c>
      <c r="Z452" s="3">
        <v>0</v>
      </c>
      <c r="AA452" s="3" t="s">
        <v>0</v>
      </c>
      <c r="AB452" s="3">
        <v>0</v>
      </c>
      <c r="AC452" s="3">
        <v>0</v>
      </c>
      <c r="AD452" s="3" t="s">
        <v>0</v>
      </c>
      <c r="AE452" s="3">
        <v>0</v>
      </c>
    </row>
    <row r="453" spans="1:31" ht="15" customHeight="1" x14ac:dyDescent="0.25">
      <c r="A453" s="2" t="s">
        <v>607</v>
      </c>
      <c r="B453" s="47">
        <v>44265</v>
      </c>
      <c r="C453" s="2" t="s">
        <v>6</v>
      </c>
      <c r="D453" s="2" t="s">
        <v>38</v>
      </c>
      <c r="E453" s="2" t="s">
        <v>212</v>
      </c>
      <c r="F453" s="2" t="s">
        <v>1956</v>
      </c>
      <c r="G453" s="2" t="s">
        <v>3</v>
      </c>
      <c r="H453" s="2" t="s">
        <v>1961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1011</v>
      </c>
      <c r="P453" s="2" t="s">
        <v>1012</v>
      </c>
      <c r="Q453" s="1">
        <v>9488030</v>
      </c>
      <c r="R453" s="1">
        <v>0</v>
      </c>
      <c r="S453" s="1">
        <v>9488030</v>
      </c>
      <c r="T453" s="1">
        <v>0</v>
      </c>
      <c r="U453" s="2" t="s">
        <v>0</v>
      </c>
      <c r="V453" s="1">
        <v>0</v>
      </c>
      <c r="W453" s="1">
        <v>0</v>
      </c>
      <c r="X453" s="2" t="s">
        <v>0</v>
      </c>
      <c r="Y453" s="1">
        <v>0</v>
      </c>
      <c r="Z453" s="3">
        <v>0</v>
      </c>
      <c r="AA453" s="3" t="s">
        <v>0</v>
      </c>
      <c r="AB453" s="3">
        <v>0</v>
      </c>
      <c r="AC453" s="3">
        <v>0</v>
      </c>
      <c r="AD453" s="3" t="s">
        <v>0</v>
      </c>
      <c r="AE453" s="3">
        <v>0</v>
      </c>
    </row>
    <row r="454" spans="1:31" ht="15" customHeight="1" x14ac:dyDescent="0.25">
      <c r="A454" s="2" t="s">
        <v>608</v>
      </c>
      <c r="B454" s="47">
        <v>44265</v>
      </c>
      <c r="C454" s="2" t="s">
        <v>6</v>
      </c>
      <c r="D454" s="2" t="s">
        <v>38</v>
      </c>
      <c r="E454" s="2" t="s">
        <v>212</v>
      </c>
      <c r="F454" s="2" t="s">
        <v>1956</v>
      </c>
      <c r="G454" s="2" t="s">
        <v>3</v>
      </c>
      <c r="H454" s="2" t="s">
        <v>1962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214973166.56</v>
      </c>
      <c r="R454" s="1">
        <v>0</v>
      </c>
      <c r="S454" s="1">
        <v>144358351</v>
      </c>
      <c r="T454" s="1">
        <v>0</v>
      </c>
      <c r="U454" s="2" t="s">
        <v>0</v>
      </c>
      <c r="V454" s="1">
        <v>0</v>
      </c>
      <c r="W454" s="1">
        <v>60874841</v>
      </c>
      <c r="X454" s="2" t="s">
        <v>0</v>
      </c>
      <c r="Y454" s="1">
        <v>9739974.5599999987</v>
      </c>
      <c r="Z454" s="3">
        <v>0</v>
      </c>
      <c r="AA454" s="3" t="s">
        <v>0</v>
      </c>
      <c r="AB454" s="3">
        <v>0</v>
      </c>
      <c r="AC454" s="3">
        <v>0</v>
      </c>
      <c r="AD454" s="3" t="s">
        <v>0</v>
      </c>
      <c r="AE454" s="3">
        <v>0</v>
      </c>
    </row>
    <row r="455" spans="1:31" ht="15" customHeight="1" x14ac:dyDescent="0.25">
      <c r="A455" s="2" t="s">
        <v>609</v>
      </c>
      <c r="B455" s="47">
        <v>44265</v>
      </c>
      <c r="C455" s="2" t="s">
        <v>27</v>
      </c>
      <c r="D455" s="2" t="s">
        <v>33</v>
      </c>
      <c r="E455" s="2" t="s">
        <v>32</v>
      </c>
      <c r="F455" s="2" t="s">
        <v>1654</v>
      </c>
      <c r="G455" s="2" t="s">
        <v>3</v>
      </c>
      <c r="H455" s="2" t="s">
        <v>1963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316132330.57999998</v>
      </c>
      <c r="R455" s="1">
        <v>0</v>
      </c>
      <c r="S455" s="1">
        <v>247150117</v>
      </c>
      <c r="T455" s="1">
        <v>0</v>
      </c>
      <c r="U455" s="2" t="s">
        <v>0</v>
      </c>
      <c r="V455" s="1">
        <v>0</v>
      </c>
      <c r="W455" s="1">
        <v>59467425.5</v>
      </c>
      <c r="X455" s="2" t="s">
        <v>0</v>
      </c>
      <c r="Y455" s="1">
        <v>9514788.0800000001</v>
      </c>
      <c r="Z455" s="3">
        <v>0</v>
      </c>
      <c r="AA455" s="3" t="s">
        <v>0</v>
      </c>
      <c r="AB455" s="3">
        <v>0</v>
      </c>
      <c r="AC455" s="3">
        <v>0</v>
      </c>
      <c r="AD455" s="3" t="s">
        <v>0</v>
      </c>
      <c r="AE455" s="3">
        <v>0</v>
      </c>
    </row>
    <row r="456" spans="1:31" ht="15" customHeight="1" x14ac:dyDescent="0.25">
      <c r="A456" s="2" t="s">
        <v>610</v>
      </c>
      <c r="B456" s="47">
        <v>44265</v>
      </c>
      <c r="C456" s="2" t="s">
        <v>27</v>
      </c>
      <c r="D456" s="2" t="s">
        <v>33</v>
      </c>
      <c r="E456" s="2" t="s">
        <v>32</v>
      </c>
      <c r="F456" s="2" t="s">
        <v>1656</v>
      </c>
      <c r="G456" s="2" t="s">
        <v>3</v>
      </c>
      <c r="H456" s="2" t="s">
        <v>1964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1587</v>
      </c>
      <c r="P456" s="2" t="s">
        <v>1588</v>
      </c>
      <c r="Q456" s="1">
        <v>25492072</v>
      </c>
      <c r="R456" s="1">
        <v>0</v>
      </c>
      <c r="S456" s="1">
        <v>3743000</v>
      </c>
      <c r="T456" s="1">
        <v>18749200</v>
      </c>
      <c r="U456" s="2" t="s">
        <v>9</v>
      </c>
      <c r="V456" s="1">
        <v>2999872</v>
      </c>
      <c r="W456" s="1">
        <v>0</v>
      </c>
      <c r="X456" s="2" t="s">
        <v>0</v>
      </c>
      <c r="Y456" s="1">
        <v>0</v>
      </c>
      <c r="Z456" s="3">
        <v>0</v>
      </c>
      <c r="AA456" s="3" t="s">
        <v>0</v>
      </c>
      <c r="AB456" s="3">
        <v>0</v>
      </c>
      <c r="AC456" s="3">
        <v>0</v>
      </c>
      <c r="AD456" s="3" t="s">
        <v>0</v>
      </c>
      <c r="AE456" s="3">
        <v>0</v>
      </c>
    </row>
    <row r="457" spans="1:31" ht="15" customHeight="1" x14ac:dyDescent="0.25">
      <c r="A457" s="2" t="s">
        <v>611</v>
      </c>
      <c r="B457" s="47">
        <v>44265</v>
      </c>
      <c r="C457" s="2" t="s">
        <v>27</v>
      </c>
      <c r="D457" s="2" t="s">
        <v>33</v>
      </c>
      <c r="E457" s="2" t="s">
        <v>32</v>
      </c>
      <c r="F457" s="2" t="s">
        <v>1654</v>
      </c>
      <c r="G457" s="2" t="s">
        <v>3</v>
      </c>
      <c r="H457" s="2" t="s">
        <v>1965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139572929.5</v>
      </c>
      <c r="R457" s="1">
        <v>0</v>
      </c>
      <c r="S457" s="1">
        <v>98252337.5</v>
      </c>
      <c r="T457" s="1">
        <v>0</v>
      </c>
      <c r="U457" s="2" t="s">
        <v>0</v>
      </c>
      <c r="V457" s="1">
        <v>0</v>
      </c>
      <c r="W457" s="1">
        <v>35621200</v>
      </c>
      <c r="X457" s="2" t="s">
        <v>0</v>
      </c>
      <c r="Y457" s="1">
        <v>5699392</v>
      </c>
      <c r="Z457" s="3">
        <v>0</v>
      </c>
      <c r="AA457" s="3" t="s">
        <v>0</v>
      </c>
      <c r="AB457" s="3">
        <v>0</v>
      </c>
      <c r="AC457" s="3">
        <v>0</v>
      </c>
      <c r="AD457" s="3" t="s">
        <v>0</v>
      </c>
      <c r="AE457" s="3">
        <v>0</v>
      </c>
    </row>
    <row r="458" spans="1:31" ht="15" customHeight="1" x14ac:dyDescent="0.25">
      <c r="A458" s="2" t="s">
        <v>612</v>
      </c>
      <c r="B458" s="47">
        <v>44265</v>
      </c>
      <c r="C458" s="2" t="s">
        <v>27</v>
      </c>
      <c r="D458" s="2" t="s">
        <v>33</v>
      </c>
      <c r="E458" s="2" t="s">
        <v>32</v>
      </c>
      <c r="F458" s="2" t="s">
        <v>1656</v>
      </c>
      <c r="G458" s="2" t="s">
        <v>3</v>
      </c>
      <c r="H458" s="2" t="s">
        <v>1966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1230</v>
      </c>
      <c r="P458" s="2" t="s">
        <v>1231</v>
      </c>
      <c r="Q458" s="1">
        <v>2753100</v>
      </c>
      <c r="R458" s="1">
        <v>0</v>
      </c>
      <c r="S458" s="1">
        <v>2753100</v>
      </c>
      <c r="T458" s="1">
        <v>0</v>
      </c>
      <c r="U458" s="2" t="s">
        <v>0</v>
      </c>
      <c r="V458" s="1">
        <v>0</v>
      </c>
      <c r="W458" s="1">
        <v>0</v>
      </c>
      <c r="X458" s="2" t="s">
        <v>0</v>
      </c>
      <c r="Y458" s="1">
        <v>0</v>
      </c>
      <c r="Z458" s="3">
        <v>0</v>
      </c>
      <c r="AA458" s="3" t="s">
        <v>0</v>
      </c>
      <c r="AB458" s="3">
        <v>0</v>
      </c>
      <c r="AC458" s="3">
        <v>0</v>
      </c>
      <c r="AD458" s="3" t="s">
        <v>0</v>
      </c>
      <c r="AE458" s="3">
        <v>0</v>
      </c>
    </row>
    <row r="459" spans="1:31" ht="15" customHeight="1" x14ac:dyDescent="0.25">
      <c r="A459" s="2" t="s">
        <v>613</v>
      </c>
      <c r="B459" s="47">
        <v>44265</v>
      </c>
      <c r="C459" s="2" t="s">
        <v>27</v>
      </c>
      <c r="D459" s="2" t="s">
        <v>33</v>
      </c>
      <c r="E459" s="2" t="s">
        <v>32</v>
      </c>
      <c r="F459" s="2" t="s">
        <v>1654</v>
      </c>
      <c r="G459" s="2" t="s">
        <v>3</v>
      </c>
      <c r="H459" s="2" t="s">
        <v>1967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509688822.60000002</v>
      </c>
      <c r="R459" s="1">
        <v>0</v>
      </c>
      <c r="S459" s="1">
        <v>339085914.5</v>
      </c>
      <c r="T459" s="1">
        <v>0</v>
      </c>
      <c r="U459" s="2" t="s">
        <v>0</v>
      </c>
      <c r="V459" s="1">
        <v>0</v>
      </c>
      <c r="W459" s="1">
        <v>147071472.5</v>
      </c>
      <c r="X459" s="2" t="s">
        <v>0</v>
      </c>
      <c r="Y459" s="1">
        <v>23531435.600000001</v>
      </c>
      <c r="Z459" s="3">
        <v>0</v>
      </c>
      <c r="AA459" s="3" t="s">
        <v>0</v>
      </c>
      <c r="AB459" s="3">
        <v>0</v>
      </c>
      <c r="AC459" s="3">
        <v>0</v>
      </c>
      <c r="AD459" s="3" t="s">
        <v>0</v>
      </c>
      <c r="AE459" s="3">
        <v>0</v>
      </c>
    </row>
    <row r="460" spans="1:31" ht="15" customHeight="1" x14ac:dyDescent="0.25">
      <c r="A460" s="2" t="s">
        <v>614</v>
      </c>
      <c r="B460" s="47">
        <v>44265</v>
      </c>
      <c r="C460" s="2" t="s">
        <v>6</v>
      </c>
      <c r="D460" s="2" t="s">
        <v>33</v>
      </c>
      <c r="E460" s="2" t="s">
        <v>206</v>
      </c>
      <c r="F460" s="2" t="s">
        <v>759</v>
      </c>
      <c r="G460" s="2" t="s">
        <v>3</v>
      </c>
      <c r="H460" s="2" t="s">
        <v>1968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1551550657.8284001</v>
      </c>
      <c r="R460" s="1">
        <v>0</v>
      </c>
      <c r="S460" s="1">
        <v>1255640995.5</v>
      </c>
      <c r="T460" s="1">
        <v>0</v>
      </c>
      <c r="U460" s="2" t="s">
        <v>0</v>
      </c>
      <c r="V460" s="1">
        <v>0</v>
      </c>
      <c r="W460" s="1">
        <v>255094536.49000001</v>
      </c>
      <c r="X460" s="2" t="s">
        <v>9</v>
      </c>
      <c r="Y460" s="1">
        <v>40815125.838399991</v>
      </c>
      <c r="Z460" s="3">
        <v>0</v>
      </c>
      <c r="AA460" s="3" t="s">
        <v>0</v>
      </c>
      <c r="AB460" s="3">
        <v>0</v>
      </c>
      <c r="AC460" s="3">
        <v>0</v>
      </c>
      <c r="AD460" s="3" t="s">
        <v>0</v>
      </c>
      <c r="AE460" s="3">
        <v>0</v>
      </c>
    </row>
    <row r="461" spans="1:31" ht="15" customHeight="1" x14ac:dyDescent="0.25">
      <c r="A461" s="2" t="s">
        <v>615</v>
      </c>
      <c r="B461" s="47">
        <v>44265</v>
      </c>
      <c r="C461" s="2" t="s">
        <v>27</v>
      </c>
      <c r="D461" s="2" t="s">
        <v>26</v>
      </c>
      <c r="E461" s="2" t="s">
        <v>253</v>
      </c>
      <c r="F461" s="2" t="s">
        <v>1267</v>
      </c>
      <c r="G461" s="2" t="s">
        <v>3</v>
      </c>
      <c r="H461" s="2" t="s">
        <v>1969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28327480</v>
      </c>
      <c r="R461" s="1">
        <v>0</v>
      </c>
      <c r="S461" s="1">
        <v>28327480</v>
      </c>
      <c r="T461" s="1">
        <v>0</v>
      </c>
      <c r="U461" s="2" t="s">
        <v>0</v>
      </c>
      <c r="V461" s="1">
        <v>0</v>
      </c>
      <c r="W461" s="1">
        <v>0</v>
      </c>
      <c r="X461" s="2" t="s">
        <v>0</v>
      </c>
      <c r="Y461" s="1">
        <v>0</v>
      </c>
      <c r="Z461" s="3">
        <v>0</v>
      </c>
      <c r="AA461" s="3" t="s">
        <v>0</v>
      </c>
      <c r="AB461" s="3">
        <v>0</v>
      </c>
      <c r="AC461" s="3">
        <v>0</v>
      </c>
      <c r="AD461" s="3" t="s">
        <v>0</v>
      </c>
      <c r="AE461" s="3">
        <v>0</v>
      </c>
    </row>
    <row r="462" spans="1:31" ht="15" customHeight="1" x14ac:dyDescent="0.25">
      <c r="A462" s="2" t="s">
        <v>616</v>
      </c>
      <c r="B462" s="47">
        <v>44265</v>
      </c>
      <c r="C462" s="2" t="s">
        <v>27</v>
      </c>
      <c r="D462" s="2" t="s">
        <v>26</v>
      </c>
      <c r="E462" s="2" t="s">
        <v>253</v>
      </c>
      <c r="F462" s="2" t="s">
        <v>1269</v>
      </c>
      <c r="G462" s="2" t="s">
        <v>3</v>
      </c>
      <c r="H462" s="2" t="s">
        <v>1970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1971</v>
      </c>
      <c r="P462" s="2" t="s">
        <v>1972</v>
      </c>
      <c r="Q462" s="1">
        <v>16549000</v>
      </c>
      <c r="R462" s="1">
        <v>0</v>
      </c>
      <c r="S462" s="1">
        <v>16549000</v>
      </c>
      <c r="T462" s="1">
        <v>0</v>
      </c>
      <c r="U462" s="2" t="s">
        <v>0</v>
      </c>
      <c r="V462" s="1">
        <v>0</v>
      </c>
      <c r="W462" s="1">
        <v>0</v>
      </c>
      <c r="X462" s="2" t="s">
        <v>0</v>
      </c>
      <c r="Y462" s="1">
        <v>0</v>
      </c>
      <c r="Z462" s="3">
        <v>0</v>
      </c>
      <c r="AA462" s="3" t="s">
        <v>0</v>
      </c>
      <c r="AB462" s="3">
        <v>0</v>
      </c>
      <c r="AC462" s="3">
        <v>0</v>
      </c>
      <c r="AD462" s="3" t="s">
        <v>0</v>
      </c>
      <c r="AE462" s="3">
        <v>0</v>
      </c>
    </row>
    <row r="463" spans="1:31" ht="15" customHeight="1" x14ac:dyDescent="0.25">
      <c r="A463" s="2" t="s">
        <v>617</v>
      </c>
      <c r="B463" s="47">
        <v>44265</v>
      </c>
      <c r="C463" s="2" t="s">
        <v>27</v>
      </c>
      <c r="D463" s="2" t="s">
        <v>26</v>
      </c>
      <c r="E463" s="2" t="s">
        <v>253</v>
      </c>
      <c r="F463" s="2" t="s">
        <v>1267</v>
      </c>
      <c r="G463" s="2" t="s">
        <v>3</v>
      </c>
      <c r="H463" s="2" t="s">
        <v>1973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762355810.39240003</v>
      </c>
      <c r="R463" s="1">
        <v>0</v>
      </c>
      <c r="S463" s="1">
        <v>486524228</v>
      </c>
      <c r="T463" s="1">
        <v>0</v>
      </c>
      <c r="U463" s="2" t="s">
        <v>0</v>
      </c>
      <c r="V463" s="1">
        <v>0</v>
      </c>
      <c r="W463" s="1">
        <v>237785846.88999999</v>
      </c>
      <c r="X463" s="2" t="s">
        <v>9</v>
      </c>
      <c r="Y463" s="1">
        <v>38045735.502399996</v>
      </c>
      <c r="Z463" s="3">
        <v>0</v>
      </c>
      <c r="AA463" s="3" t="s">
        <v>0</v>
      </c>
      <c r="AB463" s="3">
        <v>0</v>
      </c>
      <c r="AC463" s="3">
        <v>0</v>
      </c>
      <c r="AD463" s="3" t="s">
        <v>0</v>
      </c>
      <c r="AE463" s="3">
        <v>0</v>
      </c>
    </row>
    <row r="464" spans="1:31" ht="15" customHeight="1" x14ac:dyDescent="0.25">
      <c r="A464" s="2" t="s">
        <v>618</v>
      </c>
      <c r="B464" s="47">
        <v>44265</v>
      </c>
      <c r="C464" s="2" t="s">
        <v>6</v>
      </c>
      <c r="D464" s="2" t="s">
        <v>26</v>
      </c>
      <c r="E464" s="2" t="s">
        <v>200</v>
      </c>
      <c r="F464" s="2" t="s">
        <v>1544</v>
      </c>
      <c r="G464" s="2" t="s">
        <v>3</v>
      </c>
      <c r="H464" s="2" t="s">
        <v>1974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1312688609.4200001</v>
      </c>
      <c r="R464" s="1">
        <v>0</v>
      </c>
      <c r="S464" s="1">
        <v>972391053.5</v>
      </c>
      <c r="T464" s="1">
        <v>0</v>
      </c>
      <c r="U464" s="2" t="s">
        <v>0</v>
      </c>
      <c r="V464" s="1">
        <v>0</v>
      </c>
      <c r="W464" s="1">
        <v>293359962</v>
      </c>
      <c r="X464" s="2" t="s">
        <v>9</v>
      </c>
      <c r="Y464" s="1">
        <v>46937593.920000002</v>
      </c>
      <c r="Z464" s="3">
        <v>0</v>
      </c>
      <c r="AA464" s="3" t="s">
        <v>0</v>
      </c>
      <c r="AB464" s="3">
        <v>0</v>
      </c>
      <c r="AC464" s="3">
        <v>0</v>
      </c>
      <c r="AD464" s="3" t="s">
        <v>0</v>
      </c>
      <c r="AE464" s="3">
        <v>0</v>
      </c>
    </row>
    <row r="465" spans="1:31" ht="15" customHeight="1" x14ac:dyDescent="0.25">
      <c r="A465" s="2" t="s">
        <v>619</v>
      </c>
      <c r="B465" s="47">
        <v>44265</v>
      </c>
      <c r="C465" s="2" t="s">
        <v>6</v>
      </c>
      <c r="D465" s="2" t="s">
        <v>24</v>
      </c>
      <c r="E465" s="2" t="s">
        <v>196</v>
      </c>
      <c r="F465" s="2" t="s">
        <v>778</v>
      </c>
      <c r="G465" s="2" t="s">
        <v>3</v>
      </c>
      <c r="H465" s="2" t="s">
        <v>1975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1320364986.3335998</v>
      </c>
      <c r="R465" s="1">
        <v>0</v>
      </c>
      <c r="S465" s="1">
        <v>1099009836</v>
      </c>
      <c r="T465" s="1">
        <v>0</v>
      </c>
      <c r="U465" s="2" t="s">
        <v>0</v>
      </c>
      <c r="V465" s="1">
        <v>0</v>
      </c>
      <c r="W465" s="1">
        <v>190823405.45999998</v>
      </c>
      <c r="X465" s="2" t="s">
        <v>0</v>
      </c>
      <c r="Y465" s="1">
        <v>30531744.873600002</v>
      </c>
      <c r="Z465" s="3">
        <v>0</v>
      </c>
      <c r="AA465" s="3" t="s">
        <v>0</v>
      </c>
      <c r="AB465" s="3">
        <v>0</v>
      </c>
      <c r="AC465" s="3">
        <v>0</v>
      </c>
      <c r="AD465" s="3" t="s">
        <v>0</v>
      </c>
      <c r="AE465" s="3">
        <v>0</v>
      </c>
    </row>
    <row r="466" spans="1:31" ht="15" customHeight="1" x14ac:dyDescent="0.25">
      <c r="A466" s="2" t="s">
        <v>620</v>
      </c>
      <c r="B466" s="47">
        <v>44265</v>
      </c>
      <c r="C466" s="2" t="s">
        <v>6</v>
      </c>
      <c r="D466" s="2" t="s">
        <v>24</v>
      </c>
      <c r="E466" s="2" t="s">
        <v>196</v>
      </c>
      <c r="F466" s="2" t="s">
        <v>778</v>
      </c>
      <c r="G466" s="2" t="s">
        <v>13</v>
      </c>
      <c r="H466" s="2" t="s">
        <v>1</v>
      </c>
      <c r="I466" s="1" t="s">
        <v>1976</v>
      </c>
      <c r="J466" s="1" t="s">
        <v>1</v>
      </c>
      <c r="K466" s="1" t="s">
        <v>1977</v>
      </c>
      <c r="L466" s="1" t="s">
        <v>1978</v>
      </c>
      <c r="M466" s="1">
        <v>17043000</v>
      </c>
      <c r="N466" s="2" t="s">
        <v>12</v>
      </c>
      <c r="O466" s="2" t="s">
        <v>1979</v>
      </c>
      <c r="P466" s="2" t="s">
        <v>1980</v>
      </c>
      <c r="Q466" s="1">
        <v>-17043000</v>
      </c>
      <c r="R466" s="1">
        <v>0</v>
      </c>
      <c r="S466" s="1">
        <v>-17043000</v>
      </c>
      <c r="T466" s="1">
        <v>0</v>
      </c>
      <c r="U466" s="2" t="s">
        <v>0</v>
      </c>
      <c r="V466" s="1">
        <v>0</v>
      </c>
      <c r="W466" s="1">
        <v>0</v>
      </c>
      <c r="X466" s="2" t="s">
        <v>0</v>
      </c>
      <c r="Y466" s="1">
        <v>0</v>
      </c>
      <c r="Z466" s="3">
        <v>0</v>
      </c>
      <c r="AA466" s="3" t="s">
        <v>0</v>
      </c>
      <c r="AB466" s="3">
        <v>0</v>
      </c>
      <c r="AC466" s="3">
        <v>0</v>
      </c>
      <c r="AD466" s="3" t="s">
        <v>0</v>
      </c>
      <c r="AE466" s="3">
        <v>0</v>
      </c>
    </row>
    <row r="467" spans="1:31" ht="15" customHeight="1" x14ac:dyDescent="0.25">
      <c r="A467" s="2" t="s">
        <v>621</v>
      </c>
      <c r="B467" s="47">
        <v>44265</v>
      </c>
      <c r="C467" s="2" t="s">
        <v>27</v>
      </c>
      <c r="D467" s="2" t="s">
        <v>1031</v>
      </c>
      <c r="E467" s="2" t="s">
        <v>1104</v>
      </c>
      <c r="F467" s="2" t="s">
        <v>1981</v>
      </c>
      <c r="G467" s="2" t="s">
        <v>3</v>
      </c>
      <c r="H467" s="2" t="s">
        <v>1982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49125716</v>
      </c>
      <c r="R467" s="1">
        <v>0</v>
      </c>
      <c r="S467" s="1">
        <v>298300</v>
      </c>
      <c r="T467" s="1">
        <v>0</v>
      </c>
      <c r="U467" s="2" t="s">
        <v>0</v>
      </c>
      <c r="V467" s="1">
        <v>0</v>
      </c>
      <c r="W467" s="1">
        <v>42092600</v>
      </c>
      <c r="X467" s="2" t="s">
        <v>9</v>
      </c>
      <c r="Y467" s="1">
        <v>6734816</v>
      </c>
      <c r="Z467" s="3">
        <v>0</v>
      </c>
      <c r="AA467" s="3" t="s">
        <v>0</v>
      </c>
      <c r="AB467" s="3">
        <v>0</v>
      </c>
      <c r="AC467" s="3">
        <v>0</v>
      </c>
      <c r="AD467" s="3" t="s">
        <v>0</v>
      </c>
      <c r="AE467" s="3">
        <v>0</v>
      </c>
    </row>
    <row r="468" spans="1:31" ht="15" customHeight="1" x14ac:dyDescent="0.25">
      <c r="A468" s="2" t="s">
        <v>622</v>
      </c>
      <c r="B468" s="47">
        <v>44265</v>
      </c>
      <c r="C468" s="2" t="s">
        <v>6</v>
      </c>
      <c r="D468" s="2" t="s">
        <v>1031</v>
      </c>
      <c r="E468" s="2" t="s">
        <v>1032</v>
      </c>
      <c r="F468" s="2" t="s">
        <v>1983</v>
      </c>
      <c r="G468" s="2" t="s">
        <v>3</v>
      </c>
      <c r="H468" s="2" t="s">
        <v>1984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190835826.08880001</v>
      </c>
      <c r="R468" s="1">
        <v>0</v>
      </c>
      <c r="S468" s="1">
        <v>127696425</v>
      </c>
      <c r="T468" s="1">
        <v>0</v>
      </c>
      <c r="U468" s="2" t="s">
        <v>0</v>
      </c>
      <c r="V468" s="1">
        <v>0</v>
      </c>
      <c r="W468" s="1">
        <v>54430518.18</v>
      </c>
      <c r="X468" s="2" t="s">
        <v>9</v>
      </c>
      <c r="Y468" s="1">
        <v>8708882.9088000003</v>
      </c>
      <c r="Z468" s="3">
        <v>0</v>
      </c>
      <c r="AA468" s="3" t="s">
        <v>0</v>
      </c>
      <c r="AB468" s="3">
        <v>0</v>
      </c>
      <c r="AC468" s="3">
        <v>0</v>
      </c>
      <c r="AD468" s="3" t="s">
        <v>0</v>
      </c>
      <c r="AE468" s="3">
        <v>0</v>
      </c>
    </row>
    <row r="469" spans="1:31" s="134" customFormat="1" ht="15" customHeight="1" x14ac:dyDescent="0.25">
      <c r="A469" s="131" t="s">
        <v>730</v>
      </c>
      <c r="B469" s="132">
        <v>44267</v>
      </c>
      <c r="C469" s="131" t="s">
        <v>6</v>
      </c>
      <c r="D469" s="131" t="s">
        <v>1031</v>
      </c>
      <c r="E469" s="131" t="s">
        <v>1032</v>
      </c>
      <c r="F469" s="131" t="s">
        <v>2165</v>
      </c>
      <c r="G469" s="131" t="s">
        <v>3</v>
      </c>
      <c r="H469" s="131" t="s">
        <v>2166</v>
      </c>
      <c r="I469" s="133" t="s">
        <v>1</v>
      </c>
      <c r="J469" s="133" t="s">
        <v>1</v>
      </c>
      <c r="K469" s="133" t="s">
        <v>1</v>
      </c>
      <c r="L469" s="133" t="s">
        <v>1</v>
      </c>
      <c r="M469" s="133">
        <v>0</v>
      </c>
      <c r="N469" s="131" t="s">
        <v>1</v>
      </c>
      <c r="O469" s="131" t="s">
        <v>2</v>
      </c>
      <c r="P469" s="131" t="s">
        <v>1</v>
      </c>
      <c r="Q469" s="133">
        <v>1776165922.5600002</v>
      </c>
      <c r="R469" s="133">
        <v>0</v>
      </c>
      <c r="S469" s="133">
        <v>1345495653</v>
      </c>
      <c r="T469" s="133">
        <v>0</v>
      </c>
      <c r="U469" s="131" t="s">
        <v>0</v>
      </c>
      <c r="V469" s="133">
        <v>0</v>
      </c>
      <c r="W469" s="133">
        <v>367817991</v>
      </c>
      <c r="X469" s="131" t="s">
        <v>9</v>
      </c>
      <c r="Y469" s="133">
        <v>58850878.560000002</v>
      </c>
      <c r="Z469" s="139">
        <v>0</v>
      </c>
      <c r="AA469" s="139" t="s">
        <v>0</v>
      </c>
      <c r="AB469" s="139">
        <v>0</v>
      </c>
      <c r="AC469" s="139">
        <v>3705000</v>
      </c>
      <c r="AD469" s="139" t="s">
        <v>0</v>
      </c>
      <c r="AE469" s="139">
        <v>296400</v>
      </c>
    </row>
    <row r="470" spans="1:31" ht="15" customHeight="1" x14ac:dyDescent="0.25">
      <c r="A470" s="2" t="s">
        <v>624</v>
      </c>
      <c r="B470" s="47">
        <v>44265</v>
      </c>
      <c r="C470" s="2" t="s">
        <v>6</v>
      </c>
      <c r="D470" s="2" t="s">
        <v>14</v>
      </c>
      <c r="E470" s="2" t="s">
        <v>181</v>
      </c>
      <c r="F470" s="2" t="s">
        <v>1986</v>
      </c>
      <c r="G470" s="2" t="s">
        <v>3</v>
      </c>
      <c r="H470" s="2" t="s">
        <v>1987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383424854.99359995</v>
      </c>
      <c r="R470" s="1">
        <v>0</v>
      </c>
      <c r="S470" s="1">
        <v>356884207</v>
      </c>
      <c r="T470" s="1">
        <v>0</v>
      </c>
      <c r="U470" s="2" t="s">
        <v>0</v>
      </c>
      <c r="V470" s="1">
        <v>0</v>
      </c>
      <c r="W470" s="1">
        <v>22879868.960000001</v>
      </c>
      <c r="X470" s="2" t="s">
        <v>0</v>
      </c>
      <c r="Y470" s="1">
        <v>3660779.0336000002</v>
      </c>
      <c r="Z470" s="3">
        <v>0</v>
      </c>
      <c r="AA470" s="3" t="s">
        <v>0</v>
      </c>
      <c r="AB470" s="3">
        <v>0</v>
      </c>
      <c r="AC470" s="3">
        <v>0</v>
      </c>
      <c r="AD470" s="3" t="s">
        <v>0</v>
      </c>
      <c r="AE470" s="3">
        <v>0</v>
      </c>
    </row>
    <row r="471" spans="1:31" ht="15" customHeight="1" x14ac:dyDescent="0.25">
      <c r="A471" s="2" t="s">
        <v>625</v>
      </c>
      <c r="B471" s="47">
        <v>44265</v>
      </c>
      <c r="C471" s="2" t="s">
        <v>6</v>
      </c>
      <c r="D471" s="2" t="s">
        <v>10</v>
      </c>
      <c r="E471" s="2" t="s">
        <v>178</v>
      </c>
      <c r="F471" s="2" t="s">
        <v>1988</v>
      </c>
      <c r="G471" s="2" t="s">
        <v>3</v>
      </c>
      <c r="H471" s="2" t="s">
        <v>1989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2</v>
      </c>
      <c r="P471" s="2" t="s">
        <v>1</v>
      </c>
      <c r="Q471" s="1">
        <v>98697688.460000008</v>
      </c>
      <c r="R471" s="1">
        <v>0</v>
      </c>
      <c r="S471" s="1">
        <v>54116822.5</v>
      </c>
      <c r="T471" s="1">
        <v>0</v>
      </c>
      <c r="U471" s="2" t="s">
        <v>0</v>
      </c>
      <c r="V471" s="1">
        <v>0</v>
      </c>
      <c r="W471" s="1">
        <v>38431781</v>
      </c>
      <c r="X471" s="2" t="s">
        <v>9</v>
      </c>
      <c r="Y471" s="1">
        <v>6149084.96</v>
      </c>
      <c r="Z471" s="3">
        <v>0</v>
      </c>
      <c r="AA471" s="3" t="s">
        <v>0</v>
      </c>
      <c r="AB471" s="3">
        <v>0</v>
      </c>
      <c r="AC471" s="3">
        <v>0</v>
      </c>
      <c r="AD471" s="3" t="s">
        <v>0</v>
      </c>
      <c r="AE471" s="3">
        <v>0</v>
      </c>
    </row>
    <row r="472" spans="1:31" ht="15" customHeight="1" x14ac:dyDescent="0.25">
      <c r="A472" s="2" t="s">
        <v>626</v>
      </c>
      <c r="B472" s="47">
        <v>44265</v>
      </c>
      <c r="C472" s="2" t="s">
        <v>6</v>
      </c>
      <c r="D472" s="2" t="s">
        <v>280</v>
      </c>
      <c r="E472" s="2" t="s">
        <v>204</v>
      </c>
      <c r="F472" s="2" t="s">
        <v>1108</v>
      </c>
      <c r="G472" s="2" t="s">
        <v>3</v>
      </c>
      <c r="H472" s="2" t="s">
        <v>1990</v>
      </c>
      <c r="I472" s="1" t="s">
        <v>1</v>
      </c>
      <c r="J472" s="1" t="s">
        <v>1</v>
      </c>
      <c r="K472" s="1" t="s">
        <v>1</v>
      </c>
      <c r="L472" s="1" t="s">
        <v>1</v>
      </c>
      <c r="M472" s="1"/>
      <c r="N472" s="2" t="s">
        <v>1</v>
      </c>
      <c r="O472" s="2" t="s">
        <v>2</v>
      </c>
      <c r="P472" s="2"/>
      <c r="Q472" s="1">
        <v>227030799</v>
      </c>
      <c r="R472" s="1">
        <v>0</v>
      </c>
      <c r="S472" s="1">
        <v>186600623</v>
      </c>
      <c r="T472" s="1">
        <v>0</v>
      </c>
      <c r="U472" s="2" t="s">
        <v>0</v>
      </c>
      <c r="V472" s="1">
        <v>0</v>
      </c>
      <c r="W472" s="1">
        <v>34853600</v>
      </c>
      <c r="X472" s="2" t="s">
        <v>0</v>
      </c>
      <c r="Y472" s="1">
        <v>5576576</v>
      </c>
      <c r="Z472" s="3">
        <v>0</v>
      </c>
      <c r="AA472" s="3" t="s">
        <v>0</v>
      </c>
      <c r="AB472" s="3">
        <v>0</v>
      </c>
      <c r="AC472" s="3">
        <v>0</v>
      </c>
      <c r="AD472" s="3" t="s">
        <v>0</v>
      </c>
      <c r="AE472" s="3">
        <v>0</v>
      </c>
    </row>
    <row r="473" spans="1:31" ht="15" customHeight="1" x14ac:dyDescent="0.25">
      <c r="A473" s="2" t="s">
        <v>627</v>
      </c>
      <c r="B473" s="47">
        <v>44265</v>
      </c>
      <c r="C473" s="2" t="s">
        <v>6</v>
      </c>
      <c r="D473" s="2" t="s">
        <v>7</v>
      </c>
      <c r="E473" s="2" t="s">
        <v>762</v>
      </c>
      <c r="F473" s="2" t="s">
        <v>1991</v>
      </c>
      <c r="G473" s="2" t="s">
        <v>3</v>
      </c>
      <c r="H473" s="2" t="s">
        <v>1992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123373232</v>
      </c>
      <c r="R473" s="1">
        <v>0</v>
      </c>
      <c r="S473" s="1">
        <v>57125400</v>
      </c>
      <c r="T473" s="1">
        <v>0</v>
      </c>
      <c r="U473" s="2" t="s">
        <v>0</v>
      </c>
      <c r="V473" s="1">
        <v>0</v>
      </c>
      <c r="W473" s="1">
        <v>57110200</v>
      </c>
      <c r="X473" s="2" t="s">
        <v>0</v>
      </c>
      <c r="Y473" s="1">
        <v>9137632</v>
      </c>
      <c r="Z473" s="3">
        <v>0</v>
      </c>
      <c r="AA473" s="3" t="s">
        <v>0</v>
      </c>
      <c r="AB473" s="3">
        <v>0</v>
      </c>
      <c r="AC473" s="3">
        <v>0</v>
      </c>
      <c r="AD473" s="3" t="s">
        <v>0</v>
      </c>
      <c r="AE473" s="3">
        <v>0</v>
      </c>
    </row>
    <row r="474" spans="1:31" ht="15" customHeight="1" x14ac:dyDescent="0.25">
      <c r="A474" s="2" t="s">
        <v>628</v>
      </c>
      <c r="B474" s="47">
        <v>44265</v>
      </c>
      <c r="C474" s="2" t="s">
        <v>6</v>
      </c>
      <c r="D474" s="2" t="s">
        <v>5</v>
      </c>
      <c r="E474" s="2" t="s">
        <v>175</v>
      </c>
      <c r="F474" s="2" t="s">
        <v>1246</v>
      </c>
      <c r="G474" s="2" t="s">
        <v>3</v>
      </c>
      <c r="H474" s="2" t="s">
        <v>1993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893433124.12</v>
      </c>
      <c r="R474" s="1">
        <v>0</v>
      </c>
      <c r="S474" s="1">
        <v>632218806</v>
      </c>
      <c r="T474" s="1">
        <v>0</v>
      </c>
      <c r="U474" s="2" t="s">
        <v>0</v>
      </c>
      <c r="V474" s="1">
        <v>0</v>
      </c>
      <c r="W474" s="1">
        <v>225184757</v>
      </c>
      <c r="X474" s="2" t="s">
        <v>9</v>
      </c>
      <c r="Y474" s="1">
        <v>36029561.119999997</v>
      </c>
      <c r="Z474" s="3">
        <v>0</v>
      </c>
      <c r="AA474" s="3" t="s">
        <v>0</v>
      </c>
      <c r="AB474" s="3">
        <v>0</v>
      </c>
      <c r="AC474" s="3">
        <v>0</v>
      </c>
      <c r="AD474" s="3" t="s">
        <v>0</v>
      </c>
      <c r="AE474" s="3">
        <v>0</v>
      </c>
    </row>
    <row r="475" spans="1:31" ht="15" customHeight="1" x14ac:dyDescent="0.25">
      <c r="A475" s="2" t="s">
        <v>629</v>
      </c>
      <c r="B475" s="46">
        <v>44265</v>
      </c>
      <c r="C475" s="2" t="s">
        <v>6</v>
      </c>
      <c r="D475" s="2" t="s">
        <v>1007</v>
      </c>
      <c r="E475" s="2" t="s">
        <v>907</v>
      </c>
      <c r="F475" s="59" t="s">
        <v>1994</v>
      </c>
      <c r="G475" s="2" t="s">
        <v>3</v>
      </c>
      <c r="H475" s="2" t="s">
        <v>1995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531607523.90000004</v>
      </c>
      <c r="R475" s="1">
        <v>0</v>
      </c>
      <c r="S475" s="1">
        <v>374231465.92000002</v>
      </c>
      <c r="T475" s="1">
        <v>0</v>
      </c>
      <c r="U475" s="2" t="s">
        <v>0</v>
      </c>
      <c r="V475" s="1">
        <v>0</v>
      </c>
      <c r="W475" s="1">
        <v>135669015.5</v>
      </c>
      <c r="X475" s="2" t="s">
        <v>9</v>
      </c>
      <c r="Y475" s="1">
        <v>21707042.48</v>
      </c>
      <c r="Z475" s="3">
        <v>0</v>
      </c>
      <c r="AA475" s="3" t="s">
        <v>0</v>
      </c>
      <c r="AB475" s="3">
        <v>0</v>
      </c>
      <c r="AC475" s="3">
        <v>0</v>
      </c>
      <c r="AD475" s="3" t="s">
        <v>0</v>
      </c>
      <c r="AE475" s="3">
        <v>0</v>
      </c>
    </row>
    <row r="476" spans="1:31" ht="15" customHeight="1" x14ac:dyDescent="0.25">
      <c r="A476" s="2" t="s">
        <v>630</v>
      </c>
      <c r="B476" s="46">
        <v>44265</v>
      </c>
      <c r="C476" s="2" t="s">
        <v>6</v>
      </c>
      <c r="D476" s="2" t="s">
        <v>1007</v>
      </c>
      <c r="E476" s="2" t="s">
        <v>907</v>
      </c>
      <c r="F476" s="59" t="s">
        <v>1994</v>
      </c>
      <c r="G476" s="2" t="s">
        <v>13</v>
      </c>
      <c r="H476" s="2"/>
      <c r="I476" s="2" t="s">
        <v>1180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931</v>
      </c>
      <c r="P476" s="2" t="s">
        <v>1</v>
      </c>
      <c r="Q476" s="1">
        <v>-4090700</v>
      </c>
      <c r="R476" s="1">
        <v>0</v>
      </c>
      <c r="S476" s="1">
        <v>-4090700</v>
      </c>
      <c r="T476" s="1">
        <v>0</v>
      </c>
      <c r="U476" s="2" t="s">
        <v>0</v>
      </c>
      <c r="V476" s="1">
        <v>0</v>
      </c>
      <c r="W476" s="1">
        <v>0</v>
      </c>
      <c r="X476" s="2" t="s">
        <v>9</v>
      </c>
      <c r="Y476" s="1">
        <v>0</v>
      </c>
      <c r="Z476" s="3">
        <v>0</v>
      </c>
      <c r="AA476" s="3" t="s">
        <v>0</v>
      </c>
      <c r="AB476" s="3">
        <v>0</v>
      </c>
      <c r="AC476" s="3">
        <v>0</v>
      </c>
      <c r="AD476" s="3" t="s">
        <v>0</v>
      </c>
      <c r="AE476" s="3">
        <v>0</v>
      </c>
    </row>
    <row r="477" spans="1:31" ht="15" customHeight="1" x14ac:dyDescent="0.25">
      <c r="A477" s="2" t="s">
        <v>631</v>
      </c>
      <c r="B477" s="47">
        <v>44266</v>
      </c>
      <c r="C477" s="2" t="s">
        <v>27</v>
      </c>
      <c r="D477" s="2" t="s">
        <v>49</v>
      </c>
      <c r="E477" s="2" t="s">
        <v>223</v>
      </c>
      <c r="F477" s="2" t="s">
        <v>1996</v>
      </c>
      <c r="G477" s="2" t="s">
        <v>3</v>
      </c>
      <c r="H477" s="2" t="s">
        <v>1997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253579227.81999999</v>
      </c>
      <c r="R477" s="1">
        <v>0</v>
      </c>
      <c r="S477" s="1">
        <v>180571522.5</v>
      </c>
      <c r="T477" s="1">
        <v>0</v>
      </c>
      <c r="U477" s="2" t="s">
        <v>0</v>
      </c>
      <c r="V477" s="1">
        <v>0</v>
      </c>
      <c r="W477" s="1">
        <v>62937677</v>
      </c>
      <c r="X477" s="2" t="s">
        <v>9</v>
      </c>
      <c r="Y477" s="1">
        <v>10070028.32</v>
      </c>
      <c r="Z477" s="3">
        <v>0</v>
      </c>
      <c r="AA477" s="3" t="s">
        <v>0</v>
      </c>
      <c r="AB477" s="3">
        <v>0</v>
      </c>
      <c r="AC477" s="3">
        <v>0</v>
      </c>
      <c r="AD477" s="3" t="s">
        <v>0</v>
      </c>
      <c r="AE477" s="3">
        <v>0</v>
      </c>
    </row>
    <row r="478" spans="1:31" ht="15" customHeight="1" x14ac:dyDescent="0.25">
      <c r="A478" s="2" t="s">
        <v>632</v>
      </c>
      <c r="B478" s="47">
        <v>44266</v>
      </c>
      <c r="C478" s="2" t="s">
        <v>27</v>
      </c>
      <c r="D478" s="2" t="s">
        <v>49</v>
      </c>
      <c r="E478" s="2" t="s">
        <v>223</v>
      </c>
      <c r="F478" s="2" t="s">
        <v>1998</v>
      </c>
      <c r="G478" s="2" t="s">
        <v>3</v>
      </c>
      <c r="H478" s="2" t="s">
        <v>1999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1556</v>
      </c>
      <c r="P478" s="2" t="s">
        <v>1557</v>
      </c>
      <c r="Q478" s="1">
        <v>8304900</v>
      </c>
      <c r="R478" s="1">
        <v>0</v>
      </c>
      <c r="S478" s="1">
        <v>8304900</v>
      </c>
      <c r="T478" s="1">
        <v>0</v>
      </c>
      <c r="U478" s="2" t="s">
        <v>0</v>
      </c>
      <c r="V478" s="1">
        <v>0</v>
      </c>
      <c r="W478" s="1">
        <v>0</v>
      </c>
      <c r="X478" s="2" t="s">
        <v>0</v>
      </c>
      <c r="Y478" s="1">
        <v>0</v>
      </c>
      <c r="Z478" s="3">
        <v>0</v>
      </c>
      <c r="AA478" s="3" t="s">
        <v>0</v>
      </c>
      <c r="AB478" s="3">
        <v>0</v>
      </c>
      <c r="AC478" s="3">
        <v>0</v>
      </c>
      <c r="AD478" s="3" t="s">
        <v>0</v>
      </c>
      <c r="AE478" s="3">
        <v>0</v>
      </c>
    </row>
    <row r="479" spans="1:31" ht="15" customHeight="1" x14ac:dyDescent="0.25">
      <c r="A479" s="2" t="s">
        <v>633</v>
      </c>
      <c r="B479" s="47">
        <v>44266</v>
      </c>
      <c r="C479" s="2" t="s">
        <v>27</v>
      </c>
      <c r="D479" s="2" t="s">
        <v>49</v>
      </c>
      <c r="E479" s="2" t="s">
        <v>223</v>
      </c>
      <c r="F479" s="2" t="s">
        <v>1996</v>
      </c>
      <c r="G479" s="2" t="s">
        <v>3</v>
      </c>
      <c r="H479" s="2" t="s">
        <v>2000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948127932.18720007</v>
      </c>
      <c r="R479" s="1">
        <v>0</v>
      </c>
      <c r="S479" s="1">
        <v>704096548</v>
      </c>
      <c r="T479" s="1">
        <v>0</v>
      </c>
      <c r="U479" s="2" t="s">
        <v>0</v>
      </c>
      <c r="V479" s="1">
        <v>0</v>
      </c>
      <c r="W479" s="1">
        <v>210371882.92000002</v>
      </c>
      <c r="X479" s="2" t="s">
        <v>9</v>
      </c>
      <c r="Y479" s="1">
        <v>33659501.267199993</v>
      </c>
      <c r="Z479" s="3">
        <v>0</v>
      </c>
      <c r="AA479" s="3" t="s">
        <v>0</v>
      </c>
      <c r="AB479" s="3">
        <v>0</v>
      </c>
      <c r="AC479" s="3">
        <v>0</v>
      </c>
      <c r="AD479" s="3" t="s">
        <v>0</v>
      </c>
      <c r="AE479" s="3">
        <v>0</v>
      </c>
    </row>
    <row r="480" spans="1:31" ht="15" customHeight="1" x14ac:dyDescent="0.25">
      <c r="A480" s="2" t="s">
        <v>634</v>
      </c>
      <c r="B480" s="47">
        <v>44266</v>
      </c>
      <c r="C480" s="2" t="s">
        <v>27</v>
      </c>
      <c r="D480" s="2" t="s">
        <v>49</v>
      </c>
      <c r="E480" s="2" t="s">
        <v>223</v>
      </c>
      <c r="F480" s="2" t="s">
        <v>1998</v>
      </c>
      <c r="G480" s="2" t="s">
        <v>3</v>
      </c>
      <c r="H480" s="2" t="s">
        <v>2001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1067</v>
      </c>
      <c r="P480" s="2" t="s">
        <v>1068</v>
      </c>
      <c r="Q480" s="1">
        <v>48130633.18</v>
      </c>
      <c r="R480" s="1">
        <v>0</v>
      </c>
      <c r="S480" s="1">
        <v>20230373.5</v>
      </c>
      <c r="T480" s="1">
        <v>24051948</v>
      </c>
      <c r="U480" s="2" t="s">
        <v>9</v>
      </c>
      <c r="V480" s="1">
        <v>3848311.68</v>
      </c>
      <c r="W480" s="1">
        <v>0</v>
      </c>
      <c r="X480" s="2" t="s">
        <v>0</v>
      </c>
      <c r="Y480" s="1">
        <v>0</v>
      </c>
      <c r="Z480" s="3">
        <v>0</v>
      </c>
      <c r="AA480" s="3" t="s">
        <v>0</v>
      </c>
      <c r="AB480" s="3">
        <v>0</v>
      </c>
      <c r="AC480" s="3">
        <v>0</v>
      </c>
      <c r="AD480" s="3" t="s">
        <v>0</v>
      </c>
      <c r="AE480" s="3">
        <v>0</v>
      </c>
    </row>
    <row r="481" spans="1:31" ht="15" customHeight="1" x14ac:dyDescent="0.25">
      <c r="A481" s="2" t="s">
        <v>635</v>
      </c>
      <c r="B481" s="47">
        <v>44266</v>
      </c>
      <c r="C481" s="2" t="s">
        <v>27</v>
      </c>
      <c r="D481" s="2" t="s">
        <v>49</v>
      </c>
      <c r="E481" s="2" t="s">
        <v>223</v>
      </c>
      <c r="F481" s="2" t="s">
        <v>1996</v>
      </c>
      <c r="G481" s="2" t="s">
        <v>3</v>
      </c>
      <c r="H481" s="2" t="s">
        <v>2002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2</v>
      </c>
      <c r="P481" s="2" t="s">
        <v>1</v>
      </c>
      <c r="Q481" s="1">
        <v>191800515.49000001</v>
      </c>
      <c r="R481" s="1">
        <v>0</v>
      </c>
      <c r="S481" s="1">
        <v>166518431.49000001</v>
      </c>
      <c r="T481" s="1">
        <v>0</v>
      </c>
      <c r="U481" s="2" t="s">
        <v>0</v>
      </c>
      <c r="V481" s="1">
        <v>0</v>
      </c>
      <c r="W481" s="1">
        <v>21794900</v>
      </c>
      <c r="X481" s="2" t="s">
        <v>9</v>
      </c>
      <c r="Y481" s="1">
        <v>3487184</v>
      </c>
      <c r="Z481" s="3">
        <v>0</v>
      </c>
      <c r="AA481" s="3" t="s">
        <v>0</v>
      </c>
      <c r="AB481" s="3">
        <v>0</v>
      </c>
      <c r="AC481" s="3">
        <v>0</v>
      </c>
      <c r="AD481" s="3" t="s">
        <v>0</v>
      </c>
      <c r="AE481" s="3">
        <v>0</v>
      </c>
    </row>
    <row r="482" spans="1:31" ht="15" customHeight="1" x14ac:dyDescent="0.25">
      <c r="A482" s="2" t="s">
        <v>636</v>
      </c>
      <c r="B482" s="47">
        <v>44266</v>
      </c>
      <c r="C482" s="2" t="s">
        <v>6</v>
      </c>
      <c r="D482" s="2" t="s">
        <v>49</v>
      </c>
      <c r="E482" s="2" t="s">
        <v>232</v>
      </c>
      <c r="F482" s="2" t="s">
        <v>2003</v>
      </c>
      <c r="G482" s="2" t="s">
        <v>3</v>
      </c>
      <c r="H482" s="2" t="s">
        <v>2004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568431756.60000002</v>
      </c>
      <c r="R482" s="1">
        <v>0</v>
      </c>
      <c r="S482" s="1">
        <v>410345393.5</v>
      </c>
      <c r="T482" s="1">
        <v>0</v>
      </c>
      <c r="U482" s="2" t="s">
        <v>0</v>
      </c>
      <c r="V482" s="1">
        <v>0</v>
      </c>
      <c r="W482" s="1">
        <v>136281347.5</v>
      </c>
      <c r="X482" s="2" t="s">
        <v>9</v>
      </c>
      <c r="Y482" s="1">
        <v>21805015.600000001</v>
      </c>
      <c r="Z482" s="3">
        <v>0</v>
      </c>
      <c r="AA482" s="3" t="s">
        <v>0</v>
      </c>
      <c r="AB482" s="3">
        <v>0</v>
      </c>
      <c r="AC482" s="3">
        <v>0</v>
      </c>
      <c r="AD482" s="3" t="s">
        <v>0</v>
      </c>
      <c r="AE482" s="3">
        <v>0</v>
      </c>
    </row>
    <row r="483" spans="1:31" ht="15" customHeight="1" x14ac:dyDescent="0.25">
      <c r="A483" s="2" t="s">
        <v>637</v>
      </c>
      <c r="B483" s="47">
        <v>44266</v>
      </c>
      <c r="C483" s="2" t="s">
        <v>6</v>
      </c>
      <c r="D483" s="2" t="s">
        <v>49</v>
      </c>
      <c r="E483" s="2" t="s">
        <v>232</v>
      </c>
      <c r="F483" s="2" t="s">
        <v>2003</v>
      </c>
      <c r="G483" s="2" t="s">
        <v>3</v>
      </c>
      <c r="H483" s="2" t="s">
        <v>2005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2006</v>
      </c>
      <c r="P483" s="2" t="s">
        <v>2007</v>
      </c>
      <c r="Q483" s="1">
        <v>9480164</v>
      </c>
      <c r="R483" s="1">
        <v>0</v>
      </c>
      <c r="S483" s="1">
        <v>7681700</v>
      </c>
      <c r="T483" s="1">
        <v>1550400</v>
      </c>
      <c r="U483" s="2" t="s">
        <v>9</v>
      </c>
      <c r="V483" s="1">
        <v>248064</v>
      </c>
      <c r="W483" s="1">
        <v>0</v>
      </c>
      <c r="X483" s="2" t="s">
        <v>0</v>
      </c>
      <c r="Y483" s="1">
        <v>0</v>
      </c>
      <c r="Z483" s="3">
        <v>0</v>
      </c>
      <c r="AA483" s="3" t="s">
        <v>0</v>
      </c>
      <c r="AB483" s="3">
        <v>0</v>
      </c>
      <c r="AC483" s="3">
        <v>0</v>
      </c>
      <c r="AD483" s="3" t="s">
        <v>0</v>
      </c>
      <c r="AE483" s="3">
        <v>0</v>
      </c>
    </row>
    <row r="484" spans="1:31" ht="15" customHeight="1" x14ac:dyDescent="0.25">
      <c r="A484" s="2" t="s">
        <v>638</v>
      </c>
      <c r="B484" s="47">
        <v>44266</v>
      </c>
      <c r="C484" s="2" t="s">
        <v>6</v>
      </c>
      <c r="D484" s="2" t="s">
        <v>49</v>
      </c>
      <c r="E484" s="2" t="s">
        <v>232</v>
      </c>
      <c r="F484" s="2" t="s">
        <v>2003</v>
      </c>
      <c r="G484" s="2" t="s">
        <v>3</v>
      </c>
      <c r="H484" s="2" t="s">
        <v>2008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1705697655.3999999</v>
      </c>
      <c r="R484" s="1">
        <v>0</v>
      </c>
      <c r="S484" s="1">
        <v>1403695437</v>
      </c>
      <c r="T484" s="1">
        <v>0</v>
      </c>
      <c r="U484" s="2" t="s">
        <v>0</v>
      </c>
      <c r="V484" s="1">
        <v>0</v>
      </c>
      <c r="W484" s="1">
        <v>260346740</v>
      </c>
      <c r="X484" s="2" t="s">
        <v>0</v>
      </c>
      <c r="Y484" s="1">
        <v>41655478.400000006</v>
      </c>
      <c r="Z484" s="3">
        <v>0</v>
      </c>
      <c r="AA484" s="3" t="s">
        <v>0</v>
      </c>
      <c r="AB484" s="3">
        <v>0</v>
      </c>
      <c r="AC484" s="3">
        <v>0</v>
      </c>
      <c r="AD484" s="3" t="s">
        <v>0</v>
      </c>
      <c r="AE484" s="3">
        <v>0</v>
      </c>
    </row>
    <row r="485" spans="1:31" ht="15" customHeight="1" x14ac:dyDescent="0.25">
      <c r="A485" s="2" t="s">
        <v>639</v>
      </c>
      <c r="B485" s="47">
        <v>44266</v>
      </c>
      <c r="C485" s="2" t="s">
        <v>35</v>
      </c>
      <c r="D485" s="2" t="s">
        <v>42</v>
      </c>
      <c r="E485" s="2" t="s">
        <v>219</v>
      </c>
      <c r="F485" s="2" t="s">
        <v>2009</v>
      </c>
      <c r="G485" s="2" t="s">
        <v>3</v>
      </c>
      <c r="H485" s="2" t="s">
        <v>2010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v>423064457.5</v>
      </c>
      <c r="R485" s="1">
        <v>0</v>
      </c>
      <c r="S485" s="1">
        <v>398029221.5</v>
      </c>
      <c r="T485" s="1">
        <v>0</v>
      </c>
      <c r="U485" s="2" t="s">
        <v>0</v>
      </c>
      <c r="V485" s="1">
        <v>0</v>
      </c>
      <c r="W485" s="1">
        <v>21582100</v>
      </c>
      <c r="X485" s="2" t="s">
        <v>0</v>
      </c>
      <c r="Y485" s="1">
        <v>3453136</v>
      </c>
      <c r="Z485" s="3">
        <v>0</v>
      </c>
      <c r="AA485" s="3" t="s">
        <v>0</v>
      </c>
      <c r="AB485" s="3">
        <v>0</v>
      </c>
      <c r="AC485" s="3">
        <v>0</v>
      </c>
      <c r="AD485" s="3" t="s">
        <v>0</v>
      </c>
      <c r="AE485" s="3">
        <v>0</v>
      </c>
    </row>
    <row r="486" spans="1:31" ht="15" customHeight="1" x14ac:dyDescent="0.25">
      <c r="A486" s="2" t="s">
        <v>640</v>
      </c>
      <c r="B486" s="47">
        <v>44266</v>
      </c>
      <c r="C486" s="2" t="s">
        <v>27</v>
      </c>
      <c r="D486" s="2" t="s">
        <v>42</v>
      </c>
      <c r="E486" s="2" t="s">
        <v>214</v>
      </c>
      <c r="F486" s="2" t="s">
        <v>1656</v>
      </c>
      <c r="G486" s="2" t="s">
        <v>3</v>
      </c>
      <c r="H486" s="2" t="s">
        <v>2011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2012</v>
      </c>
      <c r="P486" s="2" t="s">
        <v>2013</v>
      </c>
      <c r="Q486" s="1">
        <v>5586000</v>
      </c>
      <c r="R486" s="1">
        <v>0</v>
      </c>
      <c r="S486" s="1">
        <v>5586000</v>
      </c>
      <c r="T486" s="1">
        <v>0</v>
      </c>
      <c r="U486" s="2" t="s">
        <v>0</v>
      </c>
      <c r="V486" s="1">
        <v>0</v>
      </c>
      <c r="W486" s="1">
        <v>0</v>
      </c>
      <c r="X486" s="2" t="s">
        <v>0</v>
      </c>
      <c r="Y486" s="1">
        <v>0</v>
      </c>
      <c r="Z486" s="3">
        <v>0</v>
      </c>
      <c r="AA486" s="3" t="s">
        <v>0</v>
      </c>
      <c r="AB486" s="3">
        <v>0</v>
      </c>
      <c r="AC486" s="3">
        <v>0</v>
      </c>
      <c r="AD486" s="3" t="s">
        <v>0</v>
      </c>
      <c r="AE486" s="3">
        <v>0</v>
      </c>
    </row>
    <row r="487" spans="1:31" x14ac:dyDescent="0.25">
      <c r="A487" s="2" t="s">
        <v>641</v>
      </c>
      <c r="B487" s="47">
        <v>44266</v>
      </c>
      <c r="C487" s="2" t="s">
        <v>27</v>
      </c>
      <c r="D487" s="2" t="s">
        <v>42</v>
      </c>
      <c r="E487" s="2" t="s">
        <v>214</v>
      </c>
      <c r="F487" s="2" t="s">
        <v>1656</v>
      </c>
      <c r="G487" s="2" t="s">
        <v>3</v>
      </c>
      <c r="H487" s="2" t="s">
        <v>2014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1018</v>
      </c>
      <c r="P487" s="2" t="s">
        <v>1019</v>
      </c>
      <c r="Q487" s="1">
        <v>4446000</v>
      </c>
      <c r="R487" s="1">
        <v>0</v>
      </c>
      <c r="S487" s="1">
        <v>4446000</v>
      </c>
      <c r="T487" s="1">
        <v>0</v>
      </c>
      <c r="U487" s="2" t="s">
        <v>0</v>
      </c>
      <c r="V487" s="1">
        <v>0</v>
      </c>
      <c r="W487" s="1">
        <v>0</v>
      </c>
      <c r="X487" s="2" t="s">
        <v>0</v>
      </c>
      <c r="Y487" s="1">
        <v>0</v>
      </c>
      <c r="Z487" s="3">
        <v>0</v>
      </c>
      <c r="AA487" s="3" t="s">
        <v>0</v>
      </c>
      <c r="AB487" s="3">
        <v>0</v>
      </c>
      <c r="AC487" s="3">
        <v>0</v>
      </c>
      <c r="AD487" s="3" t="s">
        <v>0</v>
      </c>
      <c r="AE487" s="3">
        <v>0</v>
      </c>
    </row>
    <row r="488" spans="1:31" x14ac:dyDescent="0.25">
      <c r="A488" s="2" t="s">
        <v>642</v>
      </c>
      <c r="B488" s="47">
        <v>44266</v>
      </c>
      <c r="C488" s="2" t="s">
        <v>27</v>
      </c>
      <c r="D488" s="2" t="s">
        <v>42</v>
      </c>
      <c r="E488" s="2" t="s">
        <v>214</v>
      </c>
      <c r="F488" s="2" t="s">
        <v>1654</v>
      </c>
      <c r="G488" s="2" t="s">
        <v>3</v>
      </c>
      <c r="H488" s="2" t="s">
        <v>2015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94777660</v>
      </c>
      <c r="R488" s="1">
        <v>0</v>
      </c>
      <c r="S488" s="1">
        <v>89443980</v>
      </c>
      <c r="T488" s="1">
        <v>0</v>
      </c>
      <c r="U488" s="2" t="s">
        <v>0</v>
      </c>
      <c r="V488" s="1">
        <v>0</v>
      </c>
      <c r="W488" s="1">
        <v>4598000</v>
      </c>
      <c r="X488" s="2" t="s">
        <v>9</v>
      </c>
      <c r="Y488" s="1">
        <v>735680</v>
      </c>
      <c r="Z488" s="3">
        <v>0</v>
      </c>
      <c r="AA488" s="3" t="s">
        <v>0</v>
      </c>
      <c r="AB488" s="3">
        <v>0</v>
      </c>
      <c r="AC488" s="3">
        <v>0</v>
      </c>
      <c r="AD488" s="3" t="s">
        <v>0</v>
      </c>
      <c r="AE488" s="3">
        <v>0</v>
      </c>
    </row>
    <row r="489" spans="1:31" x14ac:dyDescent="0.25">
      <c r="A489" s="2" t="s">
        <v>643</v>
      </c>
      <c r="B489" s="47">
        <v>44266</v>
      </c>
      <c r="C489" s="2" t="s">
        <v>27</v>
      </c>
      <c r="D489" s="2" t="s">
        <v>42</v>
      </c>
      <c r="E489" s="2" t="s">
        <v>214</v>
      </c>
      <c r="F489" s="2" t="s">
        <v>1656</v>
      </c>
      <c r="G489" s="2" t="s">
        <v>3</v>
      </c>
      <c r="H489" s="2" t="s">
        <v>2016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2017</v>
      </c>
      <c r="P489" s="2" t="s">
        <v>2018</v>
      </c>
      <c r="Q489" s="1">
        <v>10136196</v>
      </c>
      <c r="R489" s="1">
        <v>0</v>
      </c>
      <c r="S489" s="1">
        <v>5620200</v>
      </c>
      <c r="T489" s="1">
        <v>3893100</v>
      </c>
      <c r="U489" s="2" t="s">
        <v>9</v>
      </c>
      <c r="V489" s="1">
        <v>622896</v>
      </c>
      <c r="W489" s="1">
        <v>0</v>
      </c>
      <c r="X489" s="2" t="s">
        <v>0</v>
      </c>
      <c r="Y489" s="1">
        <v>0</v>
      </c>
      <c r="Z489" s="3">
        <v>0</v>
      </c>
      <c r="AA489" s="3" t="s">
        <v>0</v>
      </c>
      <c r="AB489" s="3">
        <v>0</v>
      </c>
      <c r="AC489" s="3">
        <v>0</v>
      </c>
      <c r="AD489" s="3" t="s">
        <v>0</v>
      </c>
      <c r="AE489" s="3">
        <v>0</v>
      </c>
    </row>
    <row r="490" spans="1:31" x14ac:dyDescent="0.25">
      <c r="A490" s="2" t="s">
        <v>644</v>
      </c>
      <c r="B490" s="47">
        <v>44266</v>
      </c>
      <c r="C490" s="2" t="s">
        <v>27</v>
      </c>
      <c r="D490" s="2" t="s">
        <v>42</v>
      </c>
      <c r="E490" s="2" t="s">
        <v>214</v>
      </c>
      <c r="F490" s="2" t="s">
        <v>1654</v>
      </c>
      <c r="G490" s="2" t="s">
        <v>3</v>
      </c>
      <c r="H490" s="2" t="s">
        <v>2019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434955090.0248</v>
      </c>
      <c r="R490" s="1">
        <v>0</v>
      </c>
      <c r="S490" s="1">
        <v>304941750</v>
      </c>
      <c r="T490" s="1">
        <v>0</v>
      </c>
      <c r="U490" s="2" t="s">
        <v>0</v>
      </c>
      <c r="V490" s="1">
        <v>0</v>
      </c>
      <c r="W490" s="1">
        <v>112080465.53</v>
      </c>
      <c r="X490" s="2" t="s">
        <v>9</v>
      </c>
      <c r="Y490" s="1">
        <v>17932874.4848</v>
      </c>
      <c r="Z490" s="3">
        <v>0</v>
      </c>
      <c r="AA490" s="3" t="s">
        <v>0</v>
      </c>
      <c r="AB490" s="3">
        <v>0</v>
      </c>
      <c r="AC490" s="3">
        <v>0</v>
      </c>
      <c r="AD490" s="3" t="s">
        <v>0</v>
      </c>
      <c r="AE490" s="3">
        <v>0</v>
      </c>
    </row>
    <row r="491" spans="1:31" x14ac:dyDescent="0.25">
      <c r="A491" s="2" t="s">
        <v>645</v>
      </c>
      <c r="B491" s="47">
        <v>44266</v>
      </c>
      <c r="C491" s="2" t="s">
        <v>6</v>
      </c>
      <c r="D491" s="2" t="s">
        <v>42</v>
      </c>
      <c r="E491" s="2" t="s">
        <v>221</v>
      </c>
      <c r="F491" s="2" t="s">
        <v>1949</v>
      </c>
      <c r="G491" s="2" t="s">
        <v>3</v>
      </c>
      <c r="H491" s="2" t="s">
        <v>2020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51226413</v>
      </c>
      <c r="R491" s="1">
        <v>0</v>
      </c>
      <c r="S491" s="1">
        <v>45251369</v>
      </c>
      <c r="T491" s="1">
        <v>0</v>
      </c>
      <c r="U491" s="2" t="s">
        <v>0</v>
      </c>
      <c r="V491" s="1">
        <v>0</v>
      </c>
      <c r="W491" s="1">
        <v>5150900</v>
      </c>
      <c r="X491" s="2" t="s">
        <v>9</v>
      </c>
      <c r="Y491" s="1">
        <v>824144</v>
      </c>
      <c r="Z491" s="3">
        <v>0</v>
      </c>
      <c r="AA491" s="3" t="s">
        <v>0</v>
      </c>
      <c r="AB491" s="3">
        <v>0</v>
      </c>
      <c r="AC491" s="3">
        <v>0</v>
      </c>
      <c r="AD491" s="3" t="s">
        <v>0</v>
      </c>
      <c r="AE491" s="3">
        <v>0</v>
      </c>
    </row>
    <row r="492" spans="1:31" x14ac:dyDescent="0.25">
      <c r="A492" s="2" t="s">
        <v>646</v>
      </c>
      <c r="B492" s="47">
        <v>44266</v>
      </c>
      <c r="C492" s="2" t="s">
        <v>6</v>
      </c>
      <c r="D492" s="2" t="s">
        <v>42</v>
      </c>
      <c r="E492" s="2" t="s">
        <v>221</v>
      </c>
      <c r="F492" s="2" t="s">
        <v>1949</v>
      </c>
      <c r="G492" s="2" t="s">
        <v>3</v>
      </c>
      <c r="H492" s="2" t="s">
        <v>2021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1076</v>
      </c>
      <c r="P492" s="2" t="s">
        <v>2022</v>
      </c>
      <c r="Q492" s="1">
        <v>12743680</v>
      </c>
      <c r="R492" s="1">
        <v>0</v>
      </c>
      <c r="S492" s="1">
        <v>12743680</v>
      </c>
      <c r="T492" s="1">
        <v>0</v>
      </c>
      <c r="U492" s="2" t="s">
        <v>0</v>
      </c>
      <c r="V492" s="1">
        <v>0</v>
      </c>
      <c r="W492" s="1">
        <v>0</v>
      </c>
      <c r="X492" s="2" t="s">
        <v>0</v>
      </c>
      <c r="Y492" s="1">
        <v>0</v>
      </c>
      <c r="Z492" s="3">
        <v>0</v>
      </c>
      <c r="AA492" s="3" t="s">
        <v>0</v>
      </c>
      <c r="AB492" s="3">
        <v>0</v>
      </c>
      <c r="AC492" s="3">
        <v>0</v>
      </c>
      <c r="AD492" s="3" t="s">
        <v>0</v>
      </c>
      <c r="AE492" s="3">
        <v>0</v>
      </c>
    </row>
    <row r="493" spans="1:31" x14ac:dyDescent="0.25">
      <c r="A493" s="2" t="s">
        <v>647</v>
      </c>
      <c r="B493" s="47">
        <v>44266</v>
      </c>
      <c r="C493" s="2" t="s">
        <v>6</v>
      </c>
      <c r="D493" s="2" t="s">
        <v>42</v>
      </c>
      <c r="E493" s="2" t="s">
        <v>221</v>
      </c>
      <c r="F493" s="2" t="s">
        <v>1949</v>
      </c>
      <c r="G493" s="2" t="s">
        <v>3</v>
      </c>
      <c r="H493" s="2" t="s">
        <v>2023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2203811913.8652</v>
      </c>
      <c r="R493" s="1">
        <v>0</v>
      </c>
      <c r="S493" s="1">
        <v>1553386933.5</v>
      </c>
      <c r="T493" s="1">
        <v>0</v>
      </c>
      <c r="U493" s="2" t="s">
        <v>0</v>
      </c>
      <c r="V493" s="1">
        <v>0</v>
      </c>
      <c r="W493" s="1">
        <v>560711189.96999991</v>
      </c>
      <c r="X493" s="2" t="s">
        <v>9</v>
      </c>
      <c r="Y493" s="1">
        <v>89713790.395200014</v>
      </c>
      <c r="Z493" s="3">
        <v>0</v>
      </c>
      <c r="AA493" s="3" t="s">
        <v>0</v>
      </c>
      <c r="AB493" s="3">
        <v>0</v>
      </c>
      <c r="AC493" s="3">
        <v>0</v>
      </c>
      <c r="AD493" s="3" t="s">
        <v>0</v>
      </c>
      <c r="AE493" s="3">
        <v>0</v>
      </c>
    </row>
    <row r="494" spans="1:31" x14ac:dyDescent="0.25">
      <c r="A494" s="2" t="s">
        <v>648</v>
      </c>
      <c r="B494" s="46">
        <v>44266</v>
      </c>
      <c r="C494" s="2" t="s">
        <v>6</v>
      </c>
      <c r="D494" s="2" t="s">
        <v>42</v>
      </c>
      <c r="E494" s="2" t="s">
        <v>217</v>
      </c>
      <c r="F494" s="59" t="s">
        <v>744</v>
      </c>
      <c r="G494" s="2" t="s">
        <v>1182</v>
      </c>
      <c r="H494" s="2" t="s">
        <v>2024</v>
      </c>
      <c r="I494" s="2"/>
      <c r="J494" s="1"/>
      <c r="K494" s="1"/>
      <c r="L494" s="1"/>
      <c r="M494" s="1">
        <v>0</v>
      </c>
      <c r="N494" s="2"/>
      <c r="O494" s="2" t="s">
        <v>2</v>
      </c>
      <c r="P494" s="2"/>
      <c r="Q494" s="1">
        <v>127681360</v>
      </c>
      <c r="R494" s="1">
        <v>0</v>
      </c>
      <c r="S494" s="1">
        <v>127681360</v>
      </c>
      <c r="T494" s="1">
        <v>0</v>
      </c>
      <c r="U494" s="2" t="s">
        <v>0</v>
      </c>
      <c r="V494" s="1">
        <v>0</v>
      </c>
      <c r="W494" s="1">
        <v>0</v>
      </c>
      <c r="X494" s="2" t="s">
        <v>0</v>
      </c>
      <c r="Y494" s="1">
        <v>0</v>
      </c>
      <c r="Z494" s="3">
        <v>0</v>
      </c>
      <c r="AA494" s="3" t="s">
        <v>0</v>
      </c>
      <c r="AB494" s="3">
        <v>0</v>
      </c>
      <c r="AC494" s="3">
        <v>0</v>
      </c>
      <c r="AD494" s="3" t="s">
        <v>0</v>
      </c>
      <c r="AE494" s="3">
        <v>0</v>
      </c>
    </row>
    <row r="495" spans="1:31" ht="15" customHeight="1" x14ac:dyDescent="0.25">
      <c r="A495" s="2" t="s">
        <v>649</v>
      </c>
      <c r="B495" s="47">
        <v>44266</v>
      </c>
      <c r="C495" s="2" t="s">
        <v>35</v>
      </c>
      <c r="D495" s="2" t="s">
        <v>38</v>
      </c>
      <c r="E495" s="2" t="s">
        <v>210</v>
      </c>
      <c r="F495" s="2" t="s">
        <v>1531</v>
      </c>
      <c r="G495" s="2" t="s">
        <v>3</v>
      </c>
      <c r="H495" s="2" t="s">
        <v>2025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</v>
      </c>
      <c r="P495" s="2" t="s">
        <v>1</v>
      </c>
      <c r="Q495" s="1">
        <v>613244140</v>
      </c>
      <c r="R495" s="1">
        <v>0</v>
      </c>
      <c r="S495" s="1">
        <v>576364608</v>
      </c>
      <c r="T495" s="1">
        <v>0</v>
      </c>
      <c r="U495" s="2" t="s">
        <v>0</v>
      </c>
      <c r="V495" s="1">
        <v>0</v>
      </c>
      <c r="W495" s="1">
        <v>31792700</v>
      </c>
      <c r="X495" s="2" t="s">
        <v>0</v>
      </c>
      <c r="Y495" s="1">
        <v>5086832</v>
      </c>
      <c r="Z495" s="3">
        <v>0</v>
      </c>
      <c r="AA495" s="3" t="s">
        <v>0</v>
      </c>
      <c r="AB495" s="3">
        <v>0</v>
      </c>
      <c r="AC495" s="3">
        <v>0</v>
      </c>
      <c r="AD495" s="3" t="s">
        <v>0</v>
      </c>
      <c r="AE495" s="3">
        <v>0</v>
      </c>
    </row>
    <row r="496" spans="1:31" ht="15" customHeight="1" x14ac:dyDescent="0.25">
      <c r="A496" s="2" t="s">
        <v>650</v>
      </c>
      <c r="B496" s="47">
        <v>44266</v>
      </c>
      <c r="C496" s="2" t="s">
        <v>27</v>
      </c>
      <c r="D496" s="2" t="s">
        <v>38</v>
      </c>
      <c r="E496" s="2" t="s">
        <v>4</v>
      </c>
      <c r="F496" s="2" t="s">
        <v>1525</v>
      </c>
      <c r="G496" s="2" t="s">
        <v>3</v>
      </c>
      <c r="H496" s="2" t="s">
        <v>2026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993826304.38199985</v>
      </c>
      <c r="R496" s="1">
        <v>0</v>
      </c>
      <c r="S496" s="1">
        <v>756066589.5</v>
      </c>
      <c r="T496" s="1">
        <v>0</v>
      </c>
      <c r="U496" s="2" t="s">
        <v>0</v>
      </c>
      <c r="V496" s="1">
        <v>0</v>
      </c>
      <c r="W496" s="1">
        <v>204965271.44999999</v>
      </c>
      <c r="X496" s="2" t="s">
        <v>9</v>
      </c>
      <c r="Y496" s="1">
        <v>32794443.432</v>
      </c>
      <c r="Z496" s="3">
        <v>0</v>
      </c>
      <c r="AA496" s="3" t="s">
        <v>0</v>
      </c>
      <c r="AB496" s="3">
        <v>0</v>
      </c>
      <c r="AC496" s="3">
        <v>0</v>
      </c>
      <c r="AD496" s="3" t="s">
        <v>0</v>
      </c>
      <c r="AE496" s="3">
        <v>0</v>
      </c>
    </row>
    <row r="497" spans="1:31" ht="15" customHeight="1" x14ac:dyDescent="0.25">
      <c r="A497" s="2" t="s">
        <v>651</v>
      </c>
      <c r="B497" s="47">
        <v>44266</v>
      </c>
      <c r="C497" s="2" t="s">
        <v>27</v>
      </c>
      <c r="D497" s="2" t="s">
        <v>38</v>
      </c>
      <c r="E497" s="2" t="s">
        <v>4</v>
      </c>
      <c r="F497" s="2" t="s">
        <v>1527</v>
      </c>
      <c r="G497" s="2" t="s">
        <v>3</v>
      </c>
      <c r="H497" s="2" t="s">
        <v>2027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2028</v>
      </c>
      <c r="P497" s="2" t="s">
        <v>2029</v>
      </c>
      <c r="Q497" s="1">
        <v>8999520</v>
      </c>
      <c r="R497" s="1">
        <v>0</v>
      </c>
      <c r="S497" s="1">
        <v>8933400</v>
      </c>
      <c r="T497" s="1">
        <v>57000</v>
      </c>
      <c r="U497" s="2" t="s">
        <v>9</v>
      </c>
      <c r="V497" s="1">
        <v>9120</v>
      </c>
      <c r="W497" s="1">
        <v>0</v>
      </c>
      <c r="X497" s="2" t="s">
        <v>0</v>
      </c>
      <c r="Y497" s="1">
        <v>0</v>
      </c>
      <c r="Z497" s="3">
        <v>0</v>
      </c>
      <c r="AA497" s="3" t="s">
        <v>0</v>
      </c>
      <c r="AB497" s="3">
        <v>0</v>
      </c>
      <c r="AC497" s="3">
        <v>0</v>
      </c>
      <c r="AD497" s="3" t="s">
        <v>0</v>
      </c>
      <c r="AE497" s="3">
        <v>0</v>
      </c>
    </row>
    <row r="498" spans="1:31" ht="15" customHeight="1" x14ac:dyDescent="0.25">
      <c r="A498" s="2" t="s">
        <v>652</v>
      </c>
      <c r="B498" s="47">
        <v>44266</v>
      </c>
      <c r="C498" s="2" t="s">
        <v>27</v>
      </c>
      <c r="D498" s="2" t="s">
        <v>38</v>
      </c>
      <c r="E498" s="2" t="s">
        <v>4</v>
      </c>
      <c r="F498" s="2" t="s">
        <v>1525</v>
      </c>
      <c r="G498" s="2" t="s">
        <v>3</v>
      </c>
      <c r="H498" s="2" t="s">
        <v>2030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106382081.5</v>
      </c>
      <c r="R498" s="1">
        <v>0</v>
      </c>
      <c r="S498" s="1">
        <v>70888865.5</v>
      </c>
      <c r="T498" s="1">
        <v>0</v>
      </c>
      <c r="U498" s="2" t="s">
        <v>0</v>
      </c>
      <c r="V498" s="1">
        <v>0</v>
      </c>
      <c r="W498" s="1">
        <v>30597600</v>
      </c>
      <c r="X498" s="2" t="s">
        <v>9</v>
      </c>
      <c r="Y498" s="1">
        <v>4895616</v>
      </c>
      <c r="Z498" s="3">
        <v>0</v>
      </c>
      <c r="AA498" s="3" t="s">
        <v>0</v>
      </c>
      <c r="AB498" s="3">
        <v>0</v>
      </c>
      <c r="AC498" s="3">
        <v>0</v>
      </c>
      <c r="AD498" s="3" t="s">
        <v>0</v>
      </c>
      <c r="AE498" s="3">
        <v>0</v>
      </c>
    </row>
    <row r="499" spans="1:31" ht="15" customHeight="1" x14ac:dyDescent="0.25">
      <c r="A499" s="2" t="s">
        <v>653</v>
      </c>
      <c r="B499" s="47">
        <v>44266</v>
      </c>
      <c r="C499" s="2" t="s">
        <v>6</v>
      </c>
      <c r="D499" s="2" t="s">
        <v>38</v>
      </c>
      <c r="E499" s="2" t="s">
        <v>212</v>
      </c>
      <c r="F499" s="2" t="s">
        <v>1956</v>
      </c>
      <c r="G499" s="2" t="s">
        <v>3</v>
      </c>
      <c r="H499" s="2" t="s">
        <v>2031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495323415.27999997</v>
      </c>
      <c r="R499" s="1">
        <v>0</v>
      </c>
      <c r="S499" s="1">
        <v>450840755.5</v>
      </c>
      <c r="T499" s="1">
        <v>0</v>
      </c>
      <c r="U499" s="2" t="s">
        <v>0</v>
      </c>
      <c r="V499" s="1">
        <v>0</v>
      </c>
      <c r="W499" s="1">
        <v>38347120.5</v>
      </c>
      <c r="X499" s="2" t="s">
        <v>9</v>
      </c>
      <c r="Y499" s="1">
        <v>6135539.2800000003</v>
      </c>
      <c r="Z499" s="3">
        <v>0</v>
      </c>
      <c r="AA499" s="3" t="s">
        <v>0</v>
      </c>
      <c r="AB499" s="3">
        <v>0</v>
      </c>
      <c r="AC499" s="3">
        <v>0</v>
      </c>
      <c r="AD499" s="3" t="s">
        <v>0</v>
      </c>
      <c r="AE499" s="3">
        <v>0</v>
      </c>
    </row>
    <row r="500" spans="1:31" ht="15" customHeight="1" x14ac:dyDescent="0.25">
      <c r="A500" s="2" t="s">
        <v>654</v>
      </c>
      <c r="B500" s="47">
        <v>44266</v>
      </c>
      <c r="C500" s="2" t="s">
        <v>6</v>
      </c>
      <c r="D500" s="2" t="s">
        <v>38</v>
      </c>
      <c r="E500" s="2" t="s">
        <v>212</v>
      </c>
      <c r="F500" s="2" t="s">
        <v>1956</v>
      </c>
      <c r="G500" s="2" t="s">
        <v>3</v>
      </c>
      <c r="H500" s="2" t="s">
        <v>2032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2033</v>
      </c>
      <c r="P500" s="2" t="s">
        <v>2034</v>
      </c>
      <c r="Q500" s="1">
        <v>21185539.987199999</v>
      </c>
      <c r="R500" s="1">
        <v>0</v>
      </c>
      <c r="S500" s="1">
        <v>7696900.0000000019</v>
      </c>
      <c r="T500" s="1">
        <v>11628137.92</v>
      </c>
      <c r="U500" s="2" t="s">
        <v>9</v>
      </c>
      <c r="V500" s="1">
        <v>1860502.0671999999</v>
      </c>
      <c r="W500" s="1">
        <v>0</v>
      </c>
      <c r="X500" s="2" t="s">
        <v>0</v>
      </c>
      <c r="Y500" s="1">
        <v>0</v>
      </c>
      <c r="Z500" s="3">
        <v>0</v>
      </c>
      <c r="AA500" s="3" t="s">
        <v>0</v>
      </c>
      <c r="AB500" s="3">
        <v>0</v>
      </c>
      <c r="AC500" s="3">
        <v>0</v>
      </c>
      <c r="AD500" s="3" t="s">
        <v>0</v>
      </c>
      <c r="AE500" s="3">
        <v>0</v>
      </c>
    </row>
    <row r="501" spans="1:31" ht="15" customHeight="1" x14ac:dyDescent="0.25">
      <c r="A501" s="2" t="s">
        <v>655</v>
      </c>
      <c r="B501" s="47">
        <v>44266</v>
      </c>
      <c r="C501" s="2" t="s">
        <v>6</v>
      </c>
      <c r="D501" s="2" t="s">
        <v>38</v>
      </c>
      <c r="E501" s="2" t="s">
        <v>212</v>
      </c>
      <c r="F501" s="2" t="s">
        <v>1956</v>
      </c>
      <c r="G501" s="2" t="s">
        <v>3</v>
      </c>
      <c r="H501" s="2" t="s">
        <v>2035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1177300127.9348001</v>
      </c>
      <c r="R501" s="1">
        <v>0</v>
      </c>
      <c r="S501" s="1">
        <v>838777803.5</v>
      </c>
      <c r="T501" s="1">
        <v>0</v>
      </c>
      <c r="U501" s="2" t="s">
        <v>0</v>
      </c>
      <c r="V501" s="1">
        <v>0</v>
      </c>
      <c r="W501" s="1">
        <v>291829590.02999997</v>
      </c>
      <c r="X501" s="2" t="s">
        <v>9</v>
      </c>
      <c r="Y501" s="1">
        <v>46692734.404800005</v>
      </c>
      <c r="Z501" s="3">
        <v>0</v>
      </c>
      <c r="AA501" s="3" t="s">
        <v>0</v>
      </c>
      <c r="AB501" s="3">
        <v>0</v>
      </c>
      <c r="AC501" s="3">
        <v>0</v>
      </c>
      <c r="AD501" s="3" t="s">
        <v>0</v>
      </c>
      <c r="AE501" s="3">
        <v>0</v>
      </c>
    </row>
    <row r="502" spans="1:31" ht="15" customHeight="1" x14ac:dyDescent="0.25">
      <c r="A502" s="2" t="s">
        <v>656</v>
      </c>
      <c r="B502" s="47">
        <v>44266</v>
      </c>
      <c r="C502" s="2" t="s">
        <v>27</v>
      </c>
      <c r="D502" s="2" t="s">
        <v>33</v>
      </c>
      <c r="E502" s="2" t="s">
        <v>32</v>
      </c>
      <c r="F502" s="2" t="s">
        <v>1749</v>
      </c>
      <c r="G502" s="2" t="s">
        <v>3</v>
      </c>
      <c r="H502" s="2" t="s">
        <v>2036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22011319</v>
      </c>
      <c r="R502" s="1">
        <v>0</v>
      </c>
      <c r="S502" s="1">
        <v>22011319</v>
      </c>
      <c r="T502" s="1">
        <v>0</v>
      </c>
      <c r="U502" s="2" t="s">
        <v>0</v>
      </c>
      <c r="V502" s="1">
        <v>0</v>
      </c>
      <c r="W502" s="1">
        <v>0</v>
      </c>
      <c r="X502" s="2" t="s">
        <v>0</v>
      </c>
      <c r="Y502" s="1">
        <v>0</v>
      </c>
      <c r="Z502" s="3">
        <v>0</v>
      </c>
      <c r="AA502" s="3" t="s">
        <v>0</v>
      </c>
      <c r="AB502" s="3">
        <v>0</v>
      </c>
      <c r="AC502" s="3">
        <v>0</v>
      </c>
      <c r="AD502" s="3" t="s">
        <v>0</v>
      </c>
      <c r="AE502" s="3">
        <v>0</v>
      </c>
    </row>
    <row r="503" spans="1:31" ht="15" customHeight="1" x14ac:dyDescent="0.25">
      <c r="A503" s="2" t="s">
        <v>657</v>
      </c>
      <c r="B503" s="47">
        <v>44266</v>
      </c>
      <c r="C503" s="2" t="s">
        <v>27</v>
      </c>
      <c r="D503" s="2" t="s">
        <v>33</v>
      </c>
      <c r="E503" s="2" t="s">
        <v>32</v>
      </c>
      <c r="F503" s="2" t="s">
        <v>2037</v>
      </c>
      <c r="G503" s="2" t="s">
        <v>3</v>
      </c>
      <c r="H503" s="2" t="s">
        <v>2038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771</v>
      </c>
      <c r="P503" s="2" t="s">
        <v>772</v>
      </c>
      <c r="Q503" s="1">
        <v>3169684</v>
      </c>
      <c r="R503" s="1">
        <v>0</v>
      </c>
      <c r="S503" s="1">
        <v>1250000</v>
      </c>
      <c r="T503" s="1">
        <v>1654900</v>
      </c>
      <c r="U503" s="2" t="s">
        <v>9</v>
      </c>
      <c r="V503" s="1">
        <v>264784</v>
      </c>
      <c r="W503" s="1">
        <v>0</v>
      </c>
      <c r="X503" s="2" t="s">
        <v>0</v>
      </c>
      <c r="Y503" s="1">
        <v>0</v>
      </c>
      <c r="Z503" s="3">
        <v>0</v>
      </c>
      <c r="AA503" s="3" t="s">
        <v>0</v>
      </c>
      <c r="AB503" s="3">
        <v>0</v>
      </c>
      <c r="AC503" s="3">
        <v>0</v>
      </c>
      <c r="AD503" s="3" t="s">
        <v>0</v>
      </c>
      <c r="AE503" s="3">
        <v>0</v>
      </c>
    </row>
    <row r="504" spans="1:31" ht="15" customHeight="1" x14ac:dyDescent="0.25">
      <c r="A504" s="2" t="s">
        <v>658</v>
      </c>
      <c r="B504" s="47">
        <v>44266</v>
      </c>
      <c r="C504" s="2" t="s">
        <v>27</v>
      </c>
      <c r="D504" s="2" t="s">
        <v>33</v>
      </c>
      <c r="E504" s="2" t="s">
        <v>32</v>
      </c>
      <c r="F504" s="2" t="s">
        <v>1749</v>
      </c>
      <c r="G504" s="2" t="s">
        <v>3</v>
      </c>
      <c r="H504" s="2" t="s">
        <v>2039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160173750.25440001</v>
      </c>
      <c r="R504" s="1">
        <v>0</v>
      </c>
      <c r="S504" s="1">
        <v>79866679</v>
      </c>
      <c r="T504" s="1">
        <v>0</v>
      </c>
      <c r="U504" s="2" t="s">
        <v>0</v>
      </c>
      <c r="V504" s="1">
        <v>0</v>
      </c>
      <c r="W504" s="1">
        <v>69230233.840000004</v>
      </c>
      <c r="X504" s="2" t="s">
        <v>9</v>
      </c>
      <c r="Y504" s="1">
        <v>11076837.414400002</v>
      </c>
      <c r="Z504" s="3">
        <v>0</v>
      </c>
      <c r="AA504" s="3" t="s">
        <v>0</v>
      </c>
      <c r="AB504" s="3">
        <v>0</v>
      </c>
      <c r="AC504" s="3">
        <v>0</v>
      </c>
      <c r="AD504" s="3" t="s">
        <v>0</v>
      </c>
      <c r="AE504" s="3">
        <v>0</v>
      </c>
    </row>
    <row r="505" spans="1:31" ht="15" customHeight="1" x14ac:dyDescent="0.25">
      <c r="A505" s="2" t="s">
        <v>659</v>
      </c>
      <c r="B505" s="47">
        <v>44266</v>
      </c>
      <c r="C505" s="2" t="s">
        <v>6</v>
      </c>
      <c r="D505" s="2" t="s">
        <v>33</v>
      </c>
      <c r="E505" s="2" t="s">
        <v>206</v>
      </c>
      <c r="F505" s="2" t="s">
        <v>755</v>
      </c>
      <c r="G505" s="2" t="s">
        <v>3</v>
      </c>
      <c r="H505" s="2" t="s">
        <v>2040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85146586.719999999</v>
      </c>
      <c r="R505" s="1">
        <v>0</v>
      </c>
      <c r="S505" s="1">
        <v>63905691</v>
      </c>
      <c r="T505" s="1">
        <v>0</v>
      </c>
      <c r="U505" s="2" t="s">
        <v>0</v>
      </c>
      <c r="V505" s="1">
        <v>0</v>
      </c>
      <c r="W505" s="1">
        <v>18311117</v>
      </c>
      <c r="X505" s="2" t="s">
        <v>9</v>
      </c>
      <c r="Y505" s="1">
        <v>2929778.7199999997</v>
      </c>
      <c r="Z505" s="3">
        <v>0</v>
      </c>
      <c r="AA505" s="3" t="s">
        <v>0</v>
      </c>
      <c r="AB505" s="3">
        <v>0</v>
      </c>
      <c r="AC505" s="3">
        <v>0</v>
      </c>
      <c r="AD505" s="3" t="s">
        <v>0</v>
      </c>
      <c r="AE505" s="3">
        <v>0</v>
      </c>
    </row>
    <row r="506" spans="1:31" ht="15" customHeight="1" x14ac:dyDescent="0.25">
      <c r="A506" s="2" t="s">
        <v>660</v>
      </c>
      <c r="B506" s="47">
        <v>44266</v>
      </c>
      <c r="C506" s="2" t="s">
        <v>6</v>
      </c>
      <c r="D506" s="2" t="s">
        <v>33</v>
      </c>
      <c r="E506" s="2" t="s">
        <v>206</v>
      </c>
      <c r="F506" s="2" t="s">
        <v>755</v>
      </c>
      <c r="G506" s="2" t="s">
        <v>3</v>
      </c>
      <c r="H506" s="2" t="s">
        <v>2041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2042</v>
      </c>
      <c r="P506" s="2" t="s">
        <v>2043</v>
      </c>
      <c r="Q506" s="1">
        <v>53215200</v>
      </c>
      <c r="R506" s="1">
        <v>0</v>
      </c>
      <c r="S506" s="1">
        <v>53215200</v>
      </c>
      <c r="T506" s="1">
        <v>0</v>
      </c>
      <c r="U506" s="2" t="s">
        <v>0</v>
      </c>
      <c r="V506" s="1">
        <v>0</v>
      </c>
      <c r="W506" s="1">
        <v>0</v>
      </c>
      <c r="X506" s="2" t="s">
        <v>0</v>
      </c>
      <c r="Y506" s="1">
        <v>0</v>
      </c>
      <c r="Z506" s="3">
        <v>0</v>
      </c>
      <c r="AA506" s="3" t="s">
        <v>0</v>
      </c>
      <c r="AB506" s="3">
        <v>0</v>
      </c>
      <c r="AC506" s="3">
        <v>0</v>
      </c>
      <c r="AD506" s="3" t="s">
        <v>0</v>
      </c>
      <c r="AE506" s="3">
        <v>0</v>
      </c>
    </row>
    <row r="507" spans="1:31" ht="15" customHeight="1" x14ac:dyDescent="0.25">
      <c r="A507" s="2" t="s">
        <v>661</v>
      </c>
      <c r="B507" s="47">
        <v>44266</v>
      </c>
      <c r="C507" s="2" t="s">
        <v>6</v>
      </c>
      <c r="D507" s="2" t="s">
        <v>33</v>
      </c>
      <c r="E507" s="2" t="s">
        <v>206</v>
      </c>
      <c r="F507" s="2" t="s">
        <v>755</v>
      </c>
      <c r="G507" s="2" t="s">
        <v>3</v>
      </c>
      <c r="H507" s="2" t="s">
        <v>2044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1279411674.8399999</v>
      </c>
      <c r="R507" s="1">
        <v>0</v>
      </c>
      <c r="S507" s="1">
        <v>1058766698.5</v>
      </c>
      <c r="T507" s="1">
        <v>0</v>
      </c>
      <c r="U507" s="2" t="s">
        <v>0</v>
      </c>
      <c r="V507" s="1">
        <v>0</v>
      </c>
      <c r="W507" s="1">
        <v>190211186.5</v>
      </c>
      <c r="X507" s="2" t="s">
        <v>9</v>
      </c>
      <c r="Y507" s="1">
        <v>30433789.84</v>
      </c>
      <c r="Z507" s="3">
        <v>0</v>
      </c>
      <c r="AA507" s="3" t="s">
        <v>0</v>
      </c>
      <c r="AB507" s="3">
        <v>0</v>
      </c>
      <c r="AC507" s="3">
        <v>0</v>
      </c>
      <c r="AD507" s="3" t="s">
        <v>0</v>
      </c>
      <c r="AE507" s="3">
        <v>0</v>
      </c>
    </row>
    <row r="508" spans="1:31" ht="15" customHeight="1" x14ac:dyDescent="0.25">
      <c r="A508" s="2" t="s">
        <v>662</v>
      </c>
      <c r="B508" s="47">
        <v>44266</v>
      </c>
      <c r="C508" s="2" t="s">
        <v>27</v>
      </c>
      <c r="D508" s="2" t="s">
        <v>26</v>
      </c>
      <c r="E508" s="2" t="s">
        <v>253</v>
      </c>
      <c r="F508" s="2" t="s">
        <v>1343</v>
      </c>
      <c r="G508" s="2" t="s">
        <v>3</v>
      </c>
      <c r="H508" s="2" t="s">
        <v>2045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</v>
      </c>
      <c r="P508" s="2" t="s">
        <v>1</v>
      </c>
      <c r="Q508" s="1">
        <v>752786124.96000004</v>
      </c>
      <c r="R508" s="1">
        <v>0</v>
      </c>
      <c r="S508" s="1">
        <v>527359896</v>
      </c>
      <c r="T508" s="1">
        <v>0</v>
      </c>
      <c r="U508" s="2" t="s">
        <v>0</v>
      </c>
      <c r="V508" s="1">
        <v>0</v>
      </c>
      <c r="W508" s="1">
        <v>194332956</v>
      </c>
      <c r="X508" s="2" t="s">
        <v>9</v>
      </c>
      <c r="Y508" s="1">
        <v>31093272.960000001</v>
      </c>
      <c r="Z508" s="3">
        <v>0</v>
      </c>
      <c r="AA508" s="3" t="s">
        <v>0</v>
      </c>
      <c r="AB508" s="3">
        <v>0</v>
      </c>
      <c r="AC508" s="3">
        <v>0</v>
      </c>
      <c r="AD508" s="3" t="s">
        <v>0</v>
      </c>
      <c r="AE508" s="3">
        <v>0</v>
      </c>
    </row>
    <row r="509" spans="1:31" ht="15" customHeight="1" x14ac:dyDescent="0.25">
      <c r="A509" s="2" t="s">
        <v>663</v>
      </c>
      <c r="B509" s="47">
        <v>44266</v>
      </c>
      <c r="C509" s="2" t="s">
        <v>27</v>
      </c>
      <c r="D509" s="2" t="s">
        <v>26</v>
      </c>
      <c r="E509" s="2" t="s">
        <v>253</v>
      </c>
      <c r="F509" s="2" t="s">
        <v>1338</v>
      </c>
      <c r="G509" s="2" t="s">
        <v>3</v>
      </c>
      <c r="H509" s="2" t="s">
        <v>2046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2047</v>
      </c>
      <c r="P509" s="2" t="s">
        <v>2048</v>
      </c>
      <c r="Q509" s="1">
        <v>26162183</v>
      </c>
      <c r="R509" s="1">
        <v>0</v>
      </c>
      <c r="S509" s="1">
        <v>20967355</v>
      </c>
      <c r="T509" s="1">
        <v>4478300</v>
      </c>
      <c r="U509" s="2" t="s">
        <v>9</v>
      </c>
      <c r="V509" s="1">
        <v>716528</v>
      </c>
      <c r="W509" s="1">
        <v>0</v>
      </c>
      <c r="X509" s="2" t="s">
        <v>0</v>
      </c>
      <c r="Y509" s="1">
        <v>0</v>
      </c>
      <c r="Z509" s="3">
        <v>0</v>
      </c>
      <c r="AA509" s="3" t="s">
        <v>0</v>
      </c>
      <c r="AB509" s="3">
        <v>0</v>
      </c>
      <c r="AC509" s="3">
        <v>0</v>
      </c>
      <c r="AD509" s="3" t="s">
        <v>0</v>
      </c>
      <c r="AE509" s="3">
        <v>0</v>
      </c>
    </row>
    <row r="510" spans="1:31" ht="15" customHeight="1" x14ac:dyDescent="0.25">
      <c r="A510" s="2" t="s">
        <v>664</v>
      </c>
      <c r="B510" s="47">
        <v>44266</v>
      </c>
      <c r="C510" s="2" t="s">
        <v>27</v>
      </c>
      <c r="D510" s="2" t="s">
        <v>26</v>
      </c>
      <c r="E510" s="2" t="s">
        <v>253</v>
      </c>
      <c r="F510" s="2" t="s">
        <v>1338</v>
      </c>
      <c r="G510" s="2" t="s">
        <v>3</v>
      </c>
      <c r="H510" s="2" t="s">
        <v>2049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2050</v>
      </c>
      <c r="P510" s="2" t="s">
        <v>2051</v>
      </c>
      <c r="Q510" s="1">
        <v>69809420</v>
      </c>
      <c r="R510" s="1">
        <v>0</v>
      </c>
      <c r="S510" s="1">
        <v>38584250</v>
      </c>
      <c r="T510" s="1">
        <v>0</v>
      </c>
      <c r="U510" s="2" t="s">
        <v>0</v>
      </c>
      <c r="V510" s="1">
        <v>0</v>
      </c>
      <c r="W510" s="1">
        <v>26918250</v>
      </c>
      <c r="X510" s="2" t="s">
        <v>9</v>
      </c>
      <c r="Y510" s="1">
        <v>4306920</v>
      </c>
      <c r="Z510" s="3">
        <v>0</v>
      </c>
      <c r="AA510" s="3" t="s">
        <v>0</v>
      </c>
      <c r="AB510" s="3">
        <v>0</v>
      </c>
      <c r="AC510" s="3">
        <v>0</v>
      </c>
      <c r="AD510" s="3" t="s">
        <v>0</v>
      </c>
      <c r="AE510" s="3">
        <v>0</v>
      </c>
    </row>
    <row r="511" spans="1:31" ht="15" customHeight="1" x14ac:dyDescent="0.25">
      <c r="A511" s="2" t="s">
        <v>665</v>
      </c>
      <c r="B511" s="47">
        <v>44266</v>
      </c>
      <c r="C511" s="2" t="s">
        <v>6</v>
      </c>
      <c r="D511" s="2" t="s">
        <v>26</v>
      </c>
      <c r="E511" s="2" t="s">
        <v>200</v>
      </c>
      <c r="F511" s="2" t="s">
        <v>1614</v>
      </c>
      <c r="G511" s="2" t="s">
        <v>3</v>
      </c>
      <c r="H511" s="2" t="s">
        <v>2052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88831720.680000007</v>
      </c>
      <c r="R511" s="1">
        <v>0</v>
      </c>
      <c r="S511" s="1">
        <v>66617230</v>
      </c>
      <c r="T511" s="1">
        <v>0</v>
      </c>
      <c r="U511" s="2" t="s">
        <v>0</v>
      </c>
      <c r="V511" s="1">
        <v>0</v>
      </c>
      <c r="W511" s="1">
        <v>19150423</v>
      </c>
      <c r="X511" s="2" t="s">
        <v>9</v>
      </c>
      <c r="Y511" s="1">
        <v>3064067.68</v>
      </c>
      <c r="Z511" s="3">
        <v>0</v>
      </c>
      <c r="AA511" s="3" t="s">
        <v>0</v>
      </c>
      <c r="AB511" s="3">
        <v>0</v>
      </c>
      <c r="AC511" s="3">
        <v>0</v>
      </c>
      <c r="AD511" s="3" t="s">
        <v>0</v>
      </c>
      <c r="AE511" s="3">
        <v>0</v>
      </c>
    </row>
    <row r="512" spans="1:31" ht="15" customHeight="1" x14ac:dyDescent="0.25">
      <c r="A512" s="2" t="s">
        <v>666</v>
      </c>
      <c r="B512" s="47">
        <v>44266</v>
      </c>
      <c r="C512" s="2" t="s">
        <v>6</v>
      </c>
      <c r="D512" s="2" t="s">
        <v>26</v>
      </c>
      <c r="E512" s="2" t="s">
        <v>200</v>
      </c>
      <c r="F512" s="2" t="s">
        <v>1614</v>
      </c>
      <c r="G512" s="2" t="s">
        <v>3</v>
      </c>
      <c r="H512" s="2" t="s">
        <v>2053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1041</v>
      </c>
      <c r="P512" s="2" t="s">
        <v>1054</v>
      </c>
      <c r="Q512" s="1">
        <v>53215200</v>
      </c>
      <c r="R512" s="1">
        <v>0</v>
      </c>
      <c r="S512" s="1">
        <v>53215200</v>
      </c>
      <c r="T512" s="1">
        <v>0</v>
      </c>
      <c r="U512" s="2" t="s">
        <v>0</v>
      </c>
      <c r="V512" s="1">
        <v>0</v>
      </c>
      <c r="W512" s="1">
        <v>0</v>
      </c>
      <c r="X512" s="2" t="s">
        <v>0</v>
      </c>
      <c r="Y512" s="1">
        <v>0</v>
      </c>
      <c r="Z512" s="3">
        <v>0</v>
      </c>
      <c r="AA512" s="3" t="s">
        <v>0</v>
      </c>
      <c r="AB512" s="3">
        <v>0</v>
      </c>
      <c r="AC512" s="3">
        <v>0</v>
      </c>
      <c r="AD512" s="3" t="s">
        <v>0</v>
      </c>
      <c r="AE512" s="3">
        <v>0</v>
      </c>
    </row>
    <row r="513" spans="1:31" ht="15" customHeight="1" x14ac:dyDescent="0.25">
      <c r="A513" s="2" t="s">
        <v>667</v>
      </c>
      <c r="B513" s="47">
        <v>44266</v>
      </c>
      <c r="C513" s="2" t="s">
        <v>6</v>
      </c>
      <c r="D513" s="2" t="s">
        <v>26</v>
      </c>
      <c r="E513" s="2" t="s">
        <v>200</v>
      </c>
      <c r="F513" s="2" t="s">
        <v>1614</v>
      </c>
      <c r="G513" s="2" t="s">
        <v>3</v>
      </c>
      <c r="H513" s="2" t="s">
        <v>2054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1043</v>
      </c>
      <c r="P513" s="2" t="s">
        <v>1044</v>
      </c>
      <c r="Q513" s="1">
        <v>53215200</v>
      </c>
      <c r="R513" s="1">
        <v>0</v>
      </c>
      <c r="S513" s="1">
        <v>53215200</v>
      </c>
      <c r="T513" s="1">
        <v>0</v>
      </c>
      <c r="U513" s="2" t="s">
        <v>0</v>
      </c>
      <c r="V513" s="1">
        <v>0</v>
      </c>
      <c r="W513" s="1">
        <v>0</v>
      </c>
      <c r="X513" s="2" t="s">
        <v>0</v>
      </c>
      <c r="Y513" s="1">
        <v>0</v>
      </c>
      <c r="Z513" s="3">
        <v>0</v>
      </c>
      <c r="AA513" s="3" t="s">
        <v>0</v>
      </c>
      <c r="AB513" s="3">
        <v>0</v>
      </c>
      <c r="AC513" s="3">
        <v>0</v>
      </c>
      <c r="AD513" s="3" t="s">
        <v>0</v>
      </c>
      <c r="AE513" s="3">
        <v>0</v>
      </c>
    </row>
    <row r="514" spans="1:31" ht="15" customHeight="1" x14ac:dyDescent="0.25">
      <c r="A514" s="2" t="s">
        <v>668</v>
      </c>
      <c r="B514" s="47">
        <v>44266</v>
      </c>
      <c r="C514" s="2" t="s">
        <v>6</v>
      </c>
      <c r="D514" s="2" t="s">
        <v>26</v>
      </c>
      <c r="E514" s="2" t="s">
        <v>200</v>
      </c>
      <c r="F514" s="2" t="s">
        <v>1614</v>
      </c>
      <c r="G514" s="2" t="s">
        <v>3</v>
      </c>
      <c r="H514" s="2" t="s">
        <v>2055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68148623.419999987</v>
      </c>
      <c r="R514" s="1">
        <v>0</v>
      </c>
      <c r="S514" s="1">
        <v>50261830</v>
      </c>
      <c r="T514" s="1">
        <v>0</v>
      </c>
      <c r="U514" s="2" t="s">
        <v>0</v>
      </c>
      <c r="V514" s="1">
        <v>0</v>
      </c>
      <c r="W514" s="1">
        <v>15419649.5</v>
      </c>
      <c r="X514" s="2" t="s">
        <v>9</v>
      </c>
      <c r="Y514" s="1">
        <v>2467143.92</v>
      </c>
      <c r="Z514" s="3">
        <v>0</v>
      </c>
      <c r="AA514" s="3" t="s">
        <v>0</v>
      </c>
      <c r="AB514" s="3">
        <v>0</v>
      </c>
      <c r="AC514" s="3">
        <v>0</v>
      </c>
      <c r="AD514" s="3" t="s">
        <v>0</v>
      </c>
      <c r="AE514" s="3">
        <v>0</v>
      </c>
    </row>
    <row r="515" spans="1:31" ht="15" customHeight="1" x14ac:dyDescent="0.25">
      <c r="A515" s="2" t="s">
        <v>669</v>
      </c>
      <c r="B515" s="47">
        <v>44266</v>
      </c>
      <c r="C515" s="2" t="s">
        <v>6</v>
      </c>
      <c r="D515" s="2" t="s">
        <v>26</v>
      </c>
      <c r="E515" s="2" t="s">
        <v>200</v>
      </c>
      <c r="F515" s="2" t="s">
        <v>1614</v>
      </c>
      <c r="G515" s="2" t="s">
        <v>3</v>
      </c>
      <c r="H515" s="2" t="s">
        <v>2056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787</v>
      </c>
      <c r="P515" s="2" t="s">
        <v>1253</v>
      </c>
      <c r="Q515" s="1">
        <v>33981166.579999998</v>
      </c>
      <c r="R515" s="1">
        <v>0</v>
      </c>
      <c r="S515" s="1">
        <v>12895730</v>
      </c>
      <c r="T515" s="1">
        <v>18177100.5</v>
      </c>
      <c r="U515" s="2" t="s">
        <v>9</v>
      </c>
      <c r="V515" s="1">
        <v>2908336.08</v>
      </c>
      <c r="W515" s="1">
        <v>0</v>
      </c>
      <c r="X515" s="2" t="s">
        <v>0</v>
      </c>
      <c r="Y515" s="1">
        <v>0</v>
      </c>
      <c r="Z515" s="3">
        <v>0</v>
      </c>
      <c r="AA515" s="3" t="s">
        <v>0</v>
      </c>
      <c r="AB515" s="3">
        <v>0</v>
      </c>
      <c r="AC515" s="3">
        <v>0</v>
      </c>
      <c r="AD515" s="3" t="s">
        <v>0</v>
      </c>
      <c r="AE515" s="3">
        <v>0</v>
      </c>
    </row>
    <row r="516" spans="1:31" ht="15" customHeight="1" x14ac:dyDescent="0.25">
      <c r="A516" s="2" t="s">
        <v>670</v>
      </c>
      <c r="B516" s="47">
        <v>44266</v>
      </c>
      <c r="C516" s="2" t="s">
        <v>6</v>
      </c>
      <c r="D516" s="2" t="s">
        <v>26</v>
      </c>
      <c r="E516" s="2" t="s">
        <v>200</v>
      </c>
      <c r="F516" s="2" t="s">
        <v>1614</v>
      </c>
      <c r="G516" s="2" t="s">
        <v>3</v>
      </c>
      <c r="H516" s="2" t="s">
        <v>2057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1536004493.4399998</v>
      </c>
      <c r="R516" s="1">
        <v>0</v>
      </c>
      <c r="S516" s="1">
        <v>1311735071</v>
      </c>
      <c r="T516" s="1">
        <v>0</v>
      </c>
      <c r="U516" s="2" t="s">
        <v>0</v>
      </c>
      <c r="V516" s="1">
        <v>0</v>
      </c>
      <c r="W516" s="1">
        <v>193335709</v>
      </c>
      <c r="X516" s="2" t="s">
        <v>0</v>
      </c>
      <c r="Y516" s="1">
        <v>30933713.440000001</v>
      </c>
      <c r="Z516" s="3">
        <v>0</v>
      </c>
      <c r="AA516" s="3" t="s">
        <v>0</v>
      </c>
      <c r="AB516" s="3">
        <v>0</v>
      </c>
      <c r="AC516" s="3">
        <v>0</v>
      </c>
      <c r="AD516" s="3" t="s">
        <v>0</v>
      </c>
      <c r="AE516" s="3">
        <v>0</v>
      </c>
    </row>
    <row r="517" spans="1:31" ht="15" customHeight="1" x14ac:dyDescent="0.25">
      <c r="A517" s="2" t="s">
        <v>671</v>
      </c>
      <c r="B517" s="47">
        <v>44266</v>
      </c>
      <c r="C517" s="2" t="s">
        <v>27</v>
      </c>
      <c r="D517" s="2" t="s">
        <v>24</v>
      </c>
      <c r="E517" s="2" t="s">
        <v>358</v>
      </c>
      <c r="F517" s="2" t="s">
        <v>1202</v>
      </c>
      <c r="G517" s="2" t="s">
        <v>3</v>
      </c>
      <c r="H517" s="2" t="s">
        <v>2058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</v>
      </c>
      <c r="P517" s="2" t="s">
        <v>1</v>
      </c>
      <c r="Q517" s="1">
        <v>805527546.34000003</v>
      </c>
      <c r="R517" s="1">
        <v>0</v>
      </c>
      <c r="S517" s="1">
        <v>530097858</v>
      </c>
      <c r="T517" s="1">
        <v>0</v>
      </c>
      <c r="U517" s="2" t="s">
        <v>0</v>
      </c>
      <c r="V517" s="1">
        <v>0</v>
      </c>
      <c r="W517" s="1">
        <v>237439386.5</v>
      </c>
      <c r="X517" s="2" t="s">
        <v>0</v>
      </c>
      <c r="Y517" s="1">
        <v>37990301.840000004</v>
      </c>
      <c r="Z517" s="3">
        <v>0</v>
      </c>
      <c r="AA517" s="3" t="s">
        <v>0</v>
      </c>
      <c r="AB517" s="3">
        <v>0</v>
      </c>
      <c r="AC517" s="3">
        <v>0</v>
      </c>
      <c r="AD517" s="3" t="s">
        <v>0</v>
      </c>
      <c r="AE517" s="3">
        <v>0</v>
      </c>
    </row>
    <row r="518" spans="1:31" ht="15" customHeight="1" x14ac:dyDescent="0.25">
      <c r="A518" s="2" t="s">
        <v>672</v>
      </c>
      <c r="B518" s="47">
        <v>44266</v>
      </c>
      <c r="C518" s="2" t="s">
        <v>6</v>
      </c>
      <c r="D518" s="2" t="s">
        <v>24</v>
      </c>
      <c r="E518" s="2" t="s">
        <v>196</v>
      </c>
      <c r="F518" s="2" t="s">
        <v>782</v>
      </c>
      <c r="G518" s="2" t="s">
        <v>3</v>
      </c>
      <c r="H518" s="2" t="s">
        <v>2059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1371392337.9288001</v>
      </c>
      <c r="R518" s="1">
        <v>0</v>
      </c>
      <c r="S518" s="1">
        <v>1117083560.4999998</v>
      </c>
      <c r="T518" s="1">
        <v>0</v>
      </c>
      <c r="U518" s="2" t="s">
        <v>0</v>
      </c>
      <c r="V518" s="1">
        <v>0</v>
      </c>
      <c r="W518" s="1">
        <v>219231704.68000001</v>
      </c>
      <c r="X518" s="2" t="s">
        <v>9</v>
      </c>
      <c r="Y518" s="1">
        <v>35077072.748800009</v>
      </c>
      <c r="Z518" s="3">
        <v>0</v>
      </c>
      <c r="AA518" s="3" t="s">
        <v>0</v>
      </c>
      <c r="AB518" s="3">
        <v>0</v>
      </c>
      <c r="AC518" s="3">
        <v>0</v>
      </c>
      <c r="AD518" s="3" t="s">
        <v>0</v>
      </c>
      <c r="AE518" s="3">
        <v>0</v>
      </c>
    </row>
    <row r="519" spans="1:31" ht="15" customHeight="1" x14ac:dyDescent="0.25">
      <c r="A519" s="2" t="s">
        <v>673</v>
      </c>
      <c r="B519" s="47">
        <v>44266</v>
      </c>
      <c r="C519" s="2" t="s">
        <v>6</v>
      </c>
      <c r="D519" s="2" t="s">
        <v>24</v>
      </c>
      <c r="E519" s="2" t="s">
        <v>196</v>
      </c>
      <c r="F519" s="2" t="s">
        <v>782</v>
      </c>
      <c r="G519" s="2" t="s">
        <v>13</v>
      </c>
      <c r="H519" s="2" t="s">
        <v>1</v>
      </c>
      <c r="I519" s="1" t="s">
        <v>2060</v>
      </c>
      <c r="J519" s="1" t="s">
        <v>1</v>
      </c>
      <c r="K519" s="1" t="s">
        <v>2061</v>
      </c>
      <c r="L519" s="1" t="s">
        <v>2062</v>
      </c>
      <c r="M519" s="1">
        <v>12865165</v>
      </c>
      <c r="N519" s="2" t="s">
        <v>12</v>
      </c>
      <c r="O519" s="2" t="s">
        <v>2063</v>
      </c>
      <c r="P519" s="2" t="s">
        <v>2064</v>
      </c>
      <c r="Q519" s="1">
        <v>-12865165</v>
      </c>
      <c r="R519" s="1">
        <v>0</v>
      </c>
      <c r="S519" s="1">
        <v>-12732925</v>
      </c>
      <c r="T519" s="1">
        <v>0</v>
      </c>
      <c r="U519" s="2" t="s">
        <v>0</v>
      </c>
      <c r="V519" s="1">
        <v>0</v>
      </c>
      <c r="W519" s="1">
        <v>-114000</v>
      </c>
      <c r="X519" s="2" t="s">
        <v>9</v>
      </c>
      <c r="Y519" s="1">
        <v>-18240</v>
      </c>
      <c r="Z519" s="3">
        <v>0</v>
      </c>
      <c r="AA519" s="3" t="s">
        <v>0</v>
      </c>
      <c r="AB519" s="3">
        <v>0</v>
      </c>
      <c r="AC519" s="3">
        <v>0</v>
      </c>
      <c r="AD519" s="3" t="s">
        <v>0</v>
      </c>
      <c r="AE519" s="3">
        <v>0</v>
      </c>
    </row>
    <row r="520" spans="1:31" ht="15" customHeight="1" x14ac:dyDescent="0.25">
      <c r="A520" s="2" t="s">
        <v>674</v>
      </c>
      <c r="B520" s="47">
        <v>44266</v>
      </c>
      <c r="C520" s="2" t="s">
        <v>27</v>
      </c>
      <c r="D520" s="2" t="s">
        <v>1031</v>
      </c>
      <c r="E520" s="2" t="s">
        <v>1104</v>
      </c>
      <c r="F520" s="2" t="s">
        <v>2065</v>
      </c>
      <c r="G520" s="2" t="s">
        <v>3</v>
      </c>
      <c r="H520" s="2" t="s">
        <v>2066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53634416</v>
      </c>
      <c r="R520" s="1">
        <v>0</v>
      </c>
      <c r="S520" s="1">
        <v>6349800</v>
      </c>
      <c r="T520" s="1">
        <v>0</v>
      </c>
      <c r="U520" s="2" t="s">
        <v>0</v>
      </c>
      <c r="V520" s="1">
        <v>0</v>
      </c>
      <c r="W520" s="1">
        <v>40762600</v>
      </c>
      <c r="X520" s="2" t="s">
        <v>9</v>
      </c>
      <c r="Y520" s="1">
        <v>6522016</v>
      </c>
      <c r="Z520" s="3">
        <v>0</v>
      </c>
      <c r="AA520" s="3" t="s">
        <v>0</v>
      </c>
      <c r="AB520" s="3">
        <v>0</v>
      </c>
      <c r="AC520" s="3">
        <v>0</v>
      </c>
      <c r="AD520" s="3" t="s">
        <v>0</v>
      </c>
      <c r="AE520" s="3">
        <v>0</v>
      </c>
    </row>
    <row r="521" spans="1:31" ht="15" customHeight="1" x14ac:dyDescent="0.25">
      <c r="A521" s="2" t="s">
        <v>675</v>
      </c>
      <c r="B521" s="47">
        <v>44266</v>
      </c>
      <c r="C521" s="2" t="s">
        <v>6</v>
      </c>
      <c r="D521" s="2" t="s">
        <v>1031</v>
      </c>
      <c r="E521" s="2" t="s">
        <v>1032</v>
      </c>
      <c r="F521" s="2" t="s">
        <v>2067</v>
      </c>
      <c r="G521" s="2" t="s">
        <v>3</v>
      </c>
      <c r="H521" s="2" t="s">
        <v>2068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2</v>
      </c>
      <c r="P521" s="2" t="s">
        <v>1</v>
      </c>
      <c r="Q521" s="1">
        <v>827055934.95480001</v>
      </c>
      <c r="R521" s="1">
        <v>0</v>
      </c>
      <c r="S521" s="1">
        <v>698204527.5</v>
      </c>
      <c r="T521" s="1">
        <v>0</v>
      </c>
      <c r="U521" s="2" t="s">
        <v>0</v>
      </c>
      <c r="V521" s="1">
        <v>0</v>
      </c>
      <c r="W521" s="1">
        <v>111078799.53</v>
      </c>
      <c r="X521" s="2" t="s">
        <v>0</v>
      </c>
      <c r="Y521" s="1">
        <v>17772607.924800001</v>
      </c>
      <c r="Z521" s="3">
        <v>0</v>
      </c>
      <c r="AA521" s="3" t="s">
        <v>0</v>
      </c>
      <c r="AB521" s="3">
        <v>0</v>
      </c>
      <c r="AC521" s="3">
        <v>0</v>
      </c>
      <c r="AD521" s="3" t="s">
        <v>0</v>
      </c>
      <c r="AE521" s="3">
        <v>0</v>
      </c>
    </row>
    <row r="522" spans="1:31" ht="15" customHeight="1" x14ac:dyDescent="0.25">
      <c r="A522" s="2" t="s">
        <v>676</v>
      </c>
      <c r="B522" s="47">
        <v>44266</v>
      </c>
      <c r="C522" s="2" t="s">
        <v>6</v>
      </c>
      <c r="D522" s="2" t="s">
        <v>1031</v>
      </c>
      <c r="E522" s="2" t="s">
        <v>1032</v>
      </c>
      <c r="F522" s="2" t="s">
        <v>2067</v>
      </c>
      <c r="G522" s="2" t="s">
        <v>3</v>
      </c>
      <c r="H522" s="2" t="s">
        <v>2069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2070</v>
      </c>
      <c r="P522" s="2" t="s">
        <v>2071</v>
      </c>
      <c r="Q522" s="1">
        <v>12437172</v>
      </c>
      <c r="R522" s="1">
        <v>0</v>
      </c>
      <c r="S522" s="1">
        <v>0</v>
      </c>
      <c r="T522" s="1">
        <v>10721700</v>
      </c>
      <c r="U522" s="2" t="s">
        <v>9</v>
      </c>
      <c r="V522" s="1">
        <v>1715472</v>
      </c>
      <c r="W522" s="1">
        <v>0</v>
      </c>
      <c r="X522" s="2" t="s">
        <v>0</v>
      </c>
      <c r="Y522" s="1">
        <v>0</v>
      </c>
      <c r="Z522" s="3">
        <v>0</v>
      </c>
      <c r="AA522" s="3" t="s">
        <v>0</v>
      </c>
      <c r="AB522" s="3">
        <v>0</v>
      </c>
      <c r="AC522" s="3">
        <v>0</v>
      </c>
      <c r="AD522" s="3" t="s">
        <v>0</v>
      </c>
      <c r="AE522" s="3">
        <v>0</v>
      </c>
    </row>
    <row r="523" spans="1:31" s="134" customFormat="1" ht="15" customHeight="1" x14ac:dyDescent="0.25">
      <c r="A523" s="131" t="s">
        <v>792</v>
      </c>
      <c r="B523" s="132">
        <v>44267</v>
      </c>
      <c r="C523" s="131" t="s">
        <v>6</v>
      </c>
      <c r="D523" s="131" t="s">
        <v>5</v>
      </c>
      <c r="E523" s="131" t="s">
        <v>175</v>
      </c>
      <c r="F523" s="131" t="s">
        <v>1262</v>
      </c>
      <c r="G523" s="131" t="s">
        <v>3</v>
      </c>
      <c r="H523" s="131" t="s">
        <v>2182</v>
      </c>
      <c r="I523" s="133" t="s">
        <v>1</v>
      </c>
      <c r="J523" s="133" t="s">
        <v>1</v>
      </c>
      <c r="K523" s="133" t="s">
        <v>1</v>
      </c>
      <c r="L523" s="133" t="s">
        <v>1</v>
      </c>
      <c r="M523" s="133">
        <v>0</v>
      </c>
      <c r="N523" s="131" t="s">
        <v>1</v>
      </c>
      <c r="O523" s="131" t="s">
        <v>2</v>
      </c>
      <c r="P523" s="131" t="s">
        <v>1</v>
      </c>
      <c r="Q523" s="133">
        <v>1098827140.3800001</v>
      </c>
      <c r="R523" s="133">
        <v>0</v>
      </c>
      <c r="S523" s="133">
        <v>913388394</v>
      </c>
      <c r="T523" s="133">
        <v>0</v>
      </c>
      <c r="U523" s="131" t="s">
        <v>0</v>
      </c>
      <c r="V523" s="133">
        <v>0</v>
      </c>
      <c r="W523" s="133">
        <v>156411505.5</v>
      </c>
      <c r="X523" s="131" t="s">
        <v>0</v>
      </c>
      <c r="Y523" s="133">
        <v>25025840.879999999</v>
      </c>
      <c r="Z523" s="139">
        <v>0</v>
      </c>
      <c r="AA523" s="139" t="s">
        <v>0</v>
      </c>
      <c r="AB523" s="139">
        <v>0</v>
      </c>
      <c r="AC523" s="139">
        <v>3705000</v>
      </c>
      <c r="AD523" s="139" t="s">
        <v>0</v>
      </c>
      <c r="AE523" s="139">
        <v>296400</v>
      </c>
    </row>
    <row r="524" spans="1:31" ht="15" customHeight="1" x14ac:dyDescent="0.25">
      <c r="A524" s="2" t="s">
        <v>678</v>
      </c>
      <c r="B524" s="47">
        <v>44266</v>
      </c>
      <c r="C524" s="2" t="s">
        <v>6</v>
      </c>
      <c r="D524" s="2" t="s">
        <v>1031</v>
      </c>
      <c r="E524" s="2" t="s">
        <v>1032</v>
      </c>
      <c r="F524" s="2" t="s">
        <v>2067</v>
      </c>
      <c r="G524" s="2" t="s">
        <v>13</v>
      </c>
      <c r="H524" s="2" t="s">
        <v>1</v>
      </c>
      <c r="I524" s="1" t="s">
        <v>1026</v>
      </c>
      <c r="J524" s="1" t="s">
        <v>1</v>
      </c>
      <c r="K524" s="1" t="s">
        <v>2073</v>
      </c>
      <c r="L524" s="1" t="s">
        <v>1978</v>
      </c>
      <c r="M524" s="1">
        <v>8519773.6600000001</v>
      </c>
      <c r="N524" s="2" t="s">
        <v>12</v>
      </c>
      <c r="O524" s="2" t="s">
        <v>2074</v>
      </c>
      <c r="P524" s="2" t="s">
        <v>2075</v>
      </c>
      <c r="Q524" s="1">
        <v>-2470000</v>
      </c>
      <c r="R524" s="1">
        <v>0</v>
      </c>
      <c r="S524" s="1">
        <v>-2470000</v>
      </c>
      <c r="T524" s="1">
        <v>0</v>
      </c>
      <c r="U524" s="2" t="s">
        <v>0</v>
      </c>
      <c r="V524" s="1">
        <v>0</v>
      </c>
      <c r="W524" s="1">
        <v>0</v>
      </c>
      <c r="X524" s="2" t="s">
        <v>0</v>
      </c>
      <c r="Y524" s="1">
        <v>0</v>
      </c>
      <c r="Z524" s="3">
        <v>0</v>
      </c>
      <c r="AA524" s="3" t="s">
        <v>0</v>
      </c>
      <c r="AB524" s="3">
        <v>0</v>
      </c>
      <c r="AC524" s="3">
        <v>0</v>
      </c>
      <c r="AD524" s="3" t="s">
        <v>0</v>
      </c>
      <c r="AE524" s="3">
        <v>0</v>
      </c>
    </row>
    <row r="525" spans="1:31" ht="15" customHeight="1" x14ac:dyDescent="0.25">
      <c r="A525" s="2" t="s">
        <v>679</v>
      </c>
      <c r="B525" s="47">
        <v>44266</v>
      </c>
      <c r="C525" s="2" t="s">
        <v>6</v>
      </c>
      <c r="D525" s="2" t="s">
        <v>19</v>
      </c>
      <c r="E525" s="2" t="s">
        <v>185</v>
      </c>
      <c r="F525" s="2" t="s">
        <v>1759</v>
      </c>
      <c r="G525" s="2" t="s">
        <v>3</v>
      </c>
      <c r="H525" s="2" t="s">
        <v>2076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</v>
      </c>
      <c r="P525" s="2" t="s">
        <v>1</v>
      </c>
      <c r="Q525" s="1">
        <v>507071329</v>
      </c>
      <c r="R525" s="1">
        <v>0</v>
      </c>
      <c r="S525" s="1">
        <v>391412021</v>
      </c>
      <c r="T525" s="1">
        <v>0</v>
      </c>
      <c r="U525" s="2" t="s">
        <v>0</v>
      </c>
      <c r="V525" s="1">
        <v>0</v>
      </c>
      <c r="W525" s="1">
        <v>99706300</v>
      </c>
      <c r="X525" s="2" t="s">
        <v>9</v>
      </c>
      <c r="Y525" s="1">
        <v>15953008</v>
      </c>
      <c r="Z525" s="3">
        <v>0</v>
      </c>
      <c r="AA525" s="3" t="s">
        <v>0</v>
      </c>
      <c r="AB525" s="3">
        <v>0</v>
      </c>
      <c r="AC525" s="3">
        <v>0</v>
      </c>
      <c r="AD525" s="3" t="s">
        <v>0</v>
      </c>
      <c r="AE525" s="3">
        <v>0</v>
      </c>
    </row>
    <row r="526" spans="1:31" x14ac:dyDescent="0.25">
      <c r="A526" s="2" t="s">
        <v>680</v>
      </c>
      <c r="B526" s="47">
        <v>44266</v>
      </c>
      <c r="C526" s="2" t="s">
        <v>6</v>
      </c>
      <c r="D526" s="2" t="s">
        <v>14</v>
      </c>
      <c r="E526" s="2" t="s">
        <v>181</v>
      </c>
      <c r="F526" s="2" t="s">
        <v>2077</v>
      </c>
      <c r="G526" s="2" t="s">
        <v>3</v>
      </c>
      <c r="H526" s="2" t="s">
        <v>2078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910647305.49360001</v>
      </c>
      <c r="R526" s="1">
        <v>0</v>
      </c>
      <c r="S526" s="1">
        <v>859426265.5</v>
      </c>
      <c r="T526" s="1">
        <v>0</v>
      </c>
      <c r="U526" s="2" t="s">
        <v>0</v>
      </c>
      <c r="V526" s="1">
        <v>0</v>
      </c>
      <c r="W526" s="1">
        <v>44156068.960000001</v>
      </c>
      <c r="X526" s="2" t="s">
        <v>0</v>
      </c>
      <c r="Y526" s="1">
        <v>7064971.0336000007</v>
      </c>
      <c r="Z526" s="3">
        <v>0</v>
      </c>
      <c r="AA526" s="3" t="s">
        <v>0</v>
      </c>
      <c r="AB526" s="3">
        <v>0</v>
      </c>
      <c r="AC526" s="3">
        <v>0</v>
      </c>
      <c r="AD526" s="3" t="s">
        <v>0</v>
      </c>
      <c r="AE526" s="3">
        <v>0</v>
      </c>
    </row>
    <row r="527" spans="1:31" x14ac:dyDescent="0.25">
      <c r="A527" s="2" t="s">
        <v>681</v>
      </c>
      <c r="B527" s="47">
        <v>44266</v>
      </c>
      <c r="C527" s="2" t="s">
        <v>6</v>
      </c>
      <c r="D527" s="2" t="s">
        <v>10</v>
      </c>
      <c r="E527" s="2" t="s">
        <v>178</v>
      </c>
      <c r="F527" s="2" t="s">
        <v>2079</v>
      </c>
      <c r="G527" s="2" t="s">
        <v>3</v>
      </c>
      <c r="H527" s="2" t="s">
        <v>2080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119645508</v>
      </c>
      <c r="R527" s="1">
        <v>0</v>
      </c>
      <c r="S527" s="1">
        <v>12747100</v>
      </c>
      <c r="T527" s="1">
        <v>0</v>
      </c>
      <c r="U527" s="2" t="s">
        <v>0</v>
      </c>
      <c r="V527" s="1">
        <v>0</v>
      </c>
      <c r="W527" s="1">
        <v>92153800</v>
      </c>
      <c r="X527" s="2" t="s">
        <v>9</v>
      </c>
      <c r="Y527" s="1">
        <v>14744608</v>
      </c>
      <c r="Z527" s="3">
        <v>0</v>
      </c>
      <c r="AA527" s="3" t="s">
        <v>0</v>
      </c>
      <c r="AB527" s="3">
        <v>0</v>
      </c>
      <c r="AC527" s="3">
        <v>0</v>
      </c>
      <c r="AD527" s="3" t="s">
        <v>0</v>
      </c>
      <c r="AE527" s="3">
        <v>0</v>
      </c>
    </row>
    <row r="528" spans="1:31" x14ac:dyDescent="0.25">
      <c r="A528" s="2" t="s">
        <v>682</v>
      </c>
      <c r="B528" s="47">
        <v>44266</v>
      </c>
      <c r="C528" s="2" t="s">
        <v>6</v>
      </c>
      <c r="D528" s="2" t="s">
        <v>280</v>
      </c>
      <c r="E528" s="2" t="s">
        <v>204</v>
      </c>
      <c r="F528" s="2" t="s">
        <v>1115</v>
      </c>
      <c r="G528" s="2" t="s">
        <v>3</v>
      </c>
      <c r="H528" s="2" t="s">
        <v>2081</v>
      </c>
      <c r="I528" s="1" t="s">
        <v>1</v>
      </c>
      <c r="J528" s="1" t="s">
        <v>1</v>
      </c>
      <c r="K528" s="1" t="s">
        <v>1</v>
      </c>
      <c r="L528" s="1" t="s">
        <v>1</v>
      </c>
      <c r="M528" s="1"/>
      <c r="N528" s="2" t="s">
        <v>1</v>
      </c>
      <c r="O528" s="2" t="s">
        <v>2</v>
      </c>
      <c r="P528" s="2"/>
      <c r="Q528" s="1">
        <v>2470000</v>
      </c>
      <c r="R528" s="1">
        <v>0</v>
      </c>
      <c r="S528" s="1">
        <v>2470000</v>
      </c>
      <c r="T528" s="1">
        <v>0</v>
      </c>
      <c r="U528" s="2" t="s">
        <v>0</v>
      </c>
      <c r="V528" s="1">
        <v>0</v>
      </c>
      <c r="W528" s="1">
        <v>0</v>
      </c>
      <c r="X528" s="2" t="s">
        <v>0</v>
      </c>
      <c r="Y528" s="1">
        <v>0</v>
      </c>
      <c r="Z528" s="3">
        <v>0</v>
      </c>
      <c r="AA528" s="3" t="s">
        <v>0</v>
      </c>
      <c r="AB528" s="3">
        <v>0</v>
      </c>
      <c r="AC528" s="3">
        <v>0</v>
      </c>
      <c r="AD528" s="3" t="s">
        <v>0</v>
      </c>
      <c r="AE528" s="3">
        <v>0</v>
      </c>
    </row>
    <row r="529" spans="1:31" x14ac:dyDescent="0.25">
      <c r="A529" s="2" t="s">
        <v>683</v>
      </c>
      <c r="B529" s="47">
        <v>44266</v>
      </c>
      <c r="C529" s="2" t="s">
        <v>6</v>
      </c>
      <c r="D529" s="2" t="s">
        <v>7</v>
      </c>
      <c r="E529" s="2" t="s">
        <v>762</v>
      </c>
      <c r="F529" s="2" t="s">
        <v>2082</v>
      </c>
      <c r="G529" s="2" t="s">
        <v>3</v>
      </c>
      <c r="H529" s="2" t="s">
        <v>2083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2</v>
      </c>
      <c r="P529" s="2" t="s">
        <v>1</v>
      </c>
      <c r="Q529" s="1">
        <v>129207144</v>
      </c>
      <c r="R529" s="1">
        <v>0</v>
      </c>
      <c r="S529" s="1">
        <v>89510900</v>
      </c>
      <c r="T529" s="1">
        <v>0</v>
      </c>
      <c r="U529" s="2" t="s">
        <v>0</v>
      </c>
      <c r="V529" s="1">
        <v>0</v>
      </c>
      <c r="W529" s="1">
        <v>34220900</v>
      </c>
      <c r="X529" s="2" t="s">
        <v>0</v>
      </c>
      <c r="Y529" s="1">
        <v>5475344</v>
      </c>
      <c r="Z529" s="3">
        <v>0</v>
      </c>
      <c r="AA529" s="3" t="s">
        <v>0</v>
      </c>
      <c r="AB529" s="3">
        <v>0</v>
      </c>
      <c r="AC529" s="3">
        <v>0</v>
      </c>
      <c r="AD529" s="3" t="s">
        <v>0</v>
      </c>
      <c r="AE529" s="3">
        <v>0</v>
      </c>
    </row>
    <row r="530" spans="1:31" x14ac:dyDescent="0.25">
      <c r="A530" s="2" t="s">
        <v>684</v>
      </c>
      <c r="B530" s="47">
        <v>44266</v>
      </c>
      <c r="C530" s="2" t="s">
        <v>6</v>
      </c>
      <c r="D530" s="2" t="s">
        <v>5</v>
      </c>
      <c r="E530" s="2" t="s">
        <v>175</v>
      </c>
      <c r="F530" s="2" t="s">
        <v>1257</v>
      </c>
      <c r="G530" s="2" t="s">
        <v>3</v>
      </c>
      <c r="H530" s="2" t="s">
        <v>2084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293965135.68000001</v>
      </c>
      <c r="R530" s="1">
        <v>0</v>
      </c>
      <c r="S530" s="1">
        <v>271316950</v>
      </c>
      <c r="T530" s="1">
        <v>0</v>
      </c>
      <c r="U530" s="2" t="s">
        <v>0</v>
      </c>
      <c r="V530" s="1">
        <v>0</v>
      </c>
      <c r="W530" s="1">
        <v>19524298</v>
      </c>
      <c r="X530" s="2" t="s">
        <v>9</v>
      </c>
      <c r="Y530" s="1">
        <v>3123887.6799999997</v>
      </c>
      <c r="Z530" s="3">
        <v>0</v>
      </c>
      <c r="AA530" s="3" t="s">
        <v>0</v>
      </c>
      <c r="AB530" s="3">
        <v>0</v>
      </c>
      <c r="AC530" s="3">
        <v>0</v>
      </c>
      <c r="AD530" s="3" t="s">
        <v>0</v>
      </c>
      <c r="AE530" s="3">
        <v>0</v>
      </c>
    </row>
    <row r="531" spans="1:31" x14ac:dyDescent="0.25">
      <c r="A531" s="2" t="s">
        <v>685</v>
      </c>
      <c r="B531" s="46">
        <v>44266</v>
      </c>
      <c r="C531" s="2" t="s">
        <v>6</v>
      </c>
      <c r="D531" s="2" t="s">
        <v>1007</v>
      </c>
      <c r="E531" s="2" t="s">
        <v>907</v>
      </c>
      <c r="F531" s="59" t="s">
        <v>2085</v>
      </c>
      <c r="G531" s="2" t="s">
        <v>3</v>
      </c>
      <c r="H531" s="2" t="s">
        <v>2086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353969015.80000001</v>
      </c>
      <c r="R531" s="1">
        <v>0</v>
      </c>
      <c r="S531" s="1">
        <v>238879552</v>
      </c>
      <c r="T531" s="1">
        <v>0</v>
      </c>
      <c r="U531" s="2" t="s">
        <v>0</v>
      </c>
      <c r="V531" s="1">
        <v>0</v>
      </c>
      <c r="W531" s="1">
        <v>99215055</v>
      </c>
      <c r="X531" s="2" t="s">
        <v>9</v>
      </c>
      <c r="Y531" s="1">
        <v>15874408.800000001</v>
      </c>
      <c r="Z531" s="3">
        <v>0</v>
      </c>
      <c r="AA531" s="3" t="s">
        <v>0</v>
      </c>
      <c r="AB531" s="3">
        <v>0</v>
      </c>
      <c r="AC531" s="3">
        <v>0</v>
      </c>
      <c r="AD531" s="3" t="s">
        <v>0</v>
      </c>
      <c r="AE531" s="3">
        <v>0</v>
      </c>
    </row>
    <row r="532" spans="1:31" x14ac:dyDescent="0.25">
      <c r="A532" s="2" t="s">
        <v>686</v>
      </c>
      <c r="B532" s="47">
        <v>44267</v>
      </c>
      <c r="C532" s="2" t="s">
        <v>27</v>
      </c>
      <c r="D532" s="2" t="s">
        <v>49</v>
      </c>
      <c r="E532" s="2" t="s">
        <v>223</v>
      </c>
      <c r="F532" s="2" t="s">
        <v>2087</v>
      </c>
      <c r="G532" s="2" t="s">
        <v>3</v>
      </c>
      <c r="H532" s="2" t="s">
        <v>2088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1415926447.0684001</v>
      </c>
      <c r="R532" s="1">
        <v>0</v>
      </c>
      <c r="S532" s="1">
        <v>910963613</v>
      </c>
      <c r="T532" s="1">
        <v>0</v>
      </c>
      <c r="U532" s="2" t="s">
        <v>0</v>
      </c>
      <c r="V532" s="1">
        <v>0</v>
      </c>
      <c r="W532" s="1">
        <v>435312787.99000001</v>
      </c>
      <c r="X532" s="2" t="s">
        <v>9</v>
      </c>
      <c r="Y532" s="1">
        <v>69650046.078400001</v>
      </c>
      <c r="Z532" s="3">
        <v>0</v>
      </c>
      <c r="AA532" s="3" t="s">
        <v>0</v>
      </c>
      <c r="AB532" s="3">
        <v>0</v>
      </c>
      <c r="AC532" s="3">
        <v>0</v>
      </c>
      <c r="AD532" s="3" t="s">
        <v>0</v>
      </c>
      <c r="AE532" s="3">
        <v>0</v>
      </c>
    </row>
    <row r="533" spans="1:31" x14ac:dyDescent="0.25">
      <c r="A533" s="2" t="s">
        <v>687</v>
      </c>
      <c r="B533" s="47">
        <v>44267</v>
      </c>
      <c r="C533" s="2" t="s">
        <v>6</v>
      </c>
      <c r="D533" s="2" t="s">
        <v>49</v>
      </c>
      <c r="E533" s="2" t="s">
        <v>232</v>
      </c>
      <c r="F533" s="2" t="s">
        <v>2089</v>
      </c>
      <c r="G533" s="2" t="s">
        <v>3</v>
      </c>
      <c r="H533" s="2" t="s">
        <v>2090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405575554</v>
      </c>
      <c r="R533" s="1">
        <v>0</v>
      </c>
      <c r="S533" s="1">
        <v>336962830</v>
      </c>
      <c r="T533" s="1">
        <v>0</v>
      </c>
      <c r="U533" s="2" t="s">
        <v>0</v>
      </c>
      <c r="V533" s="1">
        <v>0</v>
      </c>
      <c r="W533" s="1">
        <v>59148900</v>
      </c>
      <c r="X533" s="2" t="s">
        <v>9</v>
      </c>
      <c r="Y533" s="1">
        <v>9463824</v>
      </c>
      <c r="Z533" s="3">
        <v>0</v>
      </c>
      <c r="AA533" s="3" t="s">
        <v>0</v>
      </c>
      <c r="AB533" s="3">
        <v>0</v>
      </c>
      <c r="AC533" s="3">
        <v>0</v>
      </c>
      <c r="AD533" s="3" t="s">
        <v>0</v>
      </c>
      <c r="AE533" s="3">
        <v>0</v>
      </c>
    </row>
    <row r="534" spans="1:31" x14ac:dyDescent="0.25">
      <c r="A534" s="2" t="s">
        <v>688</v>
      </c>
      <c r="B534" s="47">
        <v>44267</v>
      </c>
      <c r="C534" s="2" t="s">
        <v>6</v>
      </c>
      <c r="D534" s="2" t="s">
        <v>49</v>
      </c>
      <c r="E534" s="2" t="s">
        <v>232</v>
      </c>
      <c r="F534" s="2" t="s">
        <v>2089</v>
      </c>
      <c r="G534" s="2" t="s">
        <v>3</v>
      </c>
      <c r="H534" s="2" t="s">
        <v>2091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2092</v>
      </c>
      <c r="P534" s="2" t="s">
        <v>2093</v>
      </c>
      <c r="Q534" s="1">
        <v>77254000</v>
      </c>
      <c r="R534" s="1">
        <v>0</v>
      </c>
      <c r="S534" s="1">
        <v>77254000</v>
      </c>
      <c r="T534" s="1">
        <v>0</v>
      </c>
      <c r="U534" s="2" t="s">
        <v>0</v>
      </c>
      <c r="V534" s="1">
        <v>0</v>
      </c>
      <c r="W534" s="1">
        <v>0</v>
      </c>
      <c r="X534" s="2" t="s">
        <v>0</v>
      </c>
      <c r="Y534" s="1">
        <v>0</v>
      </c>
      <c r="Z534" s="3">
        <v>0</v>
      </c>
      <c r="AA534" s="3" t="s">
        <v>0</v>
      </c>
      <c r="AB534" s="3">
        <v>0</v>
      </c>
      <c r="AC534" s="3">
        <v>0</v>
      </c>
      <c r="AD534" s="3" t="s">
        <v>0</v>
      </c>
      <c r="AE534" s="3">
        <v>0</v>
      </c>
    </row>
    <row r="535" spans="1:31" x14ac:dyDescent="0.25">
      <c r="A535" s="2" t="s">
        <v>689</v>
      </c>
      <c r="B535" s="47">
        <v>44267</v>
      </c>
      <c r="C535" s="2" t="s">
        <v>6</v>
      </c>
      <c r="D535" s="2" t="s">
        <v>49</v>
      </c>
      <c r="E535" s="2" t="s">
        <v>232</v>
      </c>
      <c r="F535" s="2" t="s">
        <v>2089</v>
      </c>
      <c r="G535" s="2" t="s">
        <v>3</v>
      </c>
      <c r="H535" s="2" t="s">
        <v>2094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2092</v>
      </c>
      <c r="P535" s="2" t="s">
        <v>2093</v>
      </c>
      <c r="Q535" s="1">
        <v>1174732</v>
      </c>
      <c r="R535" s="1">
        <v>0</v>
      </c>
      <c r="S535" s="1">
        <v>0</v>
      </c>
      <c r="T535" s="1">
        <v>1012700</v>
      </c>
      <c r="U535" s="2" t="s">
        <v>9</v>
      </c>
      <c r="V535" s="1">
        <v>162032</v>
      </c>
      <c r="W535" s="1">
        <v>0</v>
      </c>
      <c r="X535" s="2" t="s">
        <v>0</v>
      </c>
      <c r="Y535" s="1">
        <v>0</v>
      </c>
      <c r="Z535" s="3">
        <v>0</v>
      </c>
      <c r="AA535" s="3" t="s">
        <v>0</v>
      </c>
      <c r="AB535" s="3">
        <v>0</v>
      </c>
      <c r="AC535" s="3">
        <v>0</v>
      </c>
      <c r="AD535" s="3" t="s">
        <v>0</v>
      </c>
      <c r="AE535" s="3">
        <v>0</v>
      </c>
    </row>
    <row r="536" spans="1:31" x14ac:dyDescent="0.25">
      <c r="A536" s="2" t="s">
        <v>690</v>
      </c>
      <c r="B536" s="47">
        <v>44267</v>
      </c>
      <c r="C536" s="2" t="s">
        <v>6</v>
      </c>
      <c r="D536" s="2" t="s">
        <v>49</v>
      </c>
      <c r="E536" s="2" t="s">
        <v>232</v>
      </c>
      <c r="F536" s="2" t="s">
        <v>2089</v>
      </c>
      <c r="G536" s="2" t="s">
        <v>3</v>
      </c>
      <c r="H536" s="2" t="s">
        <v>2095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670924012.20000005</v>
      </c>
      <c r="R536" s="1">
        <v>0</v>
      </c>
      <c r="S536" s="1">
        <v>543627749.5</v>
      </c>
      <c r="T536" s="1">
        <v>0</v>
      </c>
      <c r="U536" s="2" t="s">
        <v>0</v>
      </c>
      <c r="V536" s="1">
        <v>0</v>
      </c>
      <c r="W536" s="1">
        <v>109738157.5</v>
      </c>
      <c r="X536" s="2" t="s">
        <v>9</v>
      </c>
      <c r="Y536" s="1">
        <v>17558105.199999999</v>
      </c>
      <c r="Z536" s="3">
        <v>0</v>
      </c>
      <c r="AA536" s="3" t="s">
        <v>0</v>
      </c>
      <c r="AB536" s="3">
        <v>0</v>
      </c>
      <c r="AC536" s="3">
        <v>0</v>
      </c>
      <c r="AD536" s="3" t="s">
        <v>0</v>
      </c>
      <c r="AE536" s="3">
        <v>0</v>
      </c>
    </row>
    <row r="537" spans="1:31" x14ac:dyDescent="0.25">
      <c r="A537" s="2" t="s">
        <v>691</v>
      </c>
      <c r="B537" s="47">
        <v>44267</v>
      </c>
      <c r="C537" s="2" t="s">
        <v>6</v>
      </c>
      <c r="D537" s="2" t="s">
        <v>49</v>
      </c>
      <c r="E537" s="2" t="s">
        <v>232</v>
      </c>
      <c r="F537" s="2" t="s">
        <v>2089</v>
      </c>
      <c r="G537" s="2" t="s">
        <v>3</v>
      </c>
      <c r="H537" s="2" t="s">
        <v>2096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1011</v>
      </c>
      <c r="P537" s="2" t="s">
        <v>1012</v>
      </c>
      <c r="Q537" s="1">
        <v>11173890.5</v>
      </c>
      <c r="R537" s="1">
        <v>0</v>
      </c>
      <c r="S537" s="1">
        <v>9895570.5</v>
      </c>
      <c r="T537" s="1">
        <v>1102000</v>
      </c>
      <c r="U537" s="2" t="s">
        <v>9</v>
      </c>
      <c r="V537" s="1">
        <v>176320</v>
      </c>
      <c r="W537" s="1">
        <v>0</v>
      </c>
      <c r="X537" s="2" t="s">
        <v>0</v>
      </c>
      <c r="Y537" s="1">
        <v>0</v>
      </c>
      <c r="Z537" s="3">
        <v>0</v>
      </c>
      <c r="AA537" s="3" t="s">
        <v>0</v>
      </c>
      <c r="AB537" s="3">
        <v>0</v>
      </c>
      <c r="AC537" s="3">
        <v>0</v>
      </c>
      <c r="AD537" s="3" t="s">
        <v>0</v>
      </c>
      <c r="AE537" s="3">
        <v>0</v>
      </c>
    </row>
    <row r="538" spans="1:31" x14ac:dyDescent="0.25">
      <c r="A538" s="2" t="s">
        <v>692</v>
      </c>
      <c r="B538" s="47">
        <v>44267</v>
      </c>
      <c r="C538" s="2" t="s">
        <v>6</v>
      </c>
      <c r="D538" s="2" t="s">
        <v>49</v>
      </c>
      <c r="E538" s="2" t="s">
        <v>232</v>
      </c>
      <c r="F538" s="2" t="s">
        <v>2089</v>
      </c>
      <c r="G538" s="2" t="s">
        <v>3</v>
      </c>
      <c r="H538" s="2" t="s">
        <v>2097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358989111.19999999</v>
      </c>
      <c r="R538" s="1">
        <v>0</v>
      </c>
      <c r="S538" s="1">
        <v>288900423.5</v>
      </c>
      <c r="T538" s="1">
        <v>0</v>
      </c>
      <c r="U538" s="2" t="s">
        <v>0</v>
      </c>
      <c r="V538" s="1">
        <v>0</v>
      </c>
      <c r="W538" s="1">
        <v>60421282.5</v>
      </c>
      <c r="X538" s="2" t="s">
        <v>9</v>
      </c>
      <c r="Y538" s="1">
        <v>9667405.1999999993</v>
      </c>
      <c r="Z538" s="3">
        <v>0</v>
      </c>
      <c r="AA538" s="3" t="s">
        <v>0</v>
      </c>
      <c r="AB538" s="3">
        <v>0</v>
      </c>
      <c r="AC538" s="3">
        <v>0</v>
      </c>
      <c r="AD538" s="3" t="s">
        <v>0</v>
      </c>
      <c r="AE538" s="3">
        <v>0</v>
      </c>
    </row>
    <row r="539" spans="1:31" x14ac:dyDescent="0.25">
      <c r="A539" s="2" t="s">
        <v>693</v>
      </c>
      <c r="B539" s="47">
        <v>44267</v>
      </c>
      <c r="C539" s="2" t="s">
        <v>6</v>
      </c>
      <c r="D539" s="2" t="s">
        <v>49</v>
      </c>
      <c r="E539" s="2" t="s">
        <v>232</v>
      </c>
      <c r="F539" s="2" t="s">
        <v>2089</v>
      </c>
      <c r="G539" s="2" t="s">
        <v>3</v>
      </c>
      <c r="H539" s="2" t="s">
        <v>2098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1914</v>
      </c>
      <c r="P539" s="2" t="s">
        <v>1915</v>
      </c>
      <c r="Q539" s="1">
        <v>58641600</v>
      </c>
      <c r="R539" s="1">
        <v>0</v>
      </c>
      <c r="S539" s="1">
        <v>58641600</v>
      </c>
      <c r="T539" s="1">
        <v>0</v>
      </c>
      <c r="U539" s="2" t="s">
        <v>0</v>
      </c>
      <c r="V539" s="1">
        <v>0</v>
      </c>
      <c r="W539" s="1">
        <v>0</v>
      </c>
      <c r="X539" s="2" t="s">
        <v>0</v>
      </c>
      <c r="Y539" s="1">
        <v>0</v>
      </c>
      <c r="Z539" s="3">
        <v>0</v>
      </c>
      <c r="AA539" s="3" t="s">
        <v>0</v>
      </c>
      <c r="AB539" s="3">
        <v>0</v>
      </c>
      <c r="AC539" s="3">
        <v>0</v>
      </c>
      <c r="AD539" s="3" t="s">
        <v>0</v>
      </c>
      <c r="AE539" s="3">
        <v>0</v>
      </c>
    </row>
    <row r="540" spans="1:31" x14ac:dyDescent="0.25">
      <c r="A540" s="2" t="s">
        <v>694</v>
      </c>
      <c r="B540" s="47">
        <v>44267</v>
      </c>
      <c r="C540" s="2" t="s">
        <v>6</v>
      </c>
      <c r="D540" s="2" t="s">
        <v>49</v>
      </c>
      <c r="E540" s="2" t="s">
        <v>232</v>
      </c>
      <c r="F540" s="2" t="s">
        <v>2089</v>
      </c>
      <c r="G540" s="2" t="s">
        <v>3</v>
      </c>
      <c r="H540" s="2" t="s">
        <v>2099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452828455.67360002</v>
      </c>
      <c r="R540" s="1">
        <v>0</v>
      </c>
      <c r="S540" s="1">
        <v>395535847.50000006</v>
      </c>
      <c r="T540" s="1">
        <v>0</v>
      </c>
      <c r="U540" s="2" t="s">
        <v>0</v>
      </c>
      <c r="V540" s="1">
        <v>0</v>
      </c>
      <c r="W540" s="1">
        <v>49390179.460000001</v>
      </c>
      <c r="X540" s="2" t="s">
        <v>9</v>
      </c>
      <c r="Y540" s="1">
        <v>7902428.7136000004</v>
      </c>
      <c r="Z540" s="3">
        <v>0</v>
      </c>
      <c r="AA540" s="3" t="s">
        <v>0</v>
      </c>
      <c r="AB540" s="3">
        <v>0</v>
      </c>
      <c r="AC540" s="3">
        <v>0</v>
      </c>
      <c r="AD540" s="3" t="s">
        <v>0</v>
      </c>
      <c r="AE540" s="3">
        <v>0</v>
      </c>
    </row>
    <row r="541" spans="1:31" x14ac:dyDescent="0.25">
      <c r="A541" s="2" t="s">
        <v>695</v>
      </c>
      <c r="B541" s="47">
        <v>44267</v>
      </c>
      <c r="C541" s="2" t="s">
        <v>6</v>
      </c>
      <c r="D541" s="2" t="s">
        <v>49</v>
      </c>
      <c r="E541" s="2" t="s">
        <v>232</v>
      </c>
      <c r="F541" s="2" t="s">
        <v>2089</v>
      </c>
      <c r="G541" s="2" t="s">
        <v>13</v>
      </c>
      <c r="H541" s="2" t="s">
        <v>1</v>
      </c>
      <c r="I541" s="1" t="s">
        <v>2100</v>
      </c>
      <c r="J541" s="1" t="s">
        <v>1</v>
      </c>
      <c r="K541" s="1" t="s">
        <v>2101</v>
      </c>
      <c r="L541" s="1" t="s">
        <v>2062</v>
      </c>
      <c r="M541" s="1">
        <v>49398631.259999998</v>
      </c>
      <c r="N541" s="2" t="s">
        <v>12</v>
      </c>
      <c r="O541" s="2" t="s">
        <v>2102</v>
      </c>
      <c r="P541" s="2" t="s">
        <v>2103</v>
      </c>
      <c r="Q541" s="1">
        <v>-3370000</v>
      </c>
      <c r="R541" s="1">
        <v>0</v>
      </c>
      <c r="S541" s="1">
        <v>-3370000</v>
      </c>
      <c r="T541" s="1">
        <v>0</v>
      </c>
      <c r="U541" s="2" t="s">
        <v>0</v>
      </c>
      <c r="V541" s="1">
        <v>0</v>
      </c>
      <c r="W541" s="1">
        <v>0</v>
      </c>
      <c r="X541" s="2" t="s">
        <v>0</v>
      </c>
      <c r="Y541" s="1">
        <v>0</v>
      </c>
      <c r="Z541" s="3">
        <v>0</v>
      </c>
      <c r="AA541" s="3" t="s">
        <v>0</v>
      </c>
      <c r="AB541" s="3">
        <v>0</v>
      </c>
      <c r="AC541" s="3">
        <v>0</v>
      </c>
      <c r="AD541" s="3" t="s">
        <v>0</v>
      </c>
      <c r="AE541" s="3">
        <v>0</v>
      </c>
    </row>
    <row r="542" spans="1:31" x14ac:dyDescent="0.25">
      <c r="A542" s="2" t="s">
        <v>696</v>
      </c>
      <c r="B542" s="47">
        <v>44267</v>
      </c>
      <c r="C542" s="2" t="s">
        <v>6</v>
      </c>
      <c r="D542" s="2" t="s">
        <v>49</v>
      </c>
      <c r="E542" s="2" t="s">
        <v>232</v>
      </c>
      <c r="F542" s="2" t="s">
        <v>2089</v>
      </c>
      <c r="G542" s="2" t="s">
        <v>13</v>
      </c>
      <c r="H542" s="2" t="s">
        <v>1</v>
      </c>
      <c r="I542" s="1" t="s">
        <v>2104</v>
      </c>
      <c r="J542" s="1" t="s">
        <v>1</v>
      </c>
      <c r="K542" s="1" t="s">
        <v>2105</v>
      </c>
      <c r="L542" s="1" t="s">
        <v>2106</v>
      </c>
      <c r="M542" s="1">
        <v>437000</v>
      </c>
      <c r="N542" s="2" t="s">
        <v>12</v>
      </c>
      <c r="O542" s="2" t="s">
        <v>2107</v>
      </c>
      <c r="P542" s="2" t="s">
        <v>2108</v>
      </c>
      <c r="Q542" s="1">
        <v>-437000</v>
      </c>
      <c r="R542" s="1">
        <v>0</v>
      </c>
      <c r="S542" s="1">
        <v>-437000</v>
      </c>
      <c r="T542" s="1">
        <v>0</v>
      </c>
      <c r="U542" s="2" t="s">
        <v>0</v>
      </c>
      <c r="V542" s="1">
        <v>0</v>
      </c>
      <c r="W542" s="1">
        <v>0</v>
      </c>
      <c r="X542" s="2" t="s">
        <v>0</v>
      </c>
      <c r="Y542" s="1">
        <v>0</v>
      </c>
      <c r="Z542" s="3">
        <v>0</v>
      </c>
      <c r="AA542" s="3" t="s">
        <v>0</v>
      </c>
      <c r="AB542" s="3">
        <v>0</v>
      </c>
      <c r="AC542" s="3">
        <v>0</v>
      </c>
      <c r="AD542" s="3" t="s">
        <v>0</v>
      </c>
      <c r="AE542" s="3">
        <v>0</v>
      </c>
    </row>
    <row r="543" spans="1:31" x14ac:dyDescent="0.25">
      <c r="A543" s="2" t="s">
        <v>697</v>
      </c>
      <c r="B543" s="47">
        <v>44267</v>
      </c>
      <c r="C543" s="2" t="s">
        <v>35</v>
      </c>
      <c r="D543" s="2" t="s">
        <v>42</v>
      </c>
      <c r="E543" s="2" t="s">
        <v>219</v>
      </c>
      <c r="F543" s="2" t="s">
        <v>2109</v>
      </c>
      <c r="G543" s="2" t="s">
        <v>3</v>
      </c>
      <c r="H543" s="2" t="s">
        <v>2110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803116288.87360001</v>
      </c>
      <c r="R543" s="1">
        <v>0</v>
      </c>
      <c r="S543" s="1">
        <v>742276972</v>
      </c>
      <c r="T543" s="1">
        <v>0</v>
      </c>
      <c r="U543" s="2" t="s">
        <v>0</v>
      </c>
      <c r="V543" s="1">
        <v>0</v>
      </c>
      <c r="W543" s="1">
        <v>52447686.960000001</v>
      </c>
      <c r="X543" s="2" t="s">
        <v>0</v>
      </c>
      <c r="Y543" s="1">
        <v>8391629.9135999996</v>
      </c>
      <c r="Z543" s="3">
        <v>0</v>
      </c>
      <c r="AA543" s="3" t="s">
        <v>0</v>
      </c>
      <c r="AB543" s="3">
        <v>0</v>
      </c>
      <c r="AC543" s="3">
        <v>0</v>
      </c>
      <c r="AD543" s="3" t="s">
        <v>0</v>
      </c>
      <c r="AE543" s="3">
        <v>0</v>
      </c>
    </row>
    <row r="544" spans="1:31" x14ac:dyDescent="0.25">
      <c r="A544" s="2" t="s">
        <v>698</v>
      </c>
      <c r="B544" s="47">
        <v>44267</v>
      </c>
      <c r="C544" s="2" t="s">
        <v>27</v>
      </c>
      <c r="D544" s="2" t="s">
        <v>42</v>
      </c>
      <c r="E544" s="2" t="s">
        <v>214</v>
      </c>
      <c r="F544" s="2" t="s">
        <v>1749</v>
      </c>
      <c r="G544" s="2" t="s">
        <v>3</v>
      </c>
      <c r="H544" s="2" t="s">
        <v>2111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967166547.7664001</v>
      </c>
      <c r="R544" s="1">
        <v>0</v>
      </c>
      <c r="S544" s="1">
        <v>734642962</v>
      </c>
      <c r="T544" s="1">
        <v>0</v>
      </c>
      <c r="U544" s="2" t="s">
        <v>0</v>
      </c>
      <c r="V544" s="1">
        <v>0</v>
      </c>
      <c r="W544" s="1">
        <v>200451367.03999999</v>
      </c>
      <c r="X544" s="2" t="s">
        <v>9</v>
      </c>
      <c r="Y544" s="1">
        <v>32072218.726399999</v>
      </c>
      <c r="Z544" s="3">
        <v>0</v>
      </c>
      <c r="AA544" s="3" t="s">
        <v>0</v>
      </c>
      <c r="AB544" s="3">
        <v>0</v>
      </c>
      <c r="AC544" s="3">
        <v>0</v>
      </c>
      <c r="AD544" s="3" t="s">
        <v>0</v>
      </c>
      <c r="AE544" s="3">
        <v>0</v>
      </c>
    </row>
    <row r="545" spans="1:31" x14ac:dyDescent="0.25">
      <c r="A545" s="2" t="s">
        <v>699</v>
      </c>
      <c r="B545" s="47">
        <v>44267</v>
      </c>
      <c r="C545" s="2" t="s">
        <v>6</v>
      </c>
      <c r="D545" s="2" t="s">
        <v>42</v>
      </c>
      <c r="E545" s="2" t="s">
        <v>221</v>
      </c>
      <c r="F545" s="2" t="s">
        <v>2112</v>
      </c>
      <c r="G545" s="2" t="s">
        <v>3</v>
      </c>
      <c r="H545" s="2" t="s">
        <v>2113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</v>
      </c>
      <c r="P545" s="2" t="s">
        <v>1</v>
      </c>
      <c r="Q545" s="1">
        <v>3056768226.3296003</v>
      </c>
      <c r="R545" s="1">
        <v>0</v>
      </c>
      <c r="S545" s="1">
        <v>2385118411.5</v>
      </c>
      <c r="T545" s="1">
        <v>0</v>
      </c>
      <c r="U545" s="2" t="s">
        <v>0</v>
      </c>
      <c r="V545" s="1">
        <v>0</v>
      </c>
      <c r="W545" s="1">
        <v>579008461.05999994</v>
      </c>
      <c r="X545" s="2" t="s">
        <v>9</v>
      </c>
      <c r="Y545" s="1">
        <v>92641353.769600004</v>
      </c>
      <c r="Z545" s="3">
        <v>0</v>
      </c>
      <c r="AA545" s="3" t="s">
        <v>0</v>
      </c>
      <c r="AB545" s="3">
        <v>0</v>
      </c>
      <c r="AC545" s="3">
        <v>0</v>
      </c>
      <c r="AD545" s="3" t="s">
        <v>0</v>
      </c>
      <c r="AE545" s="3">
        <v>0</v>
      </c>
    </row>
    <row r="546" spans="1:31" x14ac:dyDescent="0.25">
      <c r="A546" s="2" t="s">
        <v>700</v>
      </c>
      <c r="B546" s="47">
        <v>44267</v>
      </c>
      <c r="C546" s="2" t="s">
        <v>6</v>
      </c>
      <c r="D546" s="2" t="s">
        <v>42</v>
      </c>
      <c r="E546" s="2" t="s">
        <v>221</v>
      </c>
      <c r="F546" s="2" t="s">
        <v>2112</v>
      </c>
      <c r="G546" s="2" t="s">
        <v>13</v>
      </c>
      <c r="H546" s="2" t="s">
        <v>1</v>
      </c>
      <c r="I546" s="1" t="s">
        <v>2114</v>
      </c>
      <c r="J546" s="1" t="s">
        <v>1</v>
      </c>
      <c r="K546" s="1" t="s">
        <v>2115</v>
      </c>
      <c r="L546" s="1" t="s">
        <v>2106</v>
      </c>
      <c r="M546" s="1">
        <v>12538261</v>
      </c>
      <c r="N546" s="2" t="s">
        <v>12</v>
      </c>
      <c r="O546" s="2" t="s">
        <v>2116</v>
      </c>
      <c r="P546" s="2" t="s">
        <v>2117</v>
      </c>
      <c r="Q546" s="1">
        <v>-1881000</v>
      </c>
      <c r="R546" s="1">
        <v>0</v>
      </c>
      <c r="S546" s="1">
        <v>-1881000</v>
      </c>
      <c r="T546" s="1">
        <v>0</v>
      </c>
      <c r="U546" s="2" t="s">
        <v>0</v>
      </c>
      <c r="V546" s="1">
        <v>0</v>
      </c>
      <c r="W546" s="1">
        <v>0</v>
      </c>
      <c r="X546" s="2" t="s">
        <v>0</v>
      </c>
      <c r="Y546" s="1">
        <v>0</v>
      </c>
      <c r="Z546" s="3">
        <v>0</v>
      </c>
      <c r="AA546" s="3" t="s">
        <v>0</v>
      </c>
      <c r="AB546" s="3">
        <v>0</v>
      </c>
      <c r="AC546" s="3">
        <v>0</v>
      </c>
      <c r="AD546" s="3" t="s">
        <v>0</v>
      </c>
      <c r="AE546" s="3">
        <v>0</v>
      </c>
    </row>
    <row r="547" spans="1:31" x14ac:dyDescent="0.25">
      <c r="A547" s="2" t="s">
        <v>701</v>
      </c>
      <c r="B547" s="46">
        <v>44267</v>
      </c>
      <c r="C547" s="2" t="s">
        <v>6</v>
      </c>
      <c r="D547" s="2" t="s">
        <v>42</v>
      </c>
      <c r="E547" s="2" t="s">
        <v>217</v>
      </c>
      <c r="F547" s="59" t="s">
        <v>745</v>
      </c>
      <c r="G547" s="2" t="s">
        <v>1182</v>
      </c>
      <c r="H547" s="2" t="s">
        <v>2118</v>
      </c>
      <c r="I547" s="2"/>
      <c r="J547" s="1"/>
      <c r="K547" s="1"/>
      <c r="L547" s="1"/>
      <c r="M547" s="1">
        <v>0</v>
      </c>
      <c r="N547" s="2"/>
      <c r="O547" s="2" t="s">
        <v>2</v>
      </c>
      <c r="P547" s="2"/>
      <c r="Q547" s="1">
        <v>307791841</v>
      </c>
      <c r="R547" s="1">
        <v>0</v>
      </c>
      <c r="S547" s="1">
        <v>307791841</v>
      </c>
      <c r="T547" s="1">
        <v>0</v>
      </c>
      <c r="U547" s="2" t="s">
        <v>0</v>
      </c>
      <c r="V547" s="1">
        <v>0</v>
      </c>
      <c r="W547" s="1">
        <v>0</v>
      </c>
      <c r="X547" s="2" t="s">
        <v>0</v>
      </c>
      <c r="Y547" s="1">
        <v>0</v>
      </c>
      <c r="Z547" s="3">
        <v>0</v>
      </c>
      <c r="AA547" s="3" t="s">
        <v>0</v>
      </c>
      <c r="AB547" s="3">
        <v>0</v>
      </c>
      <c r="AC547" s="3">
        <v>0</v>
      </c>
      <c r="AD547" s="3" t="s">
        <v>0</v>
      </c>
      <c r="AE547" s="3">
        <v>0</v>
      </c>
    </row>
    <row r="548" spans="1:31" x14ac:dyDescent="0.25">
      <c r="A548" s="2" t="s">
        <v>702</v>
      </c>
      <c r="B548" s="47">
        <v>44267</v>
      </c>
      <c r="C548" s="2" t="s">
        <v>35</v>
      </c>
      <c r="D548" s="2" t="s">
        <v>38</v>
      </c>
      <c r="E548" s="2" t="s">
        <v>210</v>
      </c>
      <c r="F548" s="2" t="s">
        <v>1599</v>
      </c>
      <c r="G548" s="2" t="s">
        <v>3</v>
      </c>
      <c r="H548" s="2" t="s">
        <v>2025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594934291.49000001</v>
      </c>
      <c r="R548" s="1">
        <v>0</v>
      </c>
      <c r="S548" s="1">
        <v>545546899.5</v>
      </c>
      <c r="T548" s="1">
        <v>0</v>
      </c>
      <c r="U548" s="2" t="s">
        <v>0</v>
      </c>
      <c r="V548" s="1">
        <v>0</v>
      </c>
      <c r="W548" s="1">
        <v>42575337.920000002</v>
      </c>
      <c r="X548" s="2" t="s">
        <v>0</v>
      </c>
      <c r="Y548" s="1">
        <v>6812054.0700000003</v>
      </c>
      <c r="Z548" s="3">
        <v>0</v>
      </c>
      <c r="AA548" s="3" t="s">
        <v>0</v>
      </c>
      <c r="AB548" s="3">
        <v>0</v>
      </c>
      <c r="AC548" s="3">
        <v>0</v>
      </c>
      <c r="AD548" s="3" t="s">
        <v>0</v>
      </c>
      <c r="AE548" s="3">
        <v>0</v>
      </c>
    </row>
    <row r="549" spans="1:31" x14ac:dyDescent="0.25">
      <c r="A549" s="2" t="s">
        <v>703</v>
      </c>
      <c r="B549" s="47">
        <v>44267</v>
      </c>
      <c r="C549" s="2" t="s">
        <v>27</v>
      </c>
      <c r="D549" s="2" t="s">
        <v>38</v>
      </c>
      <c r="E549" s="2" t="s">
        <v>4</v>
      </c>
      <c r="F549" s="2" t="s">
        <v>1581</v>
      </c>
      <c r="G549" s="2" t="s">
        <v>3</v>
      </c>
      <c r="H549" s="2" t="s">
        <v>2119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760</v>
      </c>
      <c r="P549" s="2" t="s">
        <v>761</v>
      </c>
      <c r="Q549" s="1">
        <v>6895100</v>
      </c>
      <c r="R549" s="1">
        <v>0</v>
      </c>
      <c r="S549" s="1">
        <v>6895100</v>
      </c>
      <c r="T549" s="1">
        <v>0</v>
      </c>
      <c r="U549" s="2" t="s">
        <v>0</v>
      </c>
      <c r="V549" s="1">
        <v>0</v>
      </c>
      <c r="W549" s="1">
        <v>0</v>
      </c>
      <c r="X549" s="2" t="s">
        <v>0</v>
      </c>
      <c r="Y549" s="1">
        <v>0</v>
      </c>
      <c r="Z549" s="3">
        <v>0</v>
      </c>
      <c r="AA549" s="3" t="s">
        <v>0</v>
      </c>
      <c r="AB549" s="3">
        <v>0</v>
      </c>
      <c r="AC549" s="3">
        <v>0</v>
      </c>
      <c r="AD549" s="3" t="s">
        <v>0</v>
      </c>
      <c r="AE549" s="3">
        <v>0</v>
      </c>
    </row>
    <row r="550" spans="1:31" x14ac:dyDescent="0.25">
      <c r="A550" s="2" t="s">
        <v>704</v>
      </c>
      <c r="B550" s="47">
        <v>44267</v>
      </c>
      <c r="C550" s="2" t="s">
        <v>27</v>
      </c>
      <c r="D550" s="2" t="s">
        <v>38</v>
      </c>
      <c r="E550" s="2" t="s">
        <v>4</v>
      </c>
      <c r="F550" s="2" t="s">
        <v>1579</v>
      </c>
      <c r="G550" s="2" t="s">
        <v>3</v>
      </c>
      <c r="H550" s="2" t="s">
        <v>2120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</v>
      </c>
      <c r="P550" s="2" t="s">
        <v>1</v>
      </c>
      <c r="Q550" s="1">
        <v>273465166.7748</v>
      </c>
      <c r="R550" s="1">
        <v>0</v>
      </c>
      <c r="S550" s="1">
        <v>174667602.5</v>
      </c>
      <c r="T550" s="1">
        <v>0</v>
      </c>
      <c r="U550" s="2" t="s">
        <v>0</v>
      </c>
      <c r="V550" s="1">
        <v>0</v>
      </c>
      <c r="W550" s="1">
        <v>85170314.030000001</v>
      </c>
      <c r="X550" s="2" t="s">
        <v>9</v>
      </c>
      <c r="Y550" s="1">
        <v>13627250.2448</v>
      </c>
      <c r="Z550" s="3">
        <v>0</v>
      </c>
      <c r="AA550" s="3" t="s">
        <v>0</v>
      </c>
      <c r="AB550" s="3">
        <v>0</v>
      </c>
      <c r="AC550" s="3">
        <v>0</v>
      </c>
      <c r="AD550" s="3" t="s">
        <v>0</v>
      </c>
      <c r="AE550" s="3">
        <v>0</v>
      </c>
    </row>
    <row r="551" spans="1:31" x14ac:dyDescent="0.25">
      <c r="A551" s="2" t="s">
        <v>705</v>
      </c>
      <c r="B551" s="47">
        <v>44267</v>
      </c>
      <c r="C551" s="2" t="s">
        <v>27</v>
      </c>
      <c r="D551" s="2" t="s">
        <v>38</v>
      </c>
      <c r="E551" s="2" t="s">
        <v>4</v>
      </c>
      <c r="F551" s="2" t="s">
        <v>1581</v>
      </c>
      <c r="G551" s="2" t="s">
        <v>3</v>
      </c>
      <c r="H551" s="2" t="s">
        <v>2121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2122</v>
      </c>
      <c r="P551" s="2" t="s">
        <v>2123</v>
      </c>
      <c r="Q551" s="1">
        <v>5658000</v>
      </c>
      <c r="R551" s="1">
        <v>0</v>
      </c>
      <c r="S551" s="1">
        <v>1250000</v>
      </c>
      <c r="T551" s="1">
        <v>3800000</v>
      </c>
      <c r="U551" s="2" t="s">
        <v>9</v>
      </c>
      <c r="V551" s="1">
        <v>608000</v>
      </c>
      <c r="W551" s="1">
        <v>0</v>
      </c>
      <c r="X551" s="2" t="s">
        <v>0</v>
      </c>
      <c r="Y551" s="1">
        <v>0</v>
      </c>
      <c r="Z551" s="3">
        <v>0</v>
      </c>
      <c r="AA551" s="3" t="s">
        <v>0</v>
      </c>
      <c r="AB551" s="3">
        <v>0</v>
      </c>
      <c r="AC551" s="3">
        <v>0</v>
      </c>
      <c r="AD551" s="3" t="s">
        <v>0</v>
      </c>
      <c r="AE551" s="3">
        <v>0</v>
      </c>
    </row>
    <row r="552" spans="1:31" x14ac:dyDescent="0.25">
      <c r="A552" s="2" t="s">
        <v>706</v>
      </c>
      <c r="B552" s="47">
        <v>44267</v>
      </c>
      <c r="C552" s="2" t="s">
        <v>27</v>
      </c>
      <c r="D552" s="2" t="s">
        <v>38</v>
      </c>
      <c r="E552" s="2" t="s">
        <v>4</v>
      </c>
      <c r="F552" s="2" t="s">
        <v>1579</v>
      </c>
      <c r="G552" s="2" t="s">
        <v>3</v>
      </c>
      <c r="H552" s="2" t="s">
        <v>2124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778378609.2112</v>
      </c>
      <c r="R552" s="1">
        <v>0</v>
      </c>
      <c r="S552" s="1">
        <v>504564365.49999994</v>
      </c>
      <c r="T552" s="1">
        <v>0</v>
      </c>
      <c r="U552" s="2" t="s">
        <v>0</v>
      </c>
      <c r="V552" s="1">
        <v>0</v>
      </c>
      <c r="W552" s="1">
        <v>236046761.81999999</v>
      </c>
      <c r="X552" s="2" t="s">
        <v>9</v>
      </c>
      <c r="Y552" s="1">
        <v>37767481.891199999</v>
      </c>
      <c r="Z552" s="3">
        <v>0</v>
      </c>
      <c r="AA552" s="3" t="s">
        <v>0</v>
      </c>
      <c r="AB552" s="3">
        <v>0</v>
      </c>
      <c r="AC552" s="3">
        <v>0</v>
      </c>
      <c r="AD552" s="3" t="s">
        <v>0</v>
      </c>
      <c r="AE552" s="3">
        <v>0</v>
      </c>
    </row>
    <row r="553" spans="1:31" x14ac:dyDescent="0.25">
      <c r="A553" s="2" t="s">
        <v>707</v>
      </c>
      <c r="B553" s="47">
        <v>44267</v>
      </c>
      <c r="C553" s="2" t="s">
        <v>27</v>
      </c>
      <c r="D553" s="2" t="s">
        <v>38</v>
      </c>
      <c r="E553" s="2" t="s">
        <v>4</v>
      </c>
      <c r="F553" s="2" t="s">
        <v>1581</v>
      </c>
      <c r="G553" s="2" t="s">
        <v>3</v>
      </c>
      <c r="H553" s="2" t="s">
        <v>2125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1009</v>
      </c>
      <c r="P553" s="2" t="s">
        <v>1010</v>
      </c>
      <c r="Q553" s="1">
        <v>11781520</v>
      </c>
      <c r="R553" s="1">
        <v>0</v>
      </c>
      <c r="S553" s="1">
        <v>3009600</v>
      </c>
      <c r="T553" s="1">
        <v>7562000</v>
      </c>
      <c r="U553" s="2" t="s">
        <v>9</v>
      </c>
      <c r="V553" s="1">
        <v>1209920</v>
      </c>
      <c r="W553" s="1">
        <v>0</v>
      </c>
      <c r="X553" s="2" t="s">
        <v>0</v>
      </c>
      <c r="Y553" s="1">
        <v>0</v>
      </c>
      <c r="Z553" s="3">
        <v>0</v>
      </c>
      <c r="AA553" s="3" t="s">
        <v>0</v>
      </c>
      <c r="AB553" s="3">
        <v>0</v>
      </c>
      <c r="AC553" s="3">
        <v>0</v>
      </c>
      <c r="AD553" s="3" t="s">
        <v>0</v>
      </c>
      <c r="AE553" s="3">
        <v>0</v>
      </c>
    </row>
    <row r="554" spans="1:31" x14ac:dyDescent="0.25">
      <c r="A554" s="2" t="s">
        <v>708</v>
      </c>
      <c r="B554" s="47">
        <v>44267</v>
      </c>
      <c r="C554" s="2" t="s">
        <v>27</v>
      </c>
      <c r="D554" s="2" t="s">
        <v>38</v>
      </c>
      <c r="E554" s="2" t="s">
        <v>4</v>
      </c>
      <c r="F554" s="2" t="s">
        <v>1579</v>
      </c>
      <c r="G554" s="2" t="s">
        <v>3</v>
      </c>
      <c r="H554" s="2" t="s">
        <v>2126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v>458063012.4896</v>
      </c>
      <c r="R554" s="1">
        <v>0</v>
      </c>
      <c r="S554" s="1">
        <v>254077593</v>
      </c>
      <c r="T554" s="1">
        <v>0</v>
      </c>
      <c r="U554" s="2" t="s">
        <v>0</v>
      </c>
      <c r="V554" s="1">
        <v>0</v>
      </c>
      <c r="W554" s="1">
        <v>175849499.56</v>
      </c>
      <c r="X554" s="2" t="s">
        <v>9</v>
      </c>
      <c r="Y554" s="1">
        <v>28135919.9296</v>
      </c>
      <c r="Z554" s="3">
        <v>0</v>
      </c>
      <c r="AA554" s="3" t="s">
        <v>0</v>
      </c>
      <c r="AB554" s="3">
        <v>0</v>
      </c>
      <c r="AC554" s="3">
        <v>0</v>
      </c>
      <c r="AD554" s="3" t="s">
        <v>0</v>
      </c>
      <c r="AE554" s="3">
        <v>0</v>
      </c>
    </row>
    <row r="555" spans="1:31" x14ac:dyDescent="0.25">
      <c r="A555" s="2" t="s">
        <v>709</v>
      </c>
      <c r="B555" s="47">
        <v>44267</v>
      </c>
      <c r="C555" s="2" t="s">
        <v>27</v>
      </c>
      <c r="D555" s="2" t="s">
        <v>38</v>
      </c>
      <c r="E555" s="2" t="s">
        <v>4</v>
      </c>
      <c r="F555" s="2" t="s">
        <v>1581</v>
      </c>
      <c r="G555" s="2" t="s">
        <v>13</v>
      </c>
      <c r="H555" s="2" t="s">
        <v>1</v>
      </c>
      <c r="I555" s="1" t="s">
        <v>2127</v>
      </c>
      <c r="J555" s="1" t="s">
        <v>1</v>
      </c>
      <c r="K555" s="1" t="s">
        <v>2128</v>
      </c>
      <c r="L555" s="1" t="s">
        <v>2129</v>
      </c>
      <c r="M555" s="1">
        <v>4069800</v>
      </c>
      <c r="N555" s="2" t="s">
        <v>12</v>
      </c>
      <c r="O555" s="2" t="s">
        <v>2130</v>
      </c>
      <c r="P555" s="2" t="s">
        <v>2131</v>
      </c>
      <c r="Q555" s="1">
        <v>-4069800</v>
      </c>
      <c r="R555" s="1">
        <v>0</v>
      </c>
      <c r="S555" s="1">
        <v>-4069800</v>
      </c>
      <c r="T555" s="1">
        <v>0</v>
      </c>
      <c r="U555" s="2" t="s">
        <v>0</v>
      </c>
      <c r="V555" s="1">
        <v>0</v>
      </c>
      <c r="W555" s="1">
        <v>0</v>
      </c>
      <c r="X555" s="2" t="s">
        <v>0</v>
      </c>
      <c r="Y555" s="1">
        <v>0</v>
      </c>
      <c r="Z555" s="3">
        <v>0</v>
      </c>
      <c r="AA555" s="3" t="s">
        <v>0</v>
      </c>
      <c r="AB555" s="3">
        <v>0</v>
      </c>
      <c r="AC555" s="3">
        <v>0</v>
      </c>
      <c r="AD555" s="3" t="s">
        <v>0</v>
      </c>
      <c r="AE555" s="3">
        <v>0</v>
      </c>
    </row>
    <row r="556" spans="1:31" x14ac:dyDescent="0.25">
      <c r="A556" s="2" t="s">
        <v>710</v>
      </c>
      <c r="B556" s="47">
        <v>44267</v>
      </c>
      <c r="C556" s="2" t="s">
        <v>6</v>
      </c>
      <c r="D556" s="2" t="s">
        <v>38</v>
      </c>
      <c r="E556" s="2" t="s">
        <v>212</v>
      </c>
      <c r="F556" s="2" t="s">
        <v>2132</v>
      </c>
      <c r="G556" s="2" t="s">
        <v>3</v>
      </c>
      <c r="H556" s="2" t="s">
        <v>2133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1430942966.5600002</v>
      </c>
      <c r="R556" s="1">
        <v>0</v>
      </c>
      <c r="S556" s="1">
        <v>1171585000.5</v>
      </c>
      <c r="T556" s="1">
        <v>0</v>
      </c>
      <c r="U556" s="2" t="s">
        <v>0</v>
      </c>
      <c r="V556" s="1">
        <v>0</v>
      </c>
      <c r="W556" s="1">
        <v>223584453.5</v>
      </c>
      <c r="X556" s="2" t="s">
        <v>0</v>
      </c>
      <c r="Y556" s="1">
        <v>35773512.560000002</v>
      </c>
      <c r="Z556" s="3">
        <v>0</v>
      </c>
      <c r="AA556" s="3" t="s">
        <v>0</v>
      </c>
      <c r="AB556" s="3">
        <v>0</v>
      </c>
      <c r="AC556" s="3">
        <v>0</v>
      </c>
      <c r="AD556" s="3" t="s">
        <v>0</v>
      </c>
      <c r="AE556" s="3">
        <v>0</v>
      </c>
    </row>
    <row r="557" spans="1:31" x14ac:dyDescent="0.25">
      <c r="A557" s="2" t="s">
        <v>711</v>
      </c>
      <c r="B557" s="47">
        <v>44267</v>
      </c>
      <c r="C557" s="2" t="s">
        <v>6</v>
      </c>
      <c r="D557" s="2" t="s">
        <v>38</v>
      </c>
      <c r="E557" s="2" t="s">
        <v>212</v>
      </c>
      <c r="F557" s="2" t="s">
        <v>2132</v>
      </c>
      <c r="G557" s="2" t="s">
        <v>3</v>
      </c>
      <c r="H557" s="2" t="s">
        <v>2134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1254</v>
      </c>
      <c r="P557" s="2" t="s">
        <v>1692</v>
      </c>
      <c r="Q557" s="1">
        <v>24958485</v>
      </c>
      <c r="R557" s="1">
        <v>0</v>
      </c>
      <c r="S557" s="1">
        <v>24826245</v>
      </c>
      <c r="T557" s="1">
        <v>114000</v>
      </c>
      <c r="U557" s="2" t="s">
        <v>9</v>
      </c>
      <c r="V557" s="1">
        <v>18240</v>
      </c>
      <c r="W557" s="1">
        <v>0</v>
      </c>
      <c r="X557" s="2" t="s">
        <v>0</v>
      </c>
      <c r="Y557" s="1">
        <v>0</v>
      </c>
      <c r="Z557" s="3">
        <v>0</v>
      </c>
      <c r="AA557" s="3" t="s">
        <v>0</v>
      </c>
      <c r="AB557" s="3">
        <v>0</v>
      </c>
      <c r="AC557" s="3">
        <v>0</v>
      </c>
      <c r="AD557" s="3" t="s">
        <v>0</v>
      </c>
      <c r="AE557" s="3">
        <v>0</v>
      </c>
    </row>
    <row r="558" spans="1:31" x14ac:dyDescent="0.25">
      <c r="A558" s="2" t="s">
        <v>712</v>
      </c>
      <c r="B558" s="47">
        <v>44267</v>
      </c>
      <c r="C558" s="2" t="s">
        <v>6</v>
      </c>
      <c r="D558" s="2" t="s">
        <v>38</v>
      </c>
      <c r="E558" s="2" t="s">
        <v>212</v>
      </c>
      <c r="F558" s="2" t="s">
        <v>2132</v>
      </c>
      <c r="G558" s="2" t="s">
        <v>3</v>
      </c>
      <c r="H558" s="2" t="s">
        <v>2135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</v>
      </c>
      <c r="P558" s="2" t="s">
        <v>1</v>
      </c>
      <c r="Q558" s="1">
        <v>186401525.74000001</v>
      </c>
      <c r="R558" s="1">
        <v>0</v>
      </c>
      <c r="S558" s="1">
        <v>152706641.5</v>
      </c>
      <c r="T558" s="1">
        <v>0</v>
      </c>
      <c r="U558" s="2" t="s">
        <v>0</v>
      </c>
      <c r="V558" s="1">
        <v>0</v>
      </c>
      <c r="W558" s="1">
        <v>29047314</v>
      </c>
      <c r="X558" s="2" t="s">
        <v>0</v>
      </c>
      <c r="Y558" s="1">
        <v>4647570.24</v>
      </c>
      <c r="Z558" s="3">
        <v>0</v>
      </c>
      <c r="AA558" s="3" t="s">
        <v>0</v>
      </c>
      <c r="AB558" s="3">
        <v>0</v>
      </c>
      <c r="AC558" s="3">
        <v>0</v>
      </c>
      <c r="AD558" s="3" t="s">
        <v>0</v>
      </c>
      <c r="AE558" s="3">
        <v>0</v>
      </c>
    </row>
    <row r="559" spans="1:31" x14ac:dyDescent="0.25">
      <c r="A559" s="2" t="s">
        <v>713</v>
      </c>
      <c r="B559" s="47">
        <v>44267</v>
      </c>
      <c r="C559" s="2" t="s">
        <v>27</v>
      </c>
      <c r="D559" s="2" t="s">
        <v>33</v>
      </c>
      <c r="E559" s="2" t="s">
        <v>32</v>
      </c>
      <c r="F559" s="2" t="s">
        <v>1811</v>
      </c>
      <c r="G559" s="2" t="s">
        <v>3</v>
      </c>
      <c r="H559" s="2" t="s">
        <v>2136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839732599.00639999</v>
      </c>
      <c r="R559" s="1">
        <v>0</v>
      </c>
      <c r="S559" s="1">
        <v>594479838.5</v>
      </c>
      <c r="T559" s="1">
        <v>0</v>
      </c>
      <c r="U559" s="2" t="s">
        <v>0</v>
      </c>
      <c r="V559" s="1">
        <v>0</v>
      </c>
      <c r="W559" s="1">
        <v>211424793.54000002</v>
      </c>
      <c r="X559" s="2" t="s">
        <v>9</v>
      </c>
      <c r="Y559" s="1">
        <v>33827966.966399997</v>
      </c>
      <c r="Z559" s="3">
        <v>0</v>
      </c>
      <c r="AA559" s="3" t="s">
        <v>0</v>
      </c>
      <c r="AB559" s="3">
        <v>0</v>
      </c>
      <c r="AC559" s="3">
        <v>0</v>
      </c>
      <c r="AD559" s="3" t="s">
        <v>0</v>
      </c>
      <c r="AE559" s="3">
        <v>0</v>
      </c>
    </row>
    <row r="560" spans="1:31" x14ac:dyDescent="0.25">
      <c r="A560" s="2" t="s">
        <v>714</v>
      </c>
      <c r="B560" s="47">
        <v>44267</v>
      </c>
      <c r="C560" s="2" t="s">
        <v>27</v>
      </c>
      <c r="D560" s="2" t="s">
        <v>33</v>
      </c>
      <c r="E560" s="2" t="s">
        <v>32</v>
      </c>
      <c r="F560" s="2" t="s">
        <v>2137</v>
      </c>
      <c r="G560" s="2" t="s">
        <v>3</v>
      </c>
      <c r="H560" s="2" t="s">
        <v>2138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1230</v>
      </c>
      <c r="P560" s="2" t="s">
        <v>1231</v>
      </c>
      <c r="Q560" s="1">
        <v>15988120</v>
      </c>
      <c r="R560" s="1">
        <v>0</v>
      </c>
      <c r="S560" s="1">
        <v>15922000</v>
      </c>
      <c r="T560" s="1">
        <v>57000</v>
      </c>
      <c r="U560" s="2" t="s">
        <v>9</v>
      </c>
      <c r="V560" s="1">
        <v>9120</v>
      </c>
      <c r="W560" s="1">
        <v>0</v>
      </c>
      <c r="X560" s="2" t="s">
        <v>0</v>
      </c>
      <c r="Y560" s="1">
        <v>0</v>
      </c>
      <c r="Z560" s="3">
        <v>0</v>
      </c>
      <c r="AA560" s="3" t="s">
        <v>0</v>
      </c>
      <c r="AB560" s="3">
        <v>0</v>
      </c>
      <c r="AC560" s="3">
        <v>0</v>
      </c>
      <c r="AD560" s="3" t="s">
        <v>0</v>
      </c>
      <c r="AE560" s="3">
        <v>0</v>
      </c>
    </row>
    <row r="561" spans="1:31" x14ac:dyDescent="0.25">
      <c r="A561" s="2" t="s">
        <v>715</v>
      </c>
      <c r="B561" s="47">
        <v>44267</v>
      </c>
      <c r="C561" s="2" t="s">
        <v>27</v>
      </c>
      <c r="D561" s="2" t="s">
        <v>33</v>
      </c>
      <c r="E561" s="2" t="s">
        <v>32</v>
      </c>
      <c r="F561" s="2" t="s">
        <v>1811</v>
      </c>
      <c r="G561" s="2" t="s">
        <v>3</v>
      </c>
      <c r="H561" s="2" t="s">
        <v>2139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427193035.5</v>
      </c>
      <c r="R561" s="1">
        <v>0</v>
      </c>
      <c r="S561" s="1">
        <v>266855341.5</v>
      </c>
      <c r="T561" s="1">
        <v>0</v>
      </c>
      <c r="U561" s="2" t="s">
        <v>0</v>
      </c>
      <c r="V561" s="1">
        <v>0</v>
      </c>
      <c r="W561" s="1">
        <v>138222150</v>
      </c>
      <c r="X561" s="2" t="s">
        <v>9</v>
      </c>
      <c r="Y561" s="1">
        <v>22115544</v>
      </c>
      <c r="Z561" s="3">
        <v>0</v>
      </c>
      <c r="AA561" s="3" t="s">
        <v>0</v>
      </c>
      <c r="AB561" s="3">
        <v>0</v>
      </c>
      <c r="AC561" s="3">
        <v>0</v>
      </c>
      <c r="AD561" s="3" t="s">
        <v>0</v>
      </c>
      <c r="AE561" s="3">
        <v>0</v>
      </c>
    </row>
    <row r="562" spans="1:31" x14ac:dyDescent="0.25">
      <c r="A562" s="2" t="s">
        <v>716</v>
      </c>
      <c r="B562" s="47">
        <v>44267</v>
      </c>
      <c r="C562" s="2" t="s">
        <v>6</v>
      </c>
      <c r="D562" s="2" t="s">
        <v>33</v>
      </c>
      <c r="E562" s="2" t="s">
        <v>206</v>
      </c>
      <c r="F562" s="2" t="s">
        <v>756</v>
      </c>
      <c r="G562" s="2" t="s">
        <v>3</v>
      </c>
      <c r="H562" s="2" t="s">
        <v>2140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2451828221.8736</v>
      </c>
      <c r="R562" s="1">
        <v>0</v>
      </c>
      <c r="S562" s="1">
        <v>2042961906</v>
      </c>
      <c r="T562" s="1">
        <v>0</v>
      </c>
      <c r="U562" s="2" t="s">
        <v>0</v>
      </c>
      <c r="V562" s="1">
        <v>0</v>
      </c>
      <c r="W562" s="1">
        <v>352470961.96000004</v>
      </c>
      <c r="X562" s="2" t="s">
        <v>0</v>
      </c>
      <c r="Y562" s="1">
        <v>56395353.913599998</v>
      </c>
      <c r="Z562" s="3">
        <v>0</v>
      </c>
      <c r="AA562" s="3" t="s">
        <v>0</v>
      </c>
      <c r="AB562" s="3">
        <v>0</v>
      </c>
      <c r="AC562" s="3">
        <v>0</v>
      </c>
      <c r="AD562" s="3" t="s">
        <v>0</v>
      </c>
      <c r="AE562" s="3">
        <v>0</v>
      </c>
    </row>
    <row r="563" spans="1:31" x14ac:dyDescent="0.25">
      <c r="A563" s="2" t="s">
        <v>717</v>
      </c>
      <c r="B563" s="47">
        <v>44267</v>
      </c>
      <c r="C563" s="2" t="s">
        <v>27</v>
      </c>
      <c r="D563" s="2" t="s">
        <v>26</v>
      </c>
      <c r="E563" s="2" t="s">
        <v>253</v>
      </c>
      <c r="F563" s="2" t="s">
        <v>1769</v>
      </c>
      <c r="G563" s="2" t="s">
        <v>3</v>
      </c>
      <c r="H563" s="2" t="s">
        <v>2141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933518197.76680005</v>
      </c>
      <c r="R563" s="1">
        <v>0</v>
      </c>
      <c r="S563" s="1">
        <v>633996932</v>
      </c>
      <c r="T563" s="1">
        <v>0</v>
      </c>
      <c r="U563" s="2" t="s">
        <v>0</v>
      </c>
      <c r="V563" s="1">
        <v>0</v>
      </c>
      <c r="W563" s="1">
        <v>258207987.72999999</v>
      </c>
      <c r="X563" s="2" t="s">
        <v>9</v>
      </c>
      <c r="Y563" s="1">
        <v>41313278.036799997</v>
      </c>
      <c r="Z563" s="3">
        <v>0</v>
      </c>
      <c r="AA563" s="3" t="s">
        <v>0</v>
      </c>
      <c r="AB563" s="3">
        <v>0</v>
      </c>
      <c r="AC563" s="3">
        <v>0</v>
      </c>
      <c r="AD563" s="3" t="s">
        <v>0</v>
      </c>
      <c r="AE563" s="3">
        <v>0</v>
      </c>
    </row>
    <row r="564" spans="1:31" s="134" customFormat="1" x14ac:dyDescent="0.25">
      <c r="A564" s="131" t="s">
        <v>892</v>
      </c>
      <c r="B564" s="132">
        <v>44270</v>
      </c>
      <c r="C564" s="131" t="s">
        <v>6</v>
      </c>
      <c r="D564" s="131" t="s">
        <v>33</v>
      </c>
      <c r="E564" s="131" t="s">
        <v>206</v>
      </c>
      <c r="F564" s="131" t="s">
        <v>1003</v>
      </c>
      <c r="G564" s="131" t="s">
        <v>3</v>
      </c>
      <c r="H564" s="131" t="s">
        <v>2328</v>
      </c>
      <c r="I564" s="133" t="s">
        <v>1</v>
      </c>
      <c r="J564" s="133" t="s">
        <v>1</v>
      </c>
      <c r="K564" s="133" t="s">
        <v>1</v>
      </c>
      <c r="L564" s="133" t="s">
        <v>1</v>
      </c>
      <c r="M564" s="133">
        <v>0</v>
      </c>
      <c r="N564" s="131" t="s">
        <v>1</v>
      </c>
      <c r="O564" s="131" t="s">
        <v>2</v>
      </c>
      <c r="P564" s="131" t="s">
        <v>1</v>
      </c>
      <c r="Q564" s="133">
        <v>1450410078.2599998</v>
      </c>
      <c r="R564" s="133">
        <v>0</v>
      </c>
      <c r="S564" s="133">
        <v>1228924398</v>
      </c>
      <c r="T564" s="133">
        <v>0</v>
      </c>
      <c r="U564" s="131" t="s">
        <v>0</v>
      </c>
      <c r="V564" s="133">
        <v>0</v>
      </c>
      <c r="W564" s="133">
        <v>187486448.5</v>
      </c>
      <c r="X564" s="131" t="s">
        <v>9</v>
      </c>
      <c r="Y564" s="133">
        <v>29997831.760000002</v>
      </c>
      <c r="Z564" s="139">
        <v>0</v>
      </c>
      <c r="AA564" s="139" t="s">
        <v>0</v>
      </c>
      <c r="AB564" s="139">
        <v>0</v>
      </c>
      <c r="AC564" s="139">
        <v>3705000</v>
      </c>
      <c r="AD564" s="139" t="s">
        <v>0</v>
      </c>
      <c r="AE564" s="139">
        <v>296400</v>
      </c>
    </row>
    <row r="565" spans="1:31" x14ac:dyDescent="0.25">
      <c r="A565" s="2" t="s">
        <v>719</v>
      </c>
      <c r="B565" s="47">
        <v>44267</v>
      </c>
      <c r="C565" s="2" t="s">
        <v>6</v>
      </c>
      <c r="D565" s="2" t="s">
        <v>26</v>
      </c>
      <c r="E565" s="2" t="s">
        <v>200</v>
      </c>
      <c r="F565" s="2" t="s">
        <v>1689</v>
      </c>
      <c r="G565" s="2" t="s">
        <v>3</v>
      </c>
      <c r="H565" s="2" t="s">
        <v>2143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1919</v>
      </c>
      <c r="P565" s="2" t="s">
        <v>2144</v>
      </c>
      <c r="Q565" s="1">
        <v>21761020.100000001</v>
      </c>
      <c r="R565" s="1">
        <v>0</v>
      </c>
      <c r="S565" s="1">
        <v>11259180.5</v>
      </c>
      <c r="T565" s="1">
        <v>9053310</v>
      </c>
      <c r="U565" s="2" t="s">
        <v>9</v>
      </c>
      <c r="V565" s="1">
        <v>1448529.6</v>
      </c>
      <c r="W565" s="1">
        <v>0</v>
      </c>
      <c r="X565" s="2" t="s">
        <v>0</v>
      </c>
      <c r="Y565" s="1">
        <v>0</v>
      </c>
      <c r="Z565" s="3">
        <v>0</v>
      </c>
      <c r="AA565" s="3" t="s">
        <v>0</v>
      </c>
      <c r="AB565" s="3">
        <v>0</v>
      </c>
      <c r="AC565" s="3">
        <v>0</v>
      </c>
      <c r="AD565" s="3" t="s">
        <v>0</v>
      </c>
      <c r="AE565" s="3">
        <v>0</v>
      </c>
    </row>
    <row r="566" spans="1:31" x14ac:dyDescent="0.25">
      <c r="A566" s="2" t="s">
        <v>720</v>
      </c>
      <c r="B566" s="47">
        <v>44267</v>
      </c>
      <c r="C566" s="2" t="s">
        <v>6</v>
      </c>
      <c r="D566" s="2" t="s">
        <v>26</v>
      </c>
      <c r="E566" s="2" t="s">
        <v>200</v>
      </c>
      <c r="F566" s="2" t="s">
        <v>1689</v>
      </c>
      <c r="G566" s="2" t="s">
        <v>3</v>
      </c>
      <c r="H566" s="2" t="s">
        <v>2145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12571395.859999999</v>
      </c>
      <c r="R566" s="1">
        <v>0</v>
      </c>
      <c r="S566" s="1">
        <v>10048995</v>
      </c>
      <c r="T566" s="1">
        <v>0</v>
      </c>
      <c r="U566" s="2" t="s">
        <v>0</v>
      </c>
      <c r="V566" s="1">
        <v>0</v>
      </c>
      <c r="W566" s="1">
        <v>2174483.5</v>
      </c>
      <c r="X566" s="2" t="s">
        <v>9</v>
      </c>
      <c r="Y566" s="1">
        <v>347917.36</v>
      </c>
      <c r="Z566" s="3">
        <v>0</v>
      </c>
      <c r="AA566" s="3" t="s">
        <v>0</v>
      </c>
      <c r="AB566" s="3">
        <v>0</v>
      </c>
      <c r="AC566" s="3">
        <v>0</v>
      </c>
      <c r="AD566" s="3" t="s">
        <v>0</v>
      </c>
      <c r="AE566" s="3">
        <v>0</v>
      </c>
    </row>
    <row r="567" spans="1:31" x14ac:dyDescent="0.25">
      <c r="A567" s="2" t="s">
        <v>721</v>
      </c>
      <c r="B567" s="47">
        <v>44267</v>
      </c>
      <c r="C567" s="2" t="s">
        <v>27</v>
      </c>
      <c r="D567" s="2" t="s">
        <v>24</v>
      </c>
      <c r="E567" s="2" t="s">
        <v>358</v>
      </c>
      <c r="F567" s="2" t="s">
        <v>1190</v>
      </c>
      <c r="G567" s="2" t="s">
        <v>3</v>
      </c>
      <c r="H567" s="2" t="s">
        <v>2146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287904410.34000003</v>
      </c>
      <c r="R567" s="1">
        <v>0</v>
      </c>
      <c r="S567" s="1">
        <v>207451611</v>
      </c>
      <c r="T567" s="1">
        <v>0</v>
      </c>
      <c r="U567" s="2" t="s">
        <v>0</v>
      </c>
      <c r="V567" s="1">
        <v>0</v>
      </c>
      <c r="W567" s="1">
        <v>69355861.5</v>
      </c>
      <c r="X567" s="2" t="s">
        <v>9</v>
      </c>
      <c r="Y567" s="1">
        <v>11096937.84</v>
      </c>
      <c r="Z567" s="3">
        <v>0</v>
      </c>
      <c r="AA567" s="3" t="s">
        <v>0</v>
      </c>
      <c r="AB567" s="3">
        <v>0</v>
      </c>
      <c r="AC567" s="3">
        <v>0</v>
      </c>
      <c r="AD567" s="3" t="s">
        <v>0</v>
      </c>
      <c r="AE567" s="3">
        <v>0</v>
      </c>
    </row>
    <row r="568" spans="1:31" s="134" customFormat="1" x14ac:dyDescent="0.25">
      <c r="A568" s="131" t="s">
        <v>462</v>
      </c>
      <c r="B568" s="132">
        <v>44261</v>
      </c>
      <c r="C568" s="131" t="s">
        <v>6</v>
      </c>
      <c r="D568" s="131" t="s">
        <v>914</v>
      </c>
      <c r="E568" s="131" t="s">
        <v>915</v>
      </c>
      <c r="F568" s="131" t="s">
        <v>1742</v>
      </c>
      <c r="G568" s="131" t="s">
        <v>3</v>
      </c>
      <c r="H568" s="131" t="s">
        <v>1743</v>
      </c>
      <c r="I568" s="133" t="s">
        <v>1</v>
      </c>
      <c r="J568" s="133" t="s">
        <v>1</v>
      </c>
      <c r="K568" s="133" t="s">
        <v>1</v>
      </c>
      <c r="L568" s="133" t="s">
        <v>1</v>
      </c>
      <c r="M568" s="133">
        <v>0</v>
      </c>
      <c r="N568" s="131" t="s">
        <v>1</v>
      </c>
      <c r="O568" s="131" t="s">
        <v>2</v>
      </c>
      <c r="P568" s="131" t="s">
        <v>1</v>
      </c>
      <c r="Q568" s="133">
        <v>922317018.28719997</v>
      </c>
      <c r="R568" s="133">
        <v>0</v>
      </c>
      <c r="S568" s="133">
        <v>677614878</v>
      </c>
      <c r="T568" s="133">
        <v>0</v>
      </c>
      <c r="U568" s="131" t="s">
        <v>0</v>
      </c>
      <c r="V568" s="133">
        <v>0</v>
      </c>
      <c r="W568" s="133">
        <v>204051155.41999999</v>
      </c>
      <c r="X568" s="131" t="s">
        <v>9</v>
      </c>
      <c r="Y568" s="133">
        <v>32648184.867199998</v>
      </c>
      <c r="Z568" s="139">
        <v>0</v>
      </c>
      <c r="AA568" s="139" t="s">
        <v>0</v>
      </c>
      <c r="AB568" s="139">
        <v>0</v>
      </c>
      <c r="AC568" s="139">
        <v>7410000</v>
      </c>
      <c r="AD568" s="139" t="s">
        <v>0</v>
      </c>
      <c r="AE568" s="139">
        <v>592800</v>
      </c>
    </row>
    <row r="569" spans="1:31" x14ac:dyDescent="0.25">
      <c r="A569" s="2" t="s">
        <v>723</v>
      </c>
      <c r="B569" s="47">
        <v>44267</v>
      </c>
      <c r="C569" s="2" t="s">
        <v>6</v>
      </c>
      <c r="D569" s="2" t="s">
        <v>24</v>
      </c>
      <c r="E569" s="2" t="s">
        <v>196</v>
      </c>
      <c r="F569" s="2" t="s">
        <v>784</v>
      </c>
      <c r="G569" s="2" t="s">
        <v>13</v>
      </c>
      <c r="H569" s="2" t="s">
        <v>1</v>
      </c>
      <c r="I569" s="1" t="s">
        <v>2148</v>
      </c>
      <c r="J569" s="1" t="s">
        <v>1</v>
      </c>
      <c r="K569" s="1" t="s">
        <v>2149</v>
      </c>
      <c r="L569" s="1" t="s">
        <v>2106</v>
      </c>
      <c r="M569" s="1">
        <v>4446000</v>
      </c>
      <c r="N569" s="2" t="s">
        <v>12</v>
      </c>
      <c r="O569" s="2" t="s">
        <v>2150</v>
      </c>
      <c r="P569" s="2" t="s">
        <v>2151</v>
      </c>
      <c r="Q569" s="1">
        <v>-4446000</v>
      </c>
      <c r="R569" s="1">
        <v>0</v>
      </c>
      <c r="S569" s="1">
        <v>-4446000</v>
      </c>
      <c r="T569" s="1">
        <v>0</v>
      </c>
      <c r="U569" s="2" t="s">
        <v>0</v>
      </c>
      <c r="V569" s="1">
        <v>0</v>
      </c>
      <c r="W569" s="1">
        <v>0</v>
      </c>
      <c r="X569" s="2" t="s">
        <v>0</v>
      </c>
      <c r="Y569" s="1">
        <v>0</v>
      </c>
      <c r="Z569" s="3">
        <v>0</v>
      </c>
      <c r="AA569" s="3" t="s">
        <v>0</v>
      </c>
      <c r="AB569" s="3">
        <v>0</v>
      </c>
      <c r="AC569" s="3">
        <v>0</v>
      </c>
      <c r="AD569" s="3" t="s">
        <v>0</v>
      </c>
      <c r="AE569" s="3">
        <v>0</v>
      </c>
    </row>
    <row r="570" spans="1:31" x14ac:dyDescent="0.25">
      <c r="A570" s="2" t="s">
        <v>724</v>
      </c>
      <c r="B570" s="47">
        <v>44267</v>
      </c>
      <c r="C570" s="2" t="s">
        <v>6</v>
      </c>
      <c r="D570" s="2" t="s">
        <v>22</v>
      </c>
      <c r="E570" s="2" t="s">
        <v>2152</v>
      </c>
      <c r="F570" s="2" t="s">
        <v>2153</v>
      </c>
      <c r="G570" s="2" t="s">
        <v>3</v>
      </c>
      <c r="H570" s="2" t="s">
        <v>2154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1873525628</v>
      </c>
      <c r="R570" s="1">
        <v>0</v>
      </c>
      <c r="S570" s="1">
        <v>0</v>
      </c>
      <c r="T570" s="1">
        <v>0</v>
      </c>
      <c r="U570" s="2" t="s">
        <v>0</v>
      </c>
      <c r="V570" s="1">
        <v>0</v>
      </c>
      <c r="W570" s="1">
        <v>1615108300</v>
      </c>
      <c r="X570" s="2" t="s">
        <v>9</v>
      </c>
      <c r="Y570" s="1">
        <v>258417328</v>
      </c>
      <c r="Z570" s="3">
        <v>0</v>
      </c>
      <c r="AA570" s="3" t="s">
        <v>0</v>
      </c>
      <c r="AB570" s="3">
        <v>0</v>
      </c>
      <c r="AC570" s="3">
        <v>0</v>
      </c>
      <c r="AD570" s="3" t="s">
        <v>0</v>
      </c>
      <c r="AE570" s="3">
        <v>0</v>
      </c>
    </row>
    <row r="571" spans="1:31" x14ac:dyDescent="0.25">
      <c r="A571" s="2" t="s">
        <v>725</v>
      </c>
      <c r="B571" s="47">
        <v>44267</v>
      </c>
      <c r="C571" s="2" t="s">
        <v>6</v>
      </c>
      <c r="D571" s="2" t="s">
        <v>22</v>
      </c>
      <c r="E571" s="2" t="s">
        <v>2152</v>
      </c>
      <c r="F571" s="2" t="s">
        <v>2153</v>
      </c>
      <c r="G571" s="2" t="s">
        <v>13</v>
      </c>
      <c r="H571" s="2" t="s">
        <v>1</v>
      </c>
      <c r="I571" s="1" t="s">
        <v>2155</v>
      </c>
      <c r="J571" s="1" t="s">
        <v>1</v>
      </c>
      <c r="K571" s="1" t="s">
        <v>2156</v>
      </c>
      <c r="L571" s="1" t="s">
        <v>2106</v>
      </c>
      <c r="M571" s="1">
        <v>1107701748</v>
      </c>
      <c r="N571" s="2" t="s">
        <v>12</v>
      </c>
      <c r="O571" s="2" t="s">
        <v>1072</v>
      </c>
      <c r="P571" s="2" t="s">
        <v>1073</v>
      </c>
      <c r="Q571" s="1">
        <v>-1107701748</v>
      </c>
      <c r="R571" s="1">
        <v>0</v>
      </c>
      <c r="S571" s="1">
        <v>0</v>
      </c>
      <c r="T571" s="1">
        <v>0</v>
      </c>
      <c r="U571" s="2" t="s">
        <v>0</v>
      </c>
      <c r="V571" s="1">
        <v>0</v>
      </c>
      <c r="W571" s="1">
        <v>-954915300</v>
      </c>
      <c r="X571" s="2" t="s">
        <v>9</v>
      </c>
      <c r="Y571" s="1">
        <v>-152786448</v>
      </c>
      <c r="Z571" s="3">
        <v>0</v>
      </c>
      <c r="AA571" s="3" t="s">
        <v>0</v>
      </c>
      <c r="AB571" s="3">
        <v>0</v>
      </c>
      <c r="AC571" s="3">
        <v>0</v>
      </c>
      <c r="AD571" s="3" t="s">
        <v>0</v>
      </c>
      <c r="AE571" s="3">
        <v>0</v>
      </c>
    </row>
    <row r="572" spans="1:31" x14ac:dyDescent="0.25">
      <c r="A572" s="2" t="s">
        <v>726</v>
      </c>
      <c r="B572" s="47">
        <v>44267</v>
      </c>
      <c r="C572" s="2" t="s">
        <v>6</v>
      </c>
      <c r="D572" s="2" t="s">
        <v>22</v>
      </c>
      <c r="E572" s="2" t="s">
        <v>2152</v>
      </c>
      <c r="F572" s="2" t="s">
        <v>2153</v>
      </c>
      <c r="G572" s="2" t="s">
        <v>13</v>
      </c>
      <c r="H572" s="2" t="s">
        <v>1</v>
      </c>
      <c r="I572" s="1" t="s">
        <v>2157</v>
      </c>
      <c r="J572" s="1" t="s">
        <v>1</v>
      </c>
      <c r="K572" s="1" t="s">
        <v>2158</v>
      </c>
      <c r="L572" s="1" t="s">
        <v>2106</v>
      </c>
      <c r="M572" s="1">
        <v>765691640</v>
      </c>
      <c r="N572" s="2" t="s">
        <v>12</v>
      </c>
      <c r="O572" s="2" t="s">
        <v>1072</v>
      </c>
      <c r="P572" s="2" t="s">
        <v>1073</v>
      </c>
      <c r="Q572" s="1">
        <v>-765691640</v>
      </c>
      <c r="R572" s="1">
        <v>0</v>
      </c>
      <c r="S572" s="1">
        <v>0</v>
      </c>
      <c r="T572" s="1">
        <v>0</v>
      </c>
      <c r="U572" s="2" t="s">
        <v>0</v>
      </c>
      <c r="V572" s="1">
        <v>0</v>
      </c>
      <c r="W572" s="1">
        <v>-660079000</v>
      </c>
      <c r="X572" s="2" t="s">
        <v>9</v>
      </c>
      <c r="Y572" s="1">
        <v>-105612640</v>
      </c>
      <c r="Z572" s="3">
        <v>0</v>
      </c>
      <c r="AA572" s="3" t="s">
        <v>0</v>
      </c>
      <c r="AB572" s="3">
        <v>0</v>
      </c>
      <c r="AC572" s="3">
        <v>0</v>
      </c>
      <c r="AD572" s="3" t="s">
        <v>0</v>
      </c>
      <c r="AE572" s="3">
        <v>0</v>
      </c>
    </row>
    <row r="573" spans="1:31" x14ac:dyDescent="0.25">
      <c r="A573" s="2" t="s">
        <v>727</v>
      </c>
      <c r="B573" s="47">
        <v>44267</v>
      </c>
      <c r="C573" s="2" t="s">
        <v>6</v>
      </c>
      <c r="D573" s="2" t="s">
        <v>22</v>
      </c>
      <c r="E573" s="2" t="s">
        <v>2152</v>
      </c>
      <c r="F573" s="2" t="s">
        <v>2153</v>
      </c>
      <c r="G573" s="2" t="s">
        <v>13</v>
      </c>
      <c r="H573" s="2" t="s">
        <v>1</v>
      </c>
      <c r="I573" s="1" t="s">
        <v>2159</v>
      </c>
      <c r="J573" s="1" t="s">
        <v>1</v>
      </c>
      <c r="K573" s="1" t="s">
        <v>2160</v>
      </c>
      <c r="L573" s="1" t="s">
        <v>2106</v>
      </c>
      <c r="M573" s="1">
        <v>66120</v>
      </c>
      <c r="N573" s="2" t="s">
        <v>12</v>
      </c>
      <c r="O573" s="2" t="s">
        <v>1072</v>
      </c>
      <c r="P573" s="2" t="s">
        <v>1073</v>
      </c>
      <c r="Q573" s="1">
        <v>-66120</v>
      </c>
      <c r="R573" s="1">
        <v>0</v>
      </c>
      <c r="S573" s="1">
        <v>0</v>
      </c>
      <c r="T573" s="1">
        <v>0</v>
      </c>
      <c r="U573" s="2" t="s">
        <v>0</v>
      </c>
      <c r="V573" s="1">
        <v>0</v>
      </c>
      <c r="W573" s="1">
        <v>-57000</v>
      </c>
      <c r="X573" s="2" t="s">
        <v>9</v>
      </c>
      <c r="Y573" s="1">
        <v>-9120</v>
      </c>
      <c r="Z573" s="3">
        <v>0</v>
      </c>
      <c r="AA573" s="3" t="s">
        <v>0</v>
      </c>
      <c r="AB573" s="3">
        <v>0</v>
      </c>
      <c r="AC573" s="3">
        <v>0</v>
      </c>
      <c r="AD573" s="3" t="s">
        <v>0</v>
      </c>
      <c r="AE573" s="3">
        <v>0</v>
      </c>
    </row>
    <row r="574" spans="1:31" x14ac:dyDescent="0.25">
      <c r="A574" s="2" t="s">
        <v>728</v>
      </c>
      <c r="B574" s="47">
        <v>44267</v>
      </c>
      <c r="C574" s="2" t="s">
        <v>6</v>
      </c>
      <c r="D574" s="2" t="s">
        <v>22</v>
      </c>
      <c r="E574" s="2" t="s">
        <v>2152</v>
      </c>
      <c r="F574" s="2" t="s">
        <v>2153</v>
      </c>
      <c r="G574" s="2" t="s">
        <v>13</v>
      </c>
      <c r="H574" s="2" t="s">
        <v>1</v>
      </c>
      <c r="I574" s="1" t="s">
        <v>2161</v>
      </c>
      <c r="J574" s="1" t="s">
        <v>1</v>
      </c>
      <c r="K574" s="1" t="s">
        <v>2162</v>
      </c>
      <c r="L574" s="1" t="s">
        <v>2106</v>
      </c>
      <c r="M574" s="1">
        <v>66120</v>
      </c>
      <c r="N574" s="2" t="s">
        <v>12</v>
      </c>
      <c r="O574" s="2" t="s">
        <v>1072</v>
      </c>
      <c r="P574" s="2" t="s">
        <v>1073</v>
      </c>
      <c r="Q574" s="1">
        <v>-66120</v>
      </c>
      <c r="R574" s="1">
        <v>0</v>
      </c>
      <c r="S574" s="1">
        <v>0</v>
      </c>
      <c r="T574" s="1">
        <v>0</v>
      </c>
      <c r="U574" s="2" t="s">
        <v>0</v>
      </c>
      <c r="V574" s="1">
        <v>0</v>
      </c>
      <c r="W574" s="1">
        <v>-57000</v>
      </c>
      <c r="X574" s="2" t="s">
        <v>9</v>
      </c>
      <c r="Y574" s="1">
        <v>-9120</v>
      </c>
      <c r="Z574" s="3">
        <v>0</v>
      </c>
      <c r="AA574" s="3" t="s">
        <v>0</v>
      </c>
      <c r="AB574" s="3">
        <v>0</v>
      </c>
      <c r="AC574" s="3">
        <v>0</v>
      </c>
      <c r="AD574" s="3" t="s">
        <v>0</v>
      </c>
      <c r="AE574" s="3">
        <v>0</v>
      </c>
    </row>
    <row r="575" spans="1:31" x14ac:dyDescent="0.25">
      <c r="A575" s="2" t="s">
        <v>729</v>
      </c>
      <c r="B575" s="47">
        <v>44267</v>
      </c>
      <c r="C575" s="2" t="s">
        <v>27</v>
      </c>
      <c r="D575" s="2" t="s">
        <v>1031</v>
      </c>
      <c r="E575" s="2" t="s">
        <v>1104</v>
      </c>
      <c r="F575" s="2" t="s">
        <v>2163</v>
      </c>
      <c r="G575" s="2" t="s">
        <v>3</v>
      </c>
      <c r="H575" s="2" t="s">
        <v>2164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100682596</v>
      </c>
      <c r="R575" s="1">
        <v>0</v>
      </c>
      <c r="S575" s="1">
        <v>49001000</v>
      </c>
      <c r="T575" s="1">
        <v>0</v>
      </c>
      <c r="U575" s="2" t="s">
        <v>0</v>
      </c>
      <c r="V575" s="1">
        <v>0</v>
      </c>
      <c r="W575" s="1">
        <v>44553100</v>
      </c>
      <c r="X575" s="2" t="s">
        <v>0</v>
      </c>
      <c r="Y575" s="1">
        <v>7128496</v>
      </c>
      <c r="Z575" s="3">
        <v>0</v>
      </c>
      <c r="AA575" s="3" t="s">
        <v>0</v>
      </c>
      <c r="AB575" s="3">
        <v>0</v>
      </c>
      <c r="AC575" s="3">
        <v>0</v>
      </c>
      <c r="AD575" s="3" t="s">
        <v>0</v>
      </c>
      <c r="AE575" s="3">
        <v>0</v>
      </c>
    </row>
    <row r="576" spans="1:31" x14ac:dyDescent="0.25">
      <c r="A576" s="2" t="s">
        <v>520</v>
      </c>
      <c r="B576" s="47">
        <v>44263</v>
      </c>
      <c r="C576" s="2" t="s">
        <v>6</v>
      </c>
      <c r="D576" s="2" t="s">
        <v>38</v>
      </c>
      <c r="E576" s="2" t="s">
        <v>212</v>
      </c>
      <c r="F576" s="2" t="s">
        <v>1825</v>
      </c>
      <c r="G576" s="2" t="s">
        <v>3</v>
      </c>
      <c r="H576" s="2" t="s">
        <v>1828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628624269.5</v>
      </c>
      <c r="R576" s="1">
        <v>0</v>
      </c>
      <c r="S576" s="1">
        <v>467991163.5</v>
      </c>
      <c r="T576" s="1">
        <v>0</v>
      </c>
      <c r="U576" s="2" t="s">
        <v>0</v>
      </c>
      <c r="V576" s="1">
        <v>0</v>
      </c>
      <c r="W576" s="1">
        <v>131577850</v>
      </c>
      <c r="X576" s="2" t="s">
        <v>0</v>
      </c>
      <c r="Y576" s="1">
        <v>21052456</v>
      </c>
      <c r="Z576" s="3">
        <v>0</v>
      </c>
      <c r="AA576" s="3" t="s">
        <v>0</v>
      </c>
      <c r="AB576" s="3">
        <v>0</v>
      </c>
      <c r="AC576" s="3">
        <v>7410000</v>
      </c>
      <c r="AD576" s="3" t="s">
        <v>0</v>
      </c>
      <c r="AE576" s="3">
        <v>592800</v>
      </c>
    </row>
    <row r="577" spans="1:31" x14ac:dyDescent="0.25">
      <c r="A577" s="2" t="s">
        <v>731</v>
      </c>
      <c r="B577" s="47">
        <v>44267</v>
      </c>
      <c r="C577" s="2" t="s">
        <v>6</v>
      </c>
      <c r="D577" s="2" t="s">
        <v>19</v>
      </c>
      <c r="E577" s="2" t="s">
        <v>185</v>
      </c>
      <c r="F577" s="2" t="s">
        <v>1818</v>
      </c>
      <c r="G577" s="2" t="s">
        <v>3</v>
      </c>
      <c r="H577" s="2" t="s">
        <v>2167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365071740.17999995</v>
      </c>
      <c r="R577" s="1">
        <v>0</v>
      </c>
      <c r="S577" s="1">
        <v>281713881.5</v>
      </c>
      <c r="T577" s="1">
        <v>0</v>
      </c>
      <c r="U577" s="2" t="s">
        <v>0</v>
      </c>
      <c r="V577" s="1">
        <v>0</v>
      </c>
      <c r="W577" s="1">
        <v>71860223</v>
      </c>
      <c r="X577" s="2" t="s">
        <v>9</v>
      </c>
      <c r="Y577" s="1">
        <v>11497635.68</v>
      </c>
      <c r="Z577" s="3">
        <v>0</v>
      </c>
      <c r="AA577" s="3" t="s">
        <v>0</v>
      </c>
      <c r="AB577" s="3">
        <v>0</v>
      </c>
      <c r="AC577" s="3">
        <v>0</v>
      </c>
      <c r="AD577" s="3" t="s">
        <v>0</v>
      </c>
      <c r="AE577" s="3">
        <v>0</v>
      </c>
    </row>
    <row r="578" spans="1:31" x14ac:dyDescent="0.25">
      <c r="A578" s="2" t="s">
        <v>732</v>
      </c>
      <c r="B578" s="47">
        <v>44267</v>
      </c>
      <c r="C578" s="2" t="s">
        <v>6</v>
      </c>
      <c r="D578" s="2" t="s">
        <v>19</v>
      </c>
      <c r="E578" s="2" t="s">
        <v>185</v>
      </c>
      <c r="F578" s="2" t="s">
        <v>1818</v>
      </c>
      <c r="G578" s="2" t="s">
        <v>3</v>
      </c>
      <c r="H578" s="2" t="s">
        <v>2168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2169</v>
      </c>
      <c r="P578" s="2" t="s">
        <v>2170</v>
      </c>
      <c r="Q578" s="1">
        <v>58641600</v>
      </c>
      <c r="R578" s="1">
        <v>0</v>
      </c>
      <c r="S578" s="1">
        <v>58641600</v>
      </c>
      <c r="T578" s="1">
        <v>0</v>
      </c>
      <c r="U578" s="2" t="s">
        <v>0</v>
      </c>
      <c r="V578" s="1">
        <v>0</v>
      </c>
      <c r="W578" s="1">
        <v>0</v>
      </c>
      <c r="X578" s="2" t="s">
        <v>0</v>
      </c>
      <c r="Y578" s="1">
        <v>0</v>
      </c>
      <c r="Z578" s="3">
        <v>0</v>
      </c>
      <c r="AA578" s="3" t="s">
        <v>0</v>
      </c>
      <c r="AB578" s="3">
        <v>0</v>
      </c>
      <c r="AC578" s="3">
        <v>0</v>
      </c>
      <c r="AD578" s="3" t="s">
        <v>0</v>
      </c>
      <c r="AE578" s="3">
        <v>0</v>
      </c>
    </row>
    <row r="579" spans="1:31" s="52" customFormat="1" x14ac:dyDescent="0.25">
      <c r="A579" s="2" t="s">
        <v>733</v>
      </c>
      <c r="B579" s="47">
        <v>44267</v>
      </c>
      <c r="C579" s="2" t="s">
        <v>6</v>
      </c>
      <c r="D579" s="2" t="s">
        <v>19</v>
      </c>
      <c r="E579" s="2" t="s">
        <v>185</v>
      </c>
      <c r="F579" s="2" t="s">
        <v>1818</v>
      </c>
      <c r="G579" s="2" t="s">
        <v>3</v>
      </c>
      <c r="H579" s="2" t="s">
        <v>2171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1502295597.5336001</v>
      </c>
      <c r="R579" s="1">
        <v>0</v>
      </c>
      <c r="S579" s="1">
        <v>1144597866.5</v>
      </c>
      <c r="T579" s="1">
        <v>0</v>
      </c>
      <c r="U579" s="2" t="s">
        <v>0</v>
      </c>
      <c r="V579" s="1">
        <v>0</v>
      </c>
      <c r="W579" s="1">
        <v>308360112.95999998</v>
      </c>
      <c r="X579" s="2" t="s">
        <v>9</v>
      </c>
      <c r="Y579" s="1">
        <v>49337618.073600002</v>
      </c>
      <c r="Z579" s="3">
        <v>0</v>
      </c>
      <c r="AA579" s="3" t="s">
        <v>0</v>
      </c>
      <c r="AB579" s="3">
        <v>0</v>
      </c>
      <c r="AC579" s="3">
        <v>0</v>
      </c>
      <c r="AD579" s="3" t="s">
        <v>0</v>
      </c>
      <c r="AE579" s="3">
        <v>0</v>
      </c>
    </row>
    <row r="580" spans="1:31" x14ac:dyDescent="0.25">
      <c r="A580" s="2" t="s">
        <v>734</v>
      </c>
      <c r="B580" s="47">
        <v>44267</v>
      </c>
      <c r="C580" s="2" t="s">
        <v>6</v>
      </c>
      <c r="D580" s="2" t="s">
        <v>14</v>
      </c>
      <c r="E580" s="2" t="s">
        <v>181</v>
      </c>
      <c r="F580" s="2" t="s">
        <v>2172</v>
      </c>
      <c r="G580" s="2" t="s">
        <v>3</v>
      </c>
      <c r="H580" s="2" t="s">
        <v>2173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</v>
      </c>
      <c r="P580" s="2" t="s">
        <v>1</v>
      </c>
      <c r="Q580" s="1">
        <v>631488365.24360001</v>
      </c>
      <c r="R580" s="1">
        <v>0</v>
      </c>
      <c r="S580" s="1">
        <v>569965822.28999996</v>
      </c>
      <c r="T580" s="1">
        <v>0</v>
      </c>
      <c r="U580" s="2" t="s">
        <v>0</v>
      </c>
      <c r="V580" s="1">
        <v>0</v>
      </c>
      <c r="W580" s="1">
        <v>53036674.960000001</v>
      </c>
      <c r="X580" s="2" t="s">
        <v>0</v>
      </c>
      <c r="Y580" s="1">
        <v>8485867.9935999997</v>
      </c>
      <c r="Z580" s="3">
        <v>0</v>
      </c>
      <c r="AA580" s="3" t="s">
        <v>0</v>
      </c>
      <c r="AB580" s="3">
        <v>0</v>
      </c>
      <c r="AC580" s="3">
        <v>0</v>
      </c>
      <c r="AD580" s="3" t="s">
        <v>0</v>
      </c>
      <c r="AE580" s="3">
        <v>0</v>
      </c>
    </row>
    <row r="581" spans="1:31" x14ac:dyDescent="0.25">
      <c r="A581" s="2" t="s">
        <v>735</v>
      </c>
      <c r="B581" s="47">
        <v>44267</v>
      </c>
      <c r="C581" s="2" t="s">
        <v>6</v>
      </c>
      <c r="D581" s="2" t="s">
        <v>10</v>
      </c>
      <c r="E581" s="2" t="s">
        <v>178</v>
      </c>
      <c r="F581" s="2" t="s">
        <v>2174</v>
      </c>
      <c r="G581" s="2" t="s">
        <v>3</v>
      </c>
      <c r="H581" s="2" t="s">
        <v>2175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108922859.52</v>
      </c>
      <c r="R581" s="1">
        <v>0</v>
      </c>
      <c r="S581" s="1">
        <v>45028062</v>
      </c>
      <c r="T581" s="1">
        <v>0</v>
      </c>
      <c r="U581" s="2" t="s">
        <v>0</v>
      </c>
      <c r="V581" s="1">
        <v>0</v>
      </c>
      <c r="W581" s="1">
        <v>55081722</v>
      </c>
      <c r="X581" s="2" t="s">
        <v>9</v>
      </c>
      <c r="Y581" s="1">
        <v>8813075.5199999996</v>
      </c>
      <c r="Z581" s="3">
        <v>0</v>
      </c>
      <c r="AA581" s="3" t="s">
        <v>0</v>
      </c>
      <c r="AB581" s="3">
        <v>0</v>
      </c>
      <c r="AC581" s="3">
        <v>0</v>
      </c>
      <c r="AD581" s="3" t="s">
        <v>0</v>
      </c>
      <c r="AE581" s="3">
        <v>0</v>
      </c>
    </row>
    <row r="582" spans="1:31" x14ac:dyDescent="0.25">
      <c r="A582" s="2" t="s">
        <v>736</v>
      </c>
      <c r="B582" s="47">
        <v>44267</v>
      </c>
      <c r="C582" s="2" t="s">
        <v>6</v>
      </c>
      <c r="D582" s="2" t="s">
        <v>7</v>
      </c>
      <c r="E582" s="2" t="s">
        <v>762</v>
      </c>
      <c r="F582" s="2" t="s">
        <v>2176</v>
      </c>
      <c r="G582" s="2" t="s">
        <v>3</v>
      </c>
      <c r="H582" s="2" t="s">
        <v>2177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287214640</v>
      </c>
      <c r="R582" s="1">
        <v>0</v>
      </c>
      <c r="S582" s="1">
        <v>247465500</v>
      </c>
      <c r="T582" s="1">
        <v>0</v>
      </c>
      <c r="U582" s="2" t="s">
        <v>0</v>
      </c>
      <c r="V582" s="1">
        <v>0</v>
      </c>
      <c r="W582" s="1">
        <v>34266500</v>
      </c>
      <c r="X582" s="2" t="s">
        <v>0</v>
      </c>
      <c r="Y582" s="1">
        <v>5482640</v>
      </c>
      <c r="Z582" s="3">
        <v>0</v>
      </c>
      <c r="AA582" s="3" t="s">
        <v>0</v>
      </c>
      <c r="AB582" s="3">
        <v>0</v>
      </c>
      <c r="AC582" s="3">
        <v>0</v>
      </c>
      <c r="AD582" s="3" t="s">
        <v>0</v>
      </c>
      <c r="AE582" s="3">
        <v>0</v>
      </c>
    </row>
    <row r="583" spans="1:31" x14ac:dyDescent="0.25">
      <c r="A583" s="2" t="s">
        <v>737</v>
      </c>
      <c r="B583" s="47">
        <v>44267</v>
      </c>
      <c r="C583" s="2" t="s">
        <v>6</v>
      </c>
      <c r="D583" s="2" t="s">
        <v>5</v>
      </c>
      <c r="E583" s="2" t="s">
        <v>175</v>
      </c>
      <c r="F583" s="2" t="s">
        <v>1262</v>
      </c>
      <c r="G583" s="2" t="s">
        <v>3</v>
      </c>
      <c r="H583" s="2" t="s">
        <v>2178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140660360</v>
      </c>
      <c r="R583" s="1">
        <v>0</v>
      </c>
      <c r="S583" s="1">
        <v>90431200</v>
      </c>
      <c r="T583" s="1">
        <v>0</v>
      </c>
      <c r="U583" s="2" t="s">
        <v>0</v>
      </c>
      <c r="V583" s="1">
        <v>0</v>
      </c>
      <c r="W583" s="1">
        <v>43301000</v>
      </c>
      <c r="X583" s="2" t="s">
        <v>0</v>
      </c>
      <c r="Y583" s="1">
        <v>6928160</v>
      </c>
      <c r="Z583" s="3">
        <v>0</v>
      </c>
      <c r="AA583" s="3" t="s">
        <v>0</v>
      </c>
      <c r="AB583" s="3">
        <v>0</v>
      </c>
      <c r="AC583" s="3">
        <v>0</v>
      </c>
      <c r="AD583" s="3" t="s">
        <v>0</v>
      </c>
      <c r="AE583" s="3">
        <v>0</v>
      </c>
    </row>
    <row r="584" spans="1:31" x14ac:dyDescent="0.25">
      <c r="A584" s="2" t="s">
        <v>738</v>
      </c>
      <c r="B584" s="47">
        <v>44267</v>
      </c>
      <c r="C584" s="2" t="s">
        <v>6</v>
      </c>
      <c r="D584" s="2" t="s">
        <v>5</v>
      </c>
      <c r="E584" s="2" t="s">
        <v>175</v>
      </c>
      <c r="F584" s="2" t="s">
        <v>1262</v>
      </c>
      <c r="G584" s="2" t="s">
        <v>3</v>
      </c>
      <c r="H584" s="2" t="s">
        <v>2179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2180</v>
      </c>
      <c r="P584" s="2" t="s">
        <v>2181</v>
      </c>
      <c r="Q584" s="1">
        <v>16549000</v>
      </c>
      <c r="R584" s="1">
        <v>0</v>
      </c>
      <c r="S584" s="1">
        <v>16549000</v>
      </c>
      <c r="T584" s="1">
        <v>0</v>
      </c>
      <c r="U584" s="2" t="s">
        <v>0</v>
      </c>
      <c r="V584" s="1">
        <v>0</v>
      </c>
      <c r="W584" s="1">
        <v>0</v>
      </c>
      <c r="X584" s="2" t="s">
        <v>0</v>
      </c>
      <c r="Y584" s="1">
        <v>0</v>
      </c>
      <c r="Z584" s="3">
        <v>0</v>
      </c>
      <c r="AA584" s="3" t="s">
        <v>0</v>
      </c>
      <c r="AB584" s="3">
        <v>0</v>
      </c>
      <c r="AC584" s="3">
        <v>0</v>
      </c>
      <c r="AD584" s="3" t="s">
        <v>0</v>
      </c>
      <c r="AE584" s="3">
        <v>0</v>
      </c>
    </row>
    <row r="585" spans="1:31" x14ac:dyDescent="0.25">
      <c r="A585" s="2" t="s">
        <v>677</v>
      </c>
      <c r="B585" s="47">
        <v>44266</v>
      </c>
      <c r="C585" s="2" t="s">
        <v>6</v>
      </c>
      <c r="D585" s="2" t="s">
        <v>1031</v>
      </c>
      <c r="E585" s="2" t="s">
        <v>1032</v>
      </c>
      <c r="F585" s="2" t="s">
        <v>2067</v>
      </c>
      <c r="G585" s="2" t="s">
        <v>3</v>
      </c>
      <c r="H585" s="2" t="s">
        <v>2072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506787845.23360002</v>
      </c>
      <c r="R585" s="1">
        <v>0</v>
      </c>
      <c r="S585" s="1">
        <v>359195870.5</v>
      </c>
      <c r="T585" s="1">
        <v>0</v>
      </c>
      <c r="U585" s="2" t="s">
        <v>0</v>
      </c>
      <c r="V585" s="1">
        <v>0</v>
      </c>
      <c r="W585" s="1">
        <v>120335495.45999999</v>
      </c>
      <c r="X585" s="2" t="s">
        <v>9</v>
      </c>
      <c r="Y585" s="1">
        <v>19253679.273600001</v>
      </c>
      <c r="Z585" s="3">
        <v>0</v>
      </c>
      <c r="AA585" s="3" t="s">
        <v>0</v>
      </c>
      <c r="AB585" s="3">
        <v>0</v>
      </c>
      <c r="AC585" s="3">
        <v>7410000</v>
      </c>
      <c r="AD585" s="3" t="s">
        <v>0</v>
      </c>
      <c r="AE585" s="3">
        <v>592800</v>
      </c>
    </row>
    <row r="586" spans="1:31" x14ac:dyDescent="0.25">
      <c r="A586" s="2" t="s">
        <v>793</v>
      </c>
      <c r="B586" s="47">
        <v>44267</v>
      </c>
      <c r="C586" s="2" t="s">
        <v>6</v>
      </c>
      <c r="D586" s="2" t="s">
        <v>914</v>
      </c>
      <c r="E586" s="2" t="s">
        <v>915</v>
      </c>
      <c r="F586" s="2" t="s">
        <v>2183</v>
      </c>
      <c r="G586" s="2" t="s">
        <v>3</v>
      </c>
      <c r="H586" s="2" t="s">
        <v>2184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98</v>
      </c>
      <c r="P586" s="2" t="s">
        <v>1</v>
      </c>
      <c r="Q586" s="1">
        <v>0</v>
      </c>
      <c r="R586" s="1">
        <v>0</v>
      </c>
      <c r="S586" s="1">
        <v>0</v>
      </c>
      <c r="T586" s="1">
        <v>0</v>
      </c>
      <c r="U586" s="2" t="s">
        <v>0</v>
      </c>
      <c r="V586" s="1">
        <v>0</v>
      </c>
      <c r="W586" s="1">
        <v>0</v>
      </c>
      <c r="X586" s="2" t="s">
        <v>9</v>
      </c>
      <c r="Y586" s="1">
        <v>0</v>
      </c>
      <c r="Z586" s="3">
        <v>0</v>
      </c>
      <c r="AA586" s="3" t="s">
        <v>0</v>
      </c>
      <c r="AB586" s="3">
        <v>0</v>
      </c>
      <c r="AC586" s="3">
        <v>0</v>
      </c>
      <c r="AD586" s="3" t="s">
        <v>0</v>
      </c>
      <c r="AE586" s="3">
        <v>0</v>
      </c>
    </row>
    <row r="587" spans="1:31" x14ac:dyDescent="0.25">
      <c r="A587" s="2" t="s">
        <v>794</v>
      </c>
      <c r="B587" s="46">
        <v>44267</v>
      </c>
      <c r="C587" s="2" t="s">
        <v>6</v>
      </c>
      <c r="D587" s="2" t="s">
        <v>1007</v>
      </c>
      <c r="E587" s="2" t="s">
        <v>907</v>
      </c>
      <c r="F587" s="59" t="s">
        <v>2185</v>
      </c>
      <c r="G587" s="2" t="s">
        <v>3</v>
      </c>
      <c r="H587" s="2" t="s">
        <v>2186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98</v>
      </c>
      <c r="P587" s="2" t="s">
        <v>1</v>
      </c>
      <c r="Q587" s="1">
        <v>0</v>
      </c>
      <c r="R587" s="1">
        <v>0</v>
      </c>
      <c r="S587" s="1">
        <v>0</v>
      </c>
      <c r="T587" s="1">
        <v>0</v>
      </c>
      <c r="U587" s="2" t="s">
        <v>0</v>
      </c>
      <c r="V587" s="1">
        <v>0</v>
      </c>
      <c r="W587" s="1">
        <v>0</v>
      </c>
      <c r="X587" s="2" t="s">
        <v>9</v>
      </c>
      <c r="Y587" s="1">
        <v>0</v>
      </c>
      <c r="Z587" s="3">
        <v>0</v>
      </c>
      <c r="AA587" s="3" t="s">
        <v>0</v>
      </c>
      <c r="AB587" s="3">
        <v>0</v>
      </c>
      <c r="AC587" s="3">
        <v>0</v>
      </c>
      <c r="AD587" s="3" t="s">
        <v>0</v>
      </c>
      <c r="AE587" s="3">
        <v>0</v>
      </c>
    </row>
    <row r="588" spans="1:31" x14ac:dyDescent="0.25">
      <c r="A588" s="2" t="s">
        <v>795</v>
      </c>
      <c r="B588" s="47">
        <v>44268</v>
      </c>
      <c r="C588" s="2" t="s">
        <v>27</v>
      </c>
      <c r="D588" s="2" t="s">
        <v>49</v>
      </c>
      <c r="E588" s="2" t="s">
        <v>223</v>
      </c>
      <c r="F588" s="2" t="s">
        <v>2187</v>
      </c>
      <c r="G588" s="2" t="s">
        <v>3</v>
      </c>
      <c r="H588" s="2" t="s">
        <v>2188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1010630716.038</v>
      </c>
      <c r="R588" s="1">
        <v>0</v>
      </c>
      <c r="S588" s="1">
        <v>734927016.5</v>
      </c>
      <c r="T588" s="1">
        <v>0</v>
      </c>
      <c r="U588" s="2" t="s">
        <v>0</v>
      </c>
      <c r="V588" s="1">
        <v>0</v>
      </c>
      <c r="W588" s="1">
        <v>237675603.05000001</v>
      </c>
      <c r="X588" s="2" t="s">
        <v>0</v>
      </c>
      <c r="Y588" s="1">
        <v>38028096.487999991</v>
      </c>
      <c r="Z588" s="3">
        <v>0</v>
      </c>
      <c r="AA588" s="3" t="s">
        <v>0</v>
      </c>
      <c r="AB588" s="3">
        <v>0</v>
      </c>
      <c r="AC588" s="3">
        <v>0</v>
      </c>
      <c r="AD588" s="3" t="s">
        <v>0</v>
      </c>
      <c r="AE588" s="3">
        <v>0</v>
      </c>
    </row>
    <row r="589" spans="1:31" x14ac:dyDescent="0.25">
      <c r="A589" s="2" t="s">
        <v>796</v>
      </c>
      <c r="B589" s="47">
        <v>44268</v>
      </c>
      <c r="C589" s="2" t="s">
        <v>6</v>
      </c>
      <c r="D589" s="2" t="s">
        <v>49</v>
      </c>
      <c r="E589" s="2" t="s">
        <v>232</v>
      </c>
      <c r="F589" s="2" t="s">
        <v>1087</v>
      </c>
      <c r="G589" s="2" t="s">
        <v>3</v>
      </c>
      <c r="H589" s="2" t="s">
        <v>2189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</v>
      </c>
      <c r="P589" s="2" t="s">
        <v>1</v>
      </c>
      <c r="Q589" s="1">
        <v>2537134050.6800003</v>
      </c>
      <c r="R589" s="1">
        <v>0</v>
      </c>
      <c r="S589" s="1">
        <v>2190468111</v>
      </c>
      <c r="T589" s="1">
        <v>0</v>
      </c>
      <c r="U589" s="2" t="s">
        <v>0</v>
      </c>
      <c r="V589" s="1">
        <v>0</v>
      </c>
      <c r="W589" s="1">
        <v>298849948</v>
      </c>
      <c r="X589" s="2" t="s">
        <v>0</v>
      </c>
      <c r="Y589" s="1">
        <v>47815991.68</v>
      </c>
      <c r="Z589" s="3">
        <v>0</v>
      </c>
      <c r="AA589" s="3" t="s">
        <v>0</v>
      </c>
      <c r="AB589" s="3">
        <v>0</v>
      </c>
      <c r="AC589" s="3">
        <v>0</v>
      </c>
      <c r="AD589" s="3" t="s">
        <v>0</v>
      </c>
      <c r="AE589" s="3">
        <v>0</v>
      </c>
    </row>
    <row r="590" spans="1:31" x14ac:dyDescent="0.25">
      <c r="A590" s="2" t="s">
        <v>797</v>
      </c>
      <c r="B590" s="47">
        <v>44268</v>
      </c>
      <c r="C590" s="2" t="s">
        <v>35</v>
      </c>
      <c r="D590" s="2" t="s">
        <v>42</v>
      </c>
      <c r="E590" s="2" t="s">
        <v>219</v>
      </c>
      <c r="F590" s="2" t="s">
        <v>2190</v>
      </c>
      <c r="G590" s="2" t="s">
        <v>3</v>
      </c>
      <c r="H590" s="2" t="s">
        <v>2191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1219653674.6136</v>
      </c>
      <c r="R590" s="1">
        <v>0</v>
      </c>
      <c r="S590" s="1">
        <v>1151865159.6600001</v>
      </c>
      <c r="T590" s="1">
        <v>0</v>
      </c>
      <c r="U590" s="2" t="s">
        <v>0</v>
      </c>
      <c r="V590" s="1">
        <v>0</v>
      </c>
      <c r="W590" s="1">
        <v>58438374.960000001</v>
      </c>
      <c r="X590" s="2" t="s">
        <v>0</v>
      </c>
      <c r="Y590" s="1">
        <v>9350139.9935999997</v>
      </c>
      <c r="Z590" s="3">
        <v>0</v>
      </c>
      <c r="AA590" s="3" t="s">
        <v>0</v>
      </c>
      <c r="AB590" s="3">
        <v>0</v>
      </c>
      <c r="AC590" s="3">
        <v>0</v>
      </c>
      <c r="AD590" s="3" t="s">
        <v>0</v>
      </c>
      <c r="AE590" s="3">
        <v>0</v>
      </c>
    </row>
    <row r="591" spans="1:31" x14ac:dyDescent="0.25">
      <c r="A591" s="2" t="s">
        <v>798</v>
      </c>
      <c r="B591" s="47">
        <v>44268</v>
      </c>
      <c r="C591" s="2" t="s">
        <v>27</v>
      </c>
      <c r="D591" s="2" t="s">
        <v>42</v>
      </c>
      <c r="E591" s="2" t="s">
        <v>214</v>
      </c>
      <c r="F591" s="2" t="s">
        <v>1811</v>
      </c>
      <c r="G591" s="2" t="s">
        <v>3</v>
      </c>
      <c r="H591" s="2" t="s">
        <v>2192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1165641730.4932001</v>
      </c>
      <c r="R591" s="1">
        <v>0</v>
      </c>
      <c r="S591" s="1">
        <v>816914615.5</v>
      </c>
      <c r="T591" s="1">
        <v>0</v>
      </c>
      <c r="U591" s="2" t="s">
        <v>0</v>
      </c>
      <c r="V591" s="1">
        <v>0</v>
      </c>
      <c r="W591" s="1">
        <v>300626823.26999998</v>
      </c>
      <c r="X591" s="2" t="s">
        <v>0</v>
      </c>
      <c r="Y591" s="1">
        <v>48100291.723200008</v>
      </c>
      <c r="Z591" s="3">
        <v>0</v>
      </c>
      <c r="AA591" s="3" t="s">
        <v>0</v>
      </c>
      <c r="AB591" s="3">
        <v>0</v>
      </c>
      <c r="AC591" s="3">
        <v>0</v>
      </c>
      <c r="AD591" s="3" t="s">
        <v>0</v>
      </c>
      <c r="AE591" s="3">
        <v>0</v>
      </c>
    </row>
    <row r="592" spans="1:31" x14ac:dyDescent="0.25">
      <c r="A592" s="2" t="s">
        <v>799</v>
      </c>
      <c r="B592" s="47">
        <v>44268</v>
      </c>
      <c r="C592" s="2" t="s">
        <v>6</v>
      </c>
      <c r="D592" s="2" t="s">
        <v>42</v>
      </c>
      <c r="E592" s="2" t="s">
        <v>221</v>
      </c>
      <c r="F592" s="2" t="s">
        <v>2193</v>
      </c>
      <c r="G592" s="2" t="s">
        <v>3</v>
      </c>
      <c r="H592" s="2" t="s">
        <v>2194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3728565616.7071996</v>
      </c>
      <c r="R592" s="1">
        <v>0</v>
      </c>
      <c r="S592" s="1">
        <v>3106223726</v>
      </c>
      <c r="T592" s="1">
        <v>0</v>
      </c>
      <c r="U592" s="2" t="s">
        <v>0</v>
      </c>
      <c r="V592" s="1">
        <v>0</v>
      </c>
      <c r="W592" s="1">
        <v>536501629.92000002</v>
      </c>
      <c r="X592" s="2" t="s">
        <v>9</v>
      </c>
      <c r="Y592" s="1">
        <v>85840260.787199989</v>
      </c>
      <c r="Z592" s="3">
        <v>0</v>
      </c>
      <c r="AA592" s="3" t="s">
        <v>0</v>
      </c>
      <c r="AB592" s="3">
        <v>0</v>
      </c>
      <c r="AC592" s="3">
        <v>0</v>
      </c>
      <c r="AD592" s="3" t="s">
        <v>0</v>
      </c>
      <c r="AE592" s="3">
        <v>0</v>
      </c>
    </row>
    <row r="593" spans="1:31" x14ac:dyDescent="0.25">
      <c r="A593" s="2" t="s">
        <v>800</v>
      </c>
      <c r="B593" s="47">
        <v>44268</v>
      </c>
      <c r="C593" s="2" t="s">
        <v>6</v>
      </c>
      <c r="D593" s="2" t="s">
        <v>42</v>
      </c>
      <c r="E593" s="2" t="s">
        <v>221</v>
      </c>
      <c r="F593" s="2" t="s">
        <v>2193</v>
      </c>
      <c r="G593" s="2" t="s">
        <v>3</v>
      </c>
      <c r="H593" s="2" t="s">
        <v>2195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410</v>
      </c>
      <c r="P593" s="2" t="s">
        <v>411</v>
      </c>
      <c r="Q593" s="1">
        <v>44760417.5</v>
      </c>
      <c r="R593" s="1">
        <v>0</v>
      </c>
      <c r="S593" s="1">
        <v>40579429.5</v>
      </c>
      <c r="T593" s="1">
        <v>3604300</v>
      </c>
      <c r="U593" s="2" t="s">
        <v>9</v>
      </c>
      <c r="V593" s="1">
        <v>576688</v>
      </c>
      <c r="W593" s="1">
        <v>0</v>
      </c>
      <c r="X593" s="2" t="s">
        <v>0</v>
      </c>
      <c r="Y593" s="1">
        <v>0</v>
      </c>
      <c r="Z593" s="3">
        <v>0</v>
      </c>
      <c r="AA593" s="3" t="s">
        <v>0</v>
      </c>
      <c r="AB593" s="3">
        <v>0</v>
      </c>
      <c r="AC593" s="3">
        <v>0</v>
      </c>
      <c r="AD593" s="3" t="s">
        <v>0</v>
      </c>
      <c r="AE593" s="3">
        <v>0</v>
      </c>
    </row>
    <row r="594" spans="1:31" x14ac:dyDescent="0.25">
      <c r="A594" s="2" t="s">
        <v>801</v>
      </c>
      <c r="B594" s="47">
        <v>44268</v>
      </c>
      <c r="C594" s="2" t="s">
        <v>6</v>
      </c>
      <c r="D594" s="2" t="s">
        <v>42</v>
      </c>
      <c r="E594" s="2" t="s">
        <v>221</v>
      </c>
      <c r="F594" s="2" t="s">
        <v>2193</v>
      </c>
      <c r="G594" s="2" t="s">
        <v>3</v>
      </c>
      <c r="H594" s="2" t="s">
        <v>2196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180379302.5</v>
      </c>
      <c r="R594" s="1">
        <v>0</v>
      </c>
      <c r="S594" s="1">
        <v>136014986.5</v>
      </c>
      <c r="T594" s="1">
        <v>0</v>
      </c>
      <c r="U594" s="2" t="s">
        <v>0</v>
      </c>
      <c r="V594" s="1">
        <v>0</v>
      </c>
      <c r="W594" s="1">
        <v>38245100</v>
      </c>
      <c r="X594" s="2" t="s">
        <v>9</v>
      </c>
      <c r="Y594" s="1">
        <v>6119216</v>
      </c>
      <c r="Z594" s="3">
        <v>0</v>
      </c>
      <c r="AA594" s="3" t="s">
        <v>0</v>
      </c>
      <c r="AB594" s="3">
        <v>0</v>
      </c>
      <c r="AC594" s="3">
        <v>0</v>
      </c>
      <c r="AD594" s="3" t="s">
        <v>0</v>
      </c>
      <c r="AE594" s="3">
        <v>0</v>
      </c>
    </row>
    <row r="595" spans="1:31" x14ac:dyDescent="0.25">
      <c r="A595" s="2" t="s">
        <v>802</v>
      </c>
      <c r="B595" s="47">
        <v>44268</v>
      </c>
      <c r="C595" s="2" t="s">
        <v>6</v>
      </c>
      <c r="D595" s="2" t="s">
        <v>42</v>
      </c>
      <c r="E595" s="2" t="s">
        <v>221</v>
      </c>
      <c r="F595" s="2" t="s">
        <v>2193</v>
      </c>
      <c r="G595" s="2" t="s">
        <v>13</v>
      </c>
      <c r="H595" s="2" t="s">
        <v>1</v>
      </c>
      <c r="I595" s="1" t="s">
        <v>2197</v>
      </c>
      <c r="J595" s="1" t="s">
        <v>1</v>
      </c>
      <c r="K595" s="1" t="s">
        <v>2198</v>
      </c>
      <c r="L595" s="1" t="s">
        <v>2199</v>
      </c>
      <c r="M595" s="1">
        <v>32148000</v>
      </c>
      <c r="N595" s="2" t="s">
        <v>12</v>
      </c>
      <c r="O595" s="2" t="s">
        <v>2200</v>
      </c>
      <c r="P595" s="2" t="s">
        <v>2201</v>
      </c>
      <c r="Q595" s="1">
        <v>-32148000</v>
      </c>
      <c r="R595" s="1">
        <v>0</v>
      </c>
      <c r="S595" s="1">
        <v>-32148000</v>
      </c>
      <c r="T595" s="1">
        <v>0</v>
      </c>
      <c r="U595" s="2" t="s">
        <v>0</v>
      </c>
      <c r="V595" s="1">
        <v>0</v>
      </c>
      <c r="W595" s="1">
        <v>0</v>
      </c>
      <c r="X595" s="2" t="s">
        <v>0</v>
      </c>
      <c r="Y595" s="1">
        <v>0</v>
      </c>
      <c r="Z595" s="3">
        <v>0</v>
      </c>
      <c r="AA595" s="3" t="s">
        <v>0</v>
      </c>
      <c r="AB595" s="3">
        <v>0</v>
      </c>
      <c r="AC595" s="3">
        <v>0</v>
      </c>
      <c r="AD595" s="3" t="s">
        <v>0</v>
      </c>
      <c r="AE595" s="3">
        <v>0</v>
      </c>
    </row>
    <row r="596" spans="1:31" x14ac:dyDescent="0.25">
      <c r="A596" s="2" t="s">
        <v>803</v>
      </c>
      <c r="B596" s="47">
        <v>44268</v>
      </c>
      <c r="C596" s="2" t="s">
        <v>6</v>
      </c>
      <c r="D596" s="2" t="s">
        <v>42</v>
      </c>
      <c r="E596" s="2" t="s">
        <v>221</v>
      </c>
      <c r="F596" s="2" t="s">
        <v>2193</v>
      </c>
      <c r="G596" s="2" t="s">
        <v>13</v>
      </c>
      <c r="H596" s="2" t="s">
        <v>1</v>
      </c>
      <c r="I596" s="1" t="s">
        <v>1250</v>
      </c>
      <c r="J596" s="1" t="s">
        <v>1</v>
      </c>
      <c r="K596" s="1" t="s">
        <v>2202</v>
      </c>
      <c r="L596" s="1" t="s">
        <v>2199</v>
      </c>
      <c r="M596" s="1">
        <v>32148000</v>
      </c>
      <c r="N596" s="2" t="s">
        <v>12</v>
      </c>
      <c r="O596" s="2" t="s">
        <v>2203</v>
      </c>
      <c r="P596" s="2" t="s">
        <v>2204</v>
      </c>
      <c r="Q596" s="1">
        <v>-32148000</v>
      </c>
      <c r="R596" s="1">
        <v>0</v>
      </c>
      <c r="S596" s="1">
        <v>-32148000</v>
      </c>
      <c r="T596" s="1">
        <v>0</v>
      </c>
      <c r="U596" s="2" t="s">
        <v>0</v>
      </c>
      <c r="V596" s="1">
        <v>0</v>
      </c>
      <c r="W596" s="1">
        <v>0</v>
      </c>
      <c r="X596" s="2" t="s">
        <v>0</v>
      </c>
      <c r="Y596" s="1">
        <v>0</v>
      </c>
      <c r="Z596" s="3">
        <v>0</v>
      </c>
      <c r="AA596" s="3" t="s">
        <v>0</v>
      </c>
      <c r="AB596" s="3">
        <v>0</v>
      </c>
      <c r="AC596" s="3">
        <v>0</v>
      </c>
      <c r="AD596" s="3" t="s">
        <v>0</v>
      </c>
      <c r="AE596" s="3">
        <v>0</v>
      </c>
    </row>
    <row r="597" spans="1:31" x14ac:dyDescent="0.25">
      <c r="A597" s="2" t="s">
        <v>804</v>
      </c>
      <c r="B597" s="46">
        <v>44268</v>
      </c>
      <c r="C597" s="2" t="s">
        <v>6</v>
      </c>
      <c r="D597" s="2" t="s">
        <v>42</v>
      </c>
      <c r="E597" s="2" t="s">
        <v>217</v>
      </c>
      <c r="F597" s="59" t="s">
        <v>746</v>
      </c>
      <c r="G597" s="2" t="s">
        <v>1182</v>
      </c>
      <c r="H597" s="2" t="s">
        <v>2205</v>
      </c>
      <c r="I597" s="2"/>
      <c r="J597" s="1"/>
      <c r="K597" s="1"/>
      <c r="L597" s="1"/>
      <c r="M597" s="1">
        <v>0</v>
      </c>
      <c r="N597" s="2"/>
      <c r="O597" s="2" t="s">
        <v>2</v>
      </c>
      <c r="P597" s="2"/>
      <c r="Q597" s="1">
        <v>735067224</v>
      </c>
      <c r="R597" s="1">
        <v>0</v>
      </c>
      <c r="S597" s="1">
        <v>735067224</v>
      </c>
      <c r="T597" s="1">
        <v>0</v>
      </c>
      <c r="U597" s="2" t="s">
        <v>0</v>
      </c>
      <c r="V597" s="1">
        <v>0</v>
      </c>
      <c r="W597" s="1">
        <v>0</v>
      </c>
      <c r="X597" s="2" t="s">
        <v>0</v>
      </c>
      <c r="Y597" s="1">
        <v>0</v>
      </c>
      <c r="Z597" s="3">
        <v>0</v>
      </c>
      <c r="AA597" s="3" t="s">
        <v>0</v>
      </c>
      <c r="AB597" s="3">
        <v>0</v>
      </c>
      <c r="AC597" s="3">
        <v>0</v>
      </c>
      <c r="AD597" s="3" t="s">
        <v>0</v>
      </c>
      <c r="AE597" s="3">
        <v>0</v>
      </c>
    </row>
    <row r="598" spans="1:31" ht="14.25" customHeight="1" x14ac:dyDescent="0.25">
      <c r="A598" s="2" t="s">
        <v>805</v>
      </c>
      <c r="B598" s="46">
        <v>44268</v>
      </c>
      <c r="C598" s="2" t="s">
        <v>6</v>
      </c>
      <c r="D598" s="2" t="s">
        <v>42</v>
      </c>
      <c r="E598" s="2" t="s">
        <v>217</v>
      </c>
      <c r="F598" s="59" t="s">
        <v>746</v>
      </c>
      <c r="G598" s="2" t="s">
        <v>13</v>
      </c>
      <c r="H598" s="2"/>
      <c r="I598" s="2" t="s">
        <v>2206</v>
      </c>
      <c r="J598" s="1"/>
      <c r="K598" s="1"/>
      <c r="L598" s="1"/>
      <c r="M598" s="1">
        <v>0</v>
      </c>
      <c r="N598" s="2"/>
      <c r="O598" s="2" t="s">
        <v>2</v>
      </c>
      <c r="P598" s="2"/>
      <c r="Q598" s="1">
        <v>-8056000</v>
      </c>
      <c r="R598" s="1">
        <v>0</v>
      </c>
      <c r="S598" s="1">
        <v>-8056000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3">
        <v>0</v>
      </c>
      <c r="AA598" s="3" t="s">
        <v>0</v>
      </c>
      <c r="AB598" s="3">
        <v>0</v>
      </c>
      <c r="AC598" s="3">
        <v>0</v>
      </c>
      <c r="AD598" s="3" t="s">
        <v>0</v>
      </c>
      <c r="AE598" s="3">
        <v>0</v>
      </c>
    </row>
    <row r="599" spans="1:31" x14ac:dyDescent="0.25">
      <c r="A599" s="2" t="s">
        <v>806</v>
      </c>
      <c r="B599" s="46">
        <v>44268</v>
      </c>
      <c r="C599" s="2" t="s">
        <v>6</v>
      </c>
      <c r="D599" s="2" t="s">
        <v>42</v>
      </c>
      <c r="E599" s="2" t="s">
        <v>217</v>
      </c>
      <c r="F599" s="59" t="s">
        <v>754</v>
      </c>
      <c r="G599" s="2" t="s">
        <v>13</v>
      </c>
      <c r="H599" s="2"/>
      <c r="I599" s="2" t="s">
        <v>2207</v>
      </c>
      <c r="J599" s="1"/>
      <c r="K599" s="1"/>
      <c r="L599" s="1"/>
      <c r="M599" s="1">
        <v>0</v>
      </c>
      <c r="N599" s="2"/>
      <c r="O599" s="2" t="s">
        <v>2</v>
      </c>
      <c r="P599" s="2"/>
      <c r="Q599" s="1">
        <v>-1900000</v>
      </c>
      <c r="R599" s="1">
        <v>0</v>
      </c>
      <c r="S599" s="1">
        <v>-8056000</v>
      </c>
      <c r="T599" s="1">
        <v>0</v>
      </c>
      <c r="U599" s="2" t="s">
        <v>0</v>
      </c>
      <c r="V599" s="1">
        <v>0</v>
      </c>
      <c r="W599" s="1">
        <v>0</v>
      </c>
      <c r="X599" s="2" t="s">
        <v>0</v>
      </c>
      <c r="Y599" s="1">
        <v>0</v>
      </c>
      <c r="Z599" s="3">
        <v>0</v>
      </c>
      <c r="AA599" s="3" t="s">
        <v>0</v>
      </c>
      <c r="AB599" s="3">
        <v>0</v>
      </c>
      <c r="AC599" s="3">
        <v>0</v>
      </c>
      <c r="AD599" s="3" t="s">
        <v>0</v>
      </c>
      <c r="AE599" s="3">
        <v>0</v>
      </c>
    </row>
    <row r="600" spans="1:31" x14ac:dyDescent="0.25">
      <c r="A600" s="2" t="s">
        <v>807</v>
      </c>
      <c r="B600" s="47">
        <v>44268</v>
      </c>
      <c r="C600" s="2" t="s">
        <v>35</v>
      </c>
      <c r="D600" s="2" t="s">
        <v>38</v>
      </c>
      <c r="E600" s="2" t="s">
        <v>210</v>
      </c>
      <c r="F600" s="2" t="s">
        <v>1601</v>
      </c>
      <c r="G600" s="2" t="s">
        <v>3</v>
      </c>
      <c r="H600" s="2" t="s">
        <v>2025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861370673.11000001</v>
      </c>
      <c r="R600" s="1">
        <v>0</v>
      </c>
      <c r="S600" s="1">
        <v>786097374.15999997</v>
      </c>
      <c r="T600" s="1">
        <v>0</v>
      </c>
      <c r="U600" s="2" t="s">
        <v>0</v>
      </c>
      <c r="V600" s="1">
        <v>0</v>
      </c>
      <c r="W600" s="1">
        <v>64890774.960000001</v>
      </c>
      <c r="X600" s="2" t="s">
        <v>0</v>
      </c>
      <c r="Y600" s="1">
        <v>10382523.99</v>
      </c>
      <c r="Z600" s="3">
        <v>0</v>
      </c>
      <c r="AA600" s="3" t="s">
        <v>0</v>
      </c>
      <c r="AB600" s="3">
        <v>0</v>
      </c>
      <c r="AC600" s="3">
        <v>0</v>
      </c>
      <c r="AD600" s="3" t="s">
        <v>0</v>
      </c>
      <c r="AE600" s="3">
        <v>0</v>
      </c>
    </row>
    <row r="601" spans="1:31" x14ac:dyDescent="0.25">
      <c r="A601" s="2" t="s">
        <v>808</v>
      </c>
      <c r="B601" s="47">
        <v>44268</v>
      </c>
      <c r="C601" s="2" t="s">
        <v>27</v>
      </c>
      <c r="D601" s="2" t="s">
        <v>38</v>
      </c>
      <c r="E601" s="2" t="s">
        <v>4</v>
      </c>
      <c r="F601" s="2" t="s">
        <v>1654</v>
      </c>
      <c r="G601" s="2" t="s">
        <v>3</v>
      </c>
      <c r="H601" s="2" t="s">
        <v>2208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305660916.68239999</v>
      </c>
      <c r="R601" s="1">
        <v>0</v>
      </c>
      <c r="S601" s="1">
        <v>226886001.5</v>
      </c>
      <c r="T601" s="1">
        <v>0</v>
      </c>
      <c r="U601" s="2" t="s">
        <v>0</v>
      </c>
      <c r="V601" s="1">
        <v>0</v>
      </c>
      <c r="W601" s="1">
        <v>67909409.640000001</v>
      </c>
      <c r="X601" s="2" t="s">
        <v>9</v>
      </c>
      <c r="Y601" s="1">
        <v>10865505.542400001</v>
      </c>
      <c r="Z601" s="3">
        <v>0</v>
      </c>
      <c r="AA601" s="3" t="s">
        <v>0</v>
      </c>
      <c r="AB601" s="3">
        <v>0</v>
      </c>
      <c r="AC601" s="3">
        <v>0</v>
      </c>
      <c r="AD601" s="3" t="s">
        <v>0</v>
      </c>
      <c r="AE601" s="3">
        <v>0</v>
      </c>
    </row>
    <row r="602" spans="1:31" x14ac:dyDescent="0.25">
      <c r="A602" s="2" t="s">
        <v>809</v>
      </c>
      <c r="B602" s="47">
        <v>44268</v>
      </c>
      <c r="C602" s="2" t="s">
        <v>27</v>
      </c>
      <c r="D602" s="2" t="s">
        <v>38</v>
      </c>
      <c r="E602" s="2" t="s">
        <v>4</v>
      </c>
      <c r="F602" s="2" t="s">
        <v>1656</v>
      </c>
      <c r="G602" s="2" t="s">
        <v>3</v>
      </c>
      <c r="H602" s="2" t="s">
        <v>2209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760</v>
      </c>
      <c r="P602" s="2" t="s">
        <v>761</v>
      </c>
      <c r="Q602" s="1">
        <v>8816000</v>
      </c>
      <c r="R602" s="1">
        <v>0</v>
      </c>
      <c r="S602" s="1">
        <v>8816000</v>
      </c>
      <c r="T602" s="1">
        <v>0</v>
      </c>
      <c r="U602" s="2" t="s">
        <v>0</v>
      </c>
      <c r="V602" s="1">
        <v>0</v>
      </c>
      <c r="W602" s="1">
        <v>0</v>
      </c>
      <c r="X602" s="2" t="s">
        <v>0</v>
      </c>
      <c r="Y602" s="1">
        <v>0</v>
      </c>
      <c r="Z602" s="3">
        <v>0</v>
      </c>
      <c r="AA602" s="3" t="s">
        <v>0</v>
      </c>
      <c r="AB602" s="3">
        <v>0</v>
      </c>
      <c r="AC602" s="3">
        <v>0</v>
      </c>
      <c r="AD602" s="3" t="s">
        <v>0</v>
      </c>
      <c r="AE602" s="3">
        <v>0</v>
      </c>
    </row>
    <row r="603" spans="1:31" x14ac:dyDescent="0.25">
      <c r="A603" s="2" t="s">
        <v>810</v>
      </c>
      <c r="B603" s="47">
        <v>44268</v>
      </c>
      <c r="C603" s="2" t="s">
        <v>27</v>
      </c>
      <c r="D603" s="2" t="s">
        <v>38</v>
      </c>
      <c r="E603" s="2" t="s">
        <v>4</v>
      </c>
      <c r="F603" s="2" t="s">
        <v>1654</v>
      </c>
      <c r="G603" s="2" t="s">
        <v>3</v>
      </c>
      <c r="H603" s="2" t="s">
        <v>2210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7042920</v>
      </c>
      <c r="R603" s="1">
        <v>0</v>
      </c>
      <c r="S603" s="1">
        <v>4398120</v>
      </c>
      <c r="T603" s="1">
        <v>0</v>
      </c>
      <c r="U603" s="2" t="s">
        <v>0</v>
      </c>
      <c r="V603" s="1">
        <v>0</v>
      </c>
      <c r="W603" s="1">
        <v>2280000</v>
      </c>
      <c r="X603" s="2" t="s">
        <v>9</v>
      </c>
      <c r="Y603" s="1">
        <v>364800</v>
      </c>
      <c r="Z603" s="3">
        <v>0</v>
      </c>
      <c r="AA603" s="3" t="s">
        <v>0</v>
      </c>
      <c r="AB603" s="3">
        <v>0</v>
      </c>
      <c r="AC603" s="3">
        <v>0</v>
      </c>
      <c r="AD603" s="3" t="s">
        <v>0</v>
      </c>
      <c r="AE603" s="3">
        <v>0</v>
      </c>
    </row>
    <row r="604" spans="1:31" x14ac:dyDescent="0.25">
      <c r="A604" s="2" t="s">
        <v>811</v>
      </c>
      <c r="B604" s="47">
        <v>44268</v>
      </c>
      <c r="C604" s="2" t="s">
        <v>27</v>
      </c>
      <c r="D604" s="2" t="s">
        <v>38</v>
      </c>
      <c r="E604" s="2" t="s">
        <v>4</v>
      </c>
      <c r="F604" s="2" t="s">
        <v>1656</v>
      </c>
      <c r="G604" s="2" t="s">
        <v>3</v>
      </c>
      <c r="H604" s="2" t="s">
        <v>2211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760</v>
      </c>
      <c r="P604" s="2" t="s">
        <v>761</v>
      </c>
      <c r="Q604" s="1">
        <v>9389040</v>
      </c>
      <c r="R604" s="1">
        <v>0</v>
      </c>
      <c r="S604" s="1">
        <v>8816000</v>
      </c>
      <c r="T604" s="1">
        <v>494000</v>
      </c>
      <c r="U604" s="2" t="s">
        <v>9</v>
      </c>
      <c r="V604" s="1">
        <v>79040</v>
      </c>
      <c r="W604" s="1">
        <v>0</v>
      </c>
      <c r="X604" s="2" t="s">
        <v>0</v>
      </c>
      <c r="Y604" s="1">
        <v>0</v>
      </c>
      <c r="Z604" s="3">
        <v>0</v>
      </c>
      <c r="AA604" s="3" t="s">
        <v>0</v>
      </c>
      <c r="AB604" s="3">
        <v>0</v>
      </c>
      <c r="AC604" s="3">
        <v>0</v>
      </c>
      <c r="AD604" s="3" t="s">
        <v>0</v>
      </c>
      <c r="AE604" s="3">
        <v>0</v>
      </c>
    </row>
    <row r="605" spans="1:31" x14ac:dyDescent="0.25">
      <c r="A605" s="2" t="s">
        <v>812</v>
      </c>
      <c r="B605" s="47">
        <v>44268</v>
      </c>
      <c r="C605" s="2" t="s">
        <v>27</v>
      </c>
      <c r="D605" s="2" t="s">
        <v>38</v>
      </c>
      <c r="E605" s="2" t="s">
        <v>4</v>
      </c>
      <c r="F605" s="2" t="s">
        <v>1654</v>
      </c>
      <c r="G605" s="2" t="s">
        <v>3</v>
      </c>
      <c r="H605" s="2" t="s">
        <v>2212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</v>
      </c>
      <c r="P605" s="2" t="s">
        <v>1</v>
      </c>
      <c r="Q605" s="1">
        <v>374956559.84000003</v>
      </c>
      <c r="R605" s="1">
        <v>0</v>
      </c>
      <c r="S605" s="1">
        <v>278967764.5</v>
      </c>
      <c r="T605" s="1">
        <v>0</v>
      </c>
      <c r="U605" s="2" t="s">
        <v>0</v>
      </c>
      <c r="V605" s="1">
        <v>0</v>
      </c>
      <c r="W605" s="1">
        <v>82748961.5</v>
      </c>
      <c r="X605" s="2" t="s">
        <v>9</v>
      </c>
      <c r="Y605" s="1">
        <v>13239833.84</v>
      </c>
      <c r="Z605" s="3">
        <v>0</v>
      </c>
      <c r="AA605" s="3" t="s">
        <v>0</v>
      </c>
      <c r="AB605" s="3">
        <v>0</v>
      </c>
      <c r="AC605" s="3">
        <v>0</v>
      </c>
      <c r="AD605" s="3" t="s">
        <v>0</v>
      </c>
      <c r="AE605" s="3">
        <v>0</v>
      </c>
    </row>
    <row r="606" spans="1:31" x14ac:dyDescent="0.25">
      <c r="A606" s="2" t="s">
        <v>813</v>
      </c>
      <c r="B606" s="47">
        <v>44268</v>
      </c>
      <c r="C606" s="2" t="s">
        <v>27</v>
      </c>
      <c r="D606" s="2" t="s">
        <v>38</v>
      </c>
      <c r="E606" s="2" t="s">
        <v>4</v>
      </c>
      <c r="F606" s="2" t="s">
        <v>1656</v>
      </c>
      <c r="G606" s="2" t="s">
        <v>3</v>
      </c>
      <c r="H606" s="2" t="s">
        <v>2213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2214</v>
      </c>
      <c r="P606" s="2" t="s">
        <v>2215</v>
      </c>
      <c r="Q606" s="1">
        <v>12521760</v>
      </c>
      <c r="R606" s="1">
        <v>0</v>
      </c>
      <c r="S606" s="1">
        <v>4940000</v>
      </c>
      <c r="T606" s="1">
        <v>6536000</v>
      </c>
      <c r="U606" s="2" t="s">
        <v>9</v>
      </c>
      <c r="V606" s="1">
        <v>1045760</v>
      </c>
      <c r="W606" s="1">
        <v>0</v>
      </c>
      <c r="X606" s="2" t="s">
        <v>0</v>
      </c>
      <c r="Y606" s="1">
        <v>0</v>
      </c>
      <c r="Z606" s="3">
        <v>0</v>
      </c>
      <c r="AA606" s="3" t="s">
        <v>0</v>
      </c>
      <c r="AB606" s="3">
        <v>0</v>
      </c>
      <c r="AC606" s="3">
        <v>0</v>
      </c>
      <c r="AD606" s="3" t="s">
        <v>0</v>
      </c>
      <c r="AE606" s="3">
        <v>0</v>
      </c>
    </row>
    <row r="607" spans="1:31" x14ac:dyDescent="0.25">
      <c r="A607" s="2" t="s">
        <v>814</v>
      </c>
      <c r="B607" s="47">
        <v>44268</v>
      </c>
      <c r="C607" s="2" t="s">
        <v>27</v>
      </c>
      <c r="D607" s="2" t="s">
        <v>38</v>
      </c>
      <c r="E607" s="2" t="s">
        <v>4</v>
      </c>
      <c r="F607" s="2" t="s">
        <v>1654</v>
      </c>
      <c r="G607" s="2" t="s">
        <v>3</v>
      </c>
      <c r="H607" s="2" t="s">
        <v>2216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407825219.8272</v>
      </c>
      <c r="R607" s="1">
        <v>0</v>
      </c>
      <c r="S607" s="1">
        <v>239457673</v>
      </c>
      <c r="T607" s="1">
        <v>0</v>
      </c>
      <c r="U607" s="2" t="s">
        <v>0</v>
      </c>
      <c r="V607" s="1">
        <v>0</v>
      </c>
      <c r="W607" s="1">
        <v>145144436.92000002</v>
      </c>
      <c r="X607" s="2" t="s">
        <v>9</v>
      </c>
      <c r="Y607" s="1">
        <v>23223109.907200001</v>
      </c>
      <c r="Z607" s="3">
        <v>0</v>
      </c>
      <c r="AA607" s="3" t="s">
        <v>0</v>
      </c>
      <c r="AB607" s="3">
        <v>0</v>
      </c>
      <c r="AC607" s="3">
        <v>0</v>
      </c>
      <c r="AD607" s="3" t="s">
        <v>0</v>
      </c>
      <c r="AE607" s="3">
        <v>0</v>
      </c>
    </row>
    <row r="608" spans="1:31" x14ac:dyDescent="0.25">
      <c r="A608" s="2" t="s">
        <v>815</v>
      </c>
      <c r="B608" s="47">
        <v>44268</v>
      </c>
      <c r="C608" s="2" t="s">
        <v>27</v>
      </c>
      <c r="D608" s="2" t="s">
        <v>38</v>
      </c>
      <c r="E608" s="2" t="s">
        <v>4</v>
      </c>
      <c r="F608" s="2" t="s">
        <v>1656</v>
      </c>
      <c r="G608" s="2" t="s">
        <v>13</v>
      </c>
      <c r="H608" s="2" t="s">
        <v>1</v>
      </c>
      <c r="I608" s="1" t="s">
        <v>2217</v>
      </c>
      <c r="J608" s="1" t="s">
        <v>1</v>
      </c>
      <c r="K608" s="1" t="s">
        <v>2209</v>
      </c>
      <c r="L608" s="1" t="s">
        <v>2218</v>
      </c>
      <c r="M608" s="1">
        <v>8816000</v>
      </c>
      <c r="N608" s="2" t="s">
        <v>12</v>
      </c>
      <c r="O608" s="2" t="s">
        <v>760</v>
      </c>
      <c r="P608" s="2" t="s">
        <v>761</v>
      </c>
      <c r="Q608" s="1">
        <v>-8816000</v>
      </c>
      <c r="R608" s="1">
        <v>0</v>
      </c>
      <c r="S608" s="1">
        <v>-8816000</v>
      </c>
      <c r="T608" s="1">
        <v>0</v>
      </c>
      <c r="U608" s="2" t="s">
        <v>0</v>
      </c>
      <c r="V608" s="1">
        <v>0</v>
      </c>
      <c r="W608" s="1">
        <v>0</v>
      </c>
      <c r="X608" s="2" t="s">
        <v>0</v>
      </c>
      <c r="Y608" s="1">
        <v>0</v>
      </c>
      <c r="Z608" s="3">
        <v>0</v>
      </c>
      <c r="AA608" s="3" t="s">
        <v>0</v>
      </c>
      <c r="AB608" s="3">
        <v>0</v>
      </c>
      <c r="AC608" s="3">
        <v>0</v>
      </c>
      <c r="AD608" s="3" t="s">
        <v>0</v>
      </c>
      <c r="AE608" s="3">
        <v>0</v>
      </c>
    </row>
    <row r="609" spans="1:31" x14ac:dyDescent="0.25">
      <c r="A609" s="2" t="s">
        <v>816</v>
      </c>
      <c r="B609" s="47">
        <v>44268</v>
      </c>
      <c r="C609" s="2" t="s">
        <v>6</v>
      </c>
      <c r="D609" s="2" t="s">
        <v>38</v>
      </c>
      <c r="E609" s="2" t="s">
        <v>212</v>
      </c>
      <c r="F609" s="2" t="s">
        <v>2219</v>
      </c>
      <c r="G609" s="2" t="s">
        <v>3</v>
      </c>
      <c r="H609" s="2" t="s">
        <v>2220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1811522943.1284001</v>
      </c>
      <c r="R609" s="1">
        <v>0</v>
      </c>
      <c r="S609" s="1">
        <v>1441848208</v>
      </c>
      <c r="T609" s="1">
        <v>0</v>
      </c>
      <c r="U609" s="2" t="s">
        <v>0</v>
      </c>
      <c r="V609" s="1">
        <v>0</v>
      </c>
      <c r="W609" s="1">
        <v>318685116.48999995</v>
      </c>
      <c r="X609" s="2" t="s">
        <v>9</v>
      </c>
      <c r="Y609" s="1">
        <v>50989618.638400003</v>
      </c>
      <c r="Z609" s="3">
        <v>0</v>
      </c>
      <c r="AA609" s="3" t="s">
        <v>0</v>
      </c>
      <c r="AB609" s="3">
        <v>0</v>
      </c>
      <c r="AC609" s="3">
        <v>0</v>
      </c>
      <c r="AD609" s="3" t="s">
        <v>0</v>
      </c>
      <c r="AE609" s="3">
        <v>0</v>
      </c>
    </row>
    <row r="610" spans="1:31" x14ac:dyDescent="0.25">
      <c r="A610" s="2" t="s">
        <v>817</v>
      </c>
      <c r="B610" s="47">
        <v>44268</v>
      </c>
      <c r="C610" s="2" t="s">
        <v>27</v>
      </c>
      <c r="D610" s="2" t="s">
        <v>33</v>
      </c>
      <c r="E610" s="2" t="s">
        <v>32</v>
      </c>
      <c r="F610" s="2" t="s">
        <v>1861</v>
      </c>
      <c r="G610" s="2" t="s">
        <v>3</v>
      </c>
      <c r="H610" s="2" t="s">
        <v>2221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670164444.83360004</v>
      </c>
      <c r="R610" s="1">
        <v>0</v>
      </c>
      <c r="S610" s="1">
        <v>461702143.50000006</v>
      </c>
      <c r="T610" s="1">
        <v>0</v>
      </c>
      <c r="U610" s="2" t="s">
        <v>0</v>
      </c>
      <c r="V610" s="1">
        <v>0</v>
      </c>
      <c r="W610" s="1">
        <v>179708880.45999998</v>
      </c>
      <c r="X610" s="2" t="s">
        <v>9</v>
      </c>
      <c r="Y610" s="1">
        <v>28753420.873600002</v>
      </c>
      <c r="Z610" s="3">
        <v>0</v>
      </c>
      <c r="AA610" s="3" t="s">
        <v>0</v>
      </c>
      <c r="AB610" s="3">
        <v>0</v>
      </c>
      <c r="AC610" s="3">
        <v>0</v>
      </c>
      <c r="AD610" s="3" t="s">
        <v>0</v>
      </c>
      <c r="AE610" s="3">
        <v>0</v>
      </c>
    </row>
    <row r="611" spans="1:31" x14ac:dyDescent="0.25">
      <c r="A611" s="2" t="s">
        <v>818</v>
      </c>
      <c r="B611" s="47">
        <v>44268</v>
      </c>
      <c r="C611" s="2" t="s">
        <v>6</v>
      </c>
      <c r="D611" s="2" t="s">
        <v>33</v>
      </c>
      <c r="E611" s="2" t="s">
        <v>206</v>
      </c>
      <c r="F611" s="2" t="s">
        <v>757</v>
      </c>
      <c r="G611" s="2" t="s">
        <v>3</v>
      </c>
      <c r="H611" s="2" t="s">
        <v>2222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3502432650.1960001</v>
      </c>
      <c r="R611" s="1">
        <v>0</v>
      </c>
      <c r="S611" s="1">
        <v>2620719172.5000005</v>
      </c>
      <c r="T611" s="1">
        <v>0</v>
      </c>
      <c r="U611" s="2" t="s">
        <v>0</v>
      </c>
      <c r="V611" s="1">
        <v>0</v>
      </c>
      <c r="W611" s="1">
        <v>760097825.5999999</v>
      </c>
      <c r="X611" s="2" t="s">
        <v>0</v>
      </c>
      <c r="Y611" s="1">
        <v>121615652.09599999</v>
      </c>
      <c r="Z611" s="3">
        <v>0</v>
      </c>
      <c r="AA611" s="3" t="s">
        <v>0</v>
      </c>
      <c r="AB611" s="3">
        <v>0</v>
      </c>
      <c r="AC611" s="3">
        <v>0</v>
      </c>
      <c r="AD611" s="3" t="s">
        <v>0</v>
      </c>
      <c r="AE611" s="3">
        <v>0</v>
      </c>
    </row>
    <row r="612" spans="1:31" x14ac:dyDescent="0.25">
      <c r="A612" s="2" t="s">
        <v>819</v>
      </c>
      <c r="B612" s="47">
        <v>44268</v>
      </c>
      <c r="C612" s="2" t="s">
        <v>27</v>
      </c>
      <c r="D612" s="2" t="s">
        <v>26</v>
      </c>
      <c r="E612" s="2" t="s">
        <v>253</v>
      </c>
      <c r="F612" s="2" t="s">
        <v>1525</v>
      </c>
      <c r="G612" s="2" t="s">
        <v>3</v>
      </c>
      <c r="H612" s="2" t="s">
        <v>2223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</v>
      </c>
      <c r="P612" s="2" t="s">
        <v>1</v>
      </c>
      <c r="Q612" s="1">
        <v>1787445156.6264</v>
      </c>
      <c r="R612" s="1">
        <v>0</v>
      </c>
      <c r="S612" s="1">
        <v>1143882941.5</v>
      </c>
      <c r="T612" s="1">
        <v>0</v>
      </c>
      <c r="U612" s="2" t="s">
        <v>0</v>
      </c>
      <c r="V612" s="1">
        <v>0</v>
      </c>
      <c r="W612" s="1">
        <v>554795013.03999996</v>
      </c>
      <c r="X612" s="2" t="s">
        <v>9</v>
      </c>
      <c r="Y612" s="1">
        <v>88767202.086399987</v>
      </c>
      <c r="Z612" s="3">
        <v>0</v>
      </c>
      <c r="AA612" s="3" t="s">
        <v>0</v>
      </c>
      <c r="AB612" s="3">
        <v>0</v>
      </c>
      <c r="AC612" s="3">
        <v>0</v>
      </c>
      <c r="AD612" s="3" t="s">
        <v>0</v>
      </c>
      <c r="AE612" s="3">
        <v>0</v>
      </c>
    </row>
    <row r="613" spans="1:31" x14ac:dyDescent="0.25">
      <c r="A613" s="2" t="s">
        <v>820</v>
      </c>
      <c r="B613" s="47">
        <v>44268</v>
      </c>
      <c r="C613" s="2" t="s">
        <v>6</v>
      </c>
      <c r="D613" s="2" t="s">
        <v>26</v>
      </c>
      <c r="E613" s="2" t="s">
        <v>200</v>
      </c>
      <c r="F613" s="2" t="s">
        <v>1765</v>
      </c>
      <c r="G613" s="2" t="s">
        <v>3</v>
      </c>
      <c r="H613" s="2" t="s">
        <v>2224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2012913421.1400001</v>
      </c>
      <c r="R613" s="1">
        <v>0</v>
      </c>
      <c r="S613" s="1">
        <v>1490214023.5</v>
      </c>
      <c r="T613" s="1">
        <v>0</v>
      </c>
      <c r="U613" s="2" t="s">
        <v>0</v>
      </c>
      <c r="V613" s="1">
        <v>0</v>
      </c>
      <c r="W613" s="1">
        <v>450602929</v>
      </c>
      <c r="X613" s="2" t="s">
        <v>9</v>
      </c>
      <c r="Y613" s="1">
        <v>72096468.639999986</v>
      </c>
      <c r="Z613" s="3">
        <v>0</v>
      </c>
      <c r="AA613" s="3" t="s">
        <v>0</v>
      </c>
      <c r="AB613" s="3">
        <v>0</v>
      </c>
      <c r="AC613" s="3">
        <v>0</v>
      </c>
      <c r="AD613" s="3" t="s">
        <v>0</v>
      </c>
      <c r="AE613" s="3">
        <v>0</v>
      </c>
    </row>
    <row r="614" spans="1:31" x14ac:dyDescent="0.25">
      <c r="A614" s="2" t="s">
        <v>821</v>
      </c>
      <c r="B614" s="47">
        <v>44268</v>
      </c>
      <c r="C614" s="2" t="s">
        <v>27</v>
      </c>
      <c r="D614" s="2" t="s">
        <v>24</v>
      </c>
      <c r="E614" s="2" t="s">
        <v>358</v>
      </c>
      <c r="F614" s="2" t="s">
        <v>1198</v>
      </c>
      <c r="G614" s="2" t="s">
        <v>3</v>
      </c>
      <c r="H614" s="2" t="s">
        <v>2225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231995033.0548</v>
      </c>
      <c r="R614" s="1">
        <v>0</v>
      </c>
      <c r="S614" s="1">
        <v>159399844</v>
      </c>
      <c r="T614" s="1">
        <v>0</v>
      </c>
      <c r="U614" s="2" t="s">
        <v>0</v>
      </c>
      <c r="V614" s="1">
        <v>0</v>
      </c>
      <c r="W614" s="1">
        <v>62582059.530000001</v>
      </c>
      <c r="X614" s="2" t="s">
        <v>9</v>
      </c>
      <c r="Y614" s="1">
        <v>10013129.524799999</v>
      </c>
      <c r="Z614" s="3">
        <v>0</v>
      </c>
      <c r="AA614" s="3" t="s">
        <v>0</v>
      </c>
      <c r="AB614" s="3">
        <v>0</v>
      </c>
      <c r="AC614" s="3">
        <v>0</v>
      </c>
      <c r="AD614" s="3" t="s">
        <v>0</v>
      </c>
      <c r="AE614" s="3">
        <v>0</v>
      </c>
    </row>
    <row r="615" spans="1:31" x14ac:dyDescent="0.25">
      <c r="A615" s="2" t="s">
        <v>822</v>
      </c>
      <c r="B615" s="47">
        <v>44268</v>
      </c>
      <c r="C615" s="2" t="s">
        <v>27</v>
      </c>
      <c r="D615" s="2" t="s">
        <v>24</v>
      </c>
      <c r="E615" s="2" t="s">
        <v>358</v>
      </c>
      <c r="F615" s="2" t="s">
        <v>1224</v>
      </c>
      <c r="G615" s="2" t="s">
        <v>3</v>
      </c>
      <c r="H615" s="2" t="s">
        <v>2226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2227</v>
      </c>
      <c r="P615" s="2" t="s">
        <v>2228</v>
      </c>
      <c r="Q615" s="1">
        <v>4011280</v>
      </c>
      <c r="R615" s="1">
        <v>0</v>
      </c>
      <c r="S615" s="1">
        <v>0</v>
      </c>
      <c r="T615" s="1">
        <v>3458000</v>
      </c>
      <c r="U615" s="2" t="s">
        <v>9</v>
      </c>
      <c r="V615" s="1">
        <v>553280</v>
      </c>
      <c r="W615" s="1">
        <v>0</v>
      </c>
      <c r="X615" s="2" t="s">
        <v>0</v>
      </c>
      <c r="Y615" s="1">
        <v>0</v>
      </c>
      <c r="Z615" s="3">
        <v>0</v>
      </c>
      <c r="AA615" s="3" t="s">
        <v>0</v>
      </c>
      <c r="AB615" s="3">
        <v>0</v>
      </c>
      <c r="AC615" s="3">
        <v>0</v>
      </c>
      <c r="AD615" s="3" t="s">
        <v>0</v>
      </c>
      <c r="AE615" s="3">
        <v>0</v>
      </c>
    </row>
    <row r="616" spans="1:31" x14ac:dyDescent="0.25">
      <c r="A616" s="2" t="s">
        <v>823</v>
      </c>
      <c r="B616" s="47">
        <v>44268</v>
      </c>
      <c r="C616" s="2" t="s">
        <v>27</v>
      </c>
      <c r="D616" s="2" t="s">
        <v>24</v>
      </c>
      <c r="E616" s="2" t="s">
        <v>358</v>
      </c>
      <c r="F616" s="2" t="s">
        <v>1198</v>
      </c>
      <c r="G616" s="2" t="s">
        <v>3</v>
      </c>
      <c r="H616" s="2" t="s">
        <v>2229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603678828.74000001</v>
      </c>
      <c r="R616" s="1">
        <v>0</v>
      </c>
      <c r="S616" s="1">
        <v>494811841</v>
      </c>
      <c r="T616" s="1">
        <v>0</v>
      </c>
      <c r="U616" s="2" t="s">
        <v>0</v>
      </c>
      <c r="V616" s="1">
        <v>0</v>
      </c>
      <c r="W616" s="1">
        <v>93850851.5</v>
      </c>
      <c r="X616" s="2" t="s">
        <v>9</v>
      </c>
      <c r="Y616" s="1">
        <v>15016136.24</v>
      </c>
      <c r="Z616" s="3">
        <v>0</v>
      </c>
      <c r="AA616" s="3" t="s">
        <v>0</v>
      </c>
      <c r="AB616" s="3">
        <v>0</v>
      </c>
      <c r="AC616" s="3">
        <v>0</v>
      </c>
      <c r="AD616" s="3" t="s">
        <v>0</v>
      </c>
      <c r="AE616" s="3">
        <v>0</v>
      </c>
    </row>
    <row r="617" spans="1:31" x14ac:dyDescent="0.25">
      <c r="A617" s="2" t="s">
        <v>824</v>
      </c>
      <c r="B617" s="47">
        <v>44268</v>
      </c>
      <c r="C617" s="2" t="s">
        <v>27</v>
      </c>
      <c r="D617" s="2" t="s">
        <v>24</v>
      </c>
      <c r="E617" s="2" t="s">
        <v>358</v>
      </c>
      <c r="F617" s="2" t="s">
        <v>1224</v>
      </c>
      <c r="G617" s="2" t="s">
        <v>3</v>
      </c>
      <c r="H617" s="2" t="s">
        <v>2230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771</v>
      </c>
      <c r="P617" s="2" t="s">
        <v>772</v>
      </c>
      <c r="Q617" s="1">
        <v>6051015</v>
      </c>
      <c r="R617" s="1">
        <v>0</v>
      </c>
      <c r="S617" s="1">
        <v>3150000</v>
      </c>
      <c r="T617" s="1">
        <v>2500875</v>
      </c>
      <c r="U617" s="2" t="s">
        <v>9</v>
      </c>
      <c r="V617" s="1">
        <v>400140</v>
      </c>
      <c r="W617" s="1">
        <v>0</v>
      </c>
      <c r="X617" s="2" t="s">
        <v>0</v>
      </c>
      <c r="Y617" s="1">
        <v>0</v>
      </c>
      <c r="Z617" s="3">
        <v>0</v>
      </c>
      <c r="AA617" s="3" t="s">
        <v>0</v>
      </c>
      <c r="AB617" s="3">
        <v>0</v>
      </c>
      <c r="AC617" s="3">
        <v>0</v>
      </c>
      <c r="AD617" s="3" t="s">
        <v>0</v>
      </c>
      <c r="AE617" s="3">
        <v>0</v>
      </c>
    </row>
    <row r="618" spans="1:31" x14ac:dyDescent="0.25">
      <c r="A618" s="2" t="s">
        <v>825</v>
      </c>
      <c r="B618" s="47">
        <v>44268</v>
      </c>
      <c r="C618" s="2" t="s">
        <v>27</v>
      </c>
      <c r="D618" s="2" t="s">
        <v>24</v>
      </c>
      <c r="E618" s="2" t="s">
        <v>358</v>
      </c>
      <c r="F618" s="2" t="s">
        <v>1198</v>
      </c>
      <c r="G618" s="2" t="s">
        <v>3</v>
      </c>
      <c r="H618" s="2" t="s">
        <v>2231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53637095</v>
      </c>
      <c r="R618" s="1">
        <v>0</v>
      </c>
      <c r="S618" s="1">
        <v>40662147</v>
      </c>
      <c r="T618" s="1">
        <v>0</v>
      </c>
      <c r="U618" s="2" t="s">
        <v>0</v>
      </c>
      <c r="V618" s="1">
        <v>0</v>
      </c>
      <c r="W618" s="1">
        <v>11185300</v>
      </c>
      <c r="X618" s="2" t="s">
        <v>0</v>
      </c>
      <c r="Y618" s="1">
        <v>1789648</v>
      </c>
      <c r="Z618" s="3">
        <v>0</v>
      </c>
      <c r="AA618" s="3" t="s">
        <v>0</v>
      </c>
      <c r="AB618" s="3">
        <v>0</v>
      </c>
      <c r="AC618" s="3">
        <v>0</v>
      </c>
      <c r="AD618" s="3" t="s">
        <v>0</v>
      </c>
      <c r="AE618" s="3">
        <v>0</v>
      </c>
    </row>
    <row r="619" spans="1:31" x14ac:dyDescent="0.25">
      <c r="A619" s="2" t="s">
        <v>826</v>
      </c>
      <c r="B619" s="47">
        <v>44268</v>
      </c>
      <c r="C619" s="2" t="s">
        <v>6</v>
      </c>
      <c r="D619" s="2" t="s">
        <v>24</v>
      </c>
      <c r="E619" s="2" t="s">
        <v>196</v>
      </c>
      <c r="F619" s="2" t="s">
        <v>1285</v>
      </c>
      <c r="G619" s="2" t="s">
        <v>3</v>
      </c>
      <c r="H619" s="2" t="s">
        <v>2232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187374174.58000001</v>
      </c>
      <c r="R619" s="1">
        <v>0</v>
      </c>
      <c r="S619" s="1">
        <v>144641601</v>
      </c>
      <c r="T619" s="1">
        <v>0</v>
      </c>
      <c r="U619" s="2" t="s">
        <v>0</v>
      </c>
      <c r="V619" s="1">
        <v>0</v>
      </c>
      <c r="W619" s="1">
        <v>36838425.5</v>
      </c>
      <c r="X619" s="2" t="s">
        <v>0</v>
      </c>
      <c r="Y619" s="1">
        <v>5894148.0800000001</v>
      </c>
      <c r="Z619" s="3">
        <v>0</v>
      </c>
      <c r="AA619" s="3" t="s">
        <v>0</v>
      </c>
      <c r="AB619" s="3">
        <v>0</v>
      </c>
      <c r="AC619" s="3">
        <v>0</v>
      </c>
      <c r="AD619" s="3" t="s">
        <v>0</v>
      </c>
      <c r="AE619" s="3">
        <v>0</v>
      </c>
    </row>
    <row r="620" spans="1:31" ht="14.25" customHeight="1" x14ac:dyDescent="0.25">
      <c r="A620" s="2" t="s">
        <v>827</v>
      </c>
      <c r="B620" s="47">
        <v>44268</v>
      </c>
      <c r="C620" s="2" t="s">
        <v>6</v>
      </c>
      <c r="D620" s="2" t="s">
        <v>24</v>
      </c>
      <c r="E620" s="2" t="s">
        <v>196</v>
      </c>
      <c r="F620" s="2" t="s">
        <v>1285</v>
      </c>
      <c r="G620" s="2" t="s">
        <v>3</v>
      </c>
      <c r="H620" s="2" t="s">
        <v>2233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1163</v>
      </c>
      <c r="P620" s="2" t="s">
        <v>1164</v>
      </c>
      <c r="Q620" s="1">
        <v>18266752</v>
      </c>
      <c r="R620" s="1">
        <v>0</v>
      </c>
      <c r="S620" s="1">
        <v>0</v>
      </c>
      <c r="T620" s="1">
        <v>15747200</v>
      </c>
      <c r="U620" s="2" t="s">
        <v>9</v>
      </c>
      <c r="V620" s="1">
        <v>2519552</v>
      </c>
      <c r="W620" s="1">
        <v>0</v>
      </c>
      <c r="X620" s="2" t="s">
        <v>0</v>
      </c>
      <c r="Y620" s="1">
        <v>0</v>
      </c>
      <c r="Z620" s="3">
        <v>0</v>
      </c>
      <c r="AA620" s="3" t="s">
        <v>0</v>
      </c>
      <c r="AB620" s="3">
        <v>0</v>
      </c>
      <c r="AC620" s="3">
        <v>0</v>
      </c>
      <c r="AD620" s="3" t="s">
        <v>0</v>
      </c>
      <c r="AE620" s="3">
        <v>0</v>
      </c>
    </row>
    <row r="621" spans="1:31" ht="14.25" customHeight="1" x14ac:dyDescent="0.25">
      <c r="A621" s="2" t="s">
        <v>828</v>
      </c>
      <c r="B621" s="47">
        <v>44268</v>
      </c>
      <c r="C621" s="2" t="s">
        <v>6</v>
      </c>
      <c r="D621" s="2" t="s">
        <v>24</v>
      </c>
      <c r="E621" s="2" t="s">
        <v>196</v>
      </c>
      <c r="F621" s="2" t="s">
        <v>1285</v>
      </c>
      <c r="G621" s="2" t="s">
        <v>3</v>
      </c>
      <c r="H621" s="2" t="s">
        <v>2234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2480858907.3336</v>
      </c>
      <c r="R621" s="1">
        <v>0</v>
      </c>
      <c r="S621" s="1">
        <v>1917274597.5</v>
      </c>
      <c r="T621" s="1">
        <v>0</v>
      </c>
      <c r="U621" s="2" t="s">
        <v>0</v>
      </c>
      <c r="V621" s="1">
        <v>0</v>
      </c>
      <c r="W621" s="1">
        <v>485848542.95999998</v>
      </c>
      <c r="X621" s="2" t="s">
        <v>9</v>
      </c>
      <c r="Y621" s="1">
        <v>77735766.873600006</v>
      </c>
      <c r="Z621" s="3">
        <v>0</v>
      </c>
      <c r="AA621" s="3" t="s">
        <v>0</v>
      </c>
      <c r="AB621" s="3">
        <v>0</v>
      </c>
      <c r="AC621" s="3">
        <v>0</v>
      </c>
      <c r="AD621" s="3" t="s">
        <v>0</v>
      </c>
      <c r="AE621" s="3">
        <v>0</v>
      </c>
    </row>
    <row r="622" spans="1:31" ht="14.25" customHeight="1" x14ac:dyDescent="0.25">
      <c r="A622" s="2" t="s">
        <v>829</v>
      </c>
      <c r="B622" s="47">
        <v>44268</v>
      </c>
      <c r="C622" s="2" t="s">
        <v>27</v>
      </c>
      <c r="D622" s="2" t="s">
        <v>1031</v>
      </c>
      <c r="E622" s="2" t="s">
        <v>1104</v>
      </c>
      <c r="F622" s="2" t="s">
        <v>2235</v>
      </c>
      <c r="G622" s="2" t="s">
        <v>3</v>
      </c>
      <c r="H622" s="2" t="s">
        <v>2236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81653792</v>
      </c>
      <c r="R622" s="1">
        <v>0</v>
      </c>
      <c r="S622" s="1">
        <v>0</v>
      </c>
      <c r="T622" s="1">
        <v>0</v>
      </c>
      <c r="U622" s="2" t="s">
        <v>0</v>
      </c>
      <c r="V622" s="1">
        <v>0</v>
      </c>
      <c r="W622" s="1">
        <v>70391200</v>
      </c>
      <c r="X622" s="2" t="s">
        <v>9</v>
      </c>
      <c r="Y622" s="1">
        <v>11262592</v>
      </c>
      <c r="Z622" s="3">
        <v>0</v>
      </c>
      <c r="AA622" s="3" t="s">
        <v>0</v>
      </c>
      <c r="AB622" s="3">
        <v>0</v>
      </c>
      <c r="AC622" s="3">
        <v>0</v>
      </c>
      <c r="AD622" s="3" t="s">
        <v>0</v>
      </c>
      <c r="AE622" s="3">
        <v>0</v>
      </c>
    </row>
    <row r="623" spans="1:31" ht="14.25" customHeight="1" x14ac:dyDescent="0.25">
      <c r="A623" s="2" t="s">
        <v>830</v>
      </c>
      <c r="B623" s="47">
        <v>44268</v>
      </c>
      <c r="C623" s="2" t="s">
        <v>27</v>
      </c>
      <c r="D623" s="2" t="s">
        <v>1031</v>
      </c>
      <c r="E623" s="2" t="s">
        <v>1104</v>
      </c>
      <c r="F623" s="2" t="s">
        <v>2237</v>
      </c>
      <c r="G623" s="2" t="s">
        <v>13</v>
      </c>
      <c r="H623" s="2" t="s">
        <v>1</v>
      </c>
      <c r="I623" s="1" t="s">
        <v>1105</v>
      </c>
      <c r="J623" s="1" t="s">
        <v>1</v>
      </c>
      <c r="K623" s="1" t="s">
        <v>1261</v>
      </c>
      <c r="L623" s="1" t="s">
        <v>2218</v>
      </c>
      <c r="M623" s="1">
        <v>1891032</v>
      </c>
      <c r="N623" s="2" t="s">
        <v>12</v>
      </c>
      <c r="O623" s="2" t="s">
        <v>1058</v>
      </c>
      <c r="P623" s="2" t="s">
        <v>2238</v>
      </c>
      <c r="Q623" s="1">
        <v>-1714712</v>
      </c>
      <c r="R623" s="1">
        <v>0</v>
      </c>
      <c r="S623" s="1">
        <v>0</v>
      </c>
      <c r="T623" s="1">
        <v>0</v>
      </c>
      <c r="U623" s="2" t="s">
        <v>0</v>
      </c>
      <c r="V623" s="1">
        <v>0</v>
      </c>
      <c r="W623" s="1">
        <v>-1478200</v>
      </c>
      <c r="X623" s="2" t="s">
        <v>9</v>
      </c>
      <c r="Y623" s="1">
        <v>-236512</v>
      </c>
      <c r="Z623" s="3">
        <v>0</v>
      </c>
      <c r="AA623" s="3" t="s">
        <v>0</v>
      </c>
      <c r="AB623" s="3">
        <v>0</v>
      </c>
      <c r="AC623" s="3">
        <v>0</v>
      </c>
      <c r="AD623" s="3" t="s">
        <v>0</v>
      </c>
      <c r="AE623" s="3">
        <v>0</v>
      </c>
    </row>
    <row r="624" spans="1:31" ht="14.25" customHeight="1" x14ac:dyDescent="0.25">
      <c r="A624" s="2" t="s">
        <v>831</v>
      </c>
      <c r="B624" s="47">
        <v>44268</v>
      </c>
      <c r="C624" s="2" t="s">
        <v>6</v>
      </c>
      <c r="D624" s="2" t="s">
        <v>1031</v>
      </c>
      <c r="E624" s="2" t="s">
        <v>1032</v>
      </c>
      <c r="F624" s="2" t="s">
        <v>2239</v>
      </c>
      <c r="G624" s="2" t="s">
        <v>3</v>
      </c>
      <c r="H624" s="2" t="s">
        <v>2240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2810206430.0332003</v>
      </c>
      <c r="R624" s="1">
        <v>0</v>
      </c>
      <c r="S624" s="1">
        <v>2141235686</v>
      </c>
      <c r="T624" s="1">
        <v>0</v>
      </c>
      <c r="U624" s="2" t="s">
        <v>0</v>
      </c>
      <c r="V624" s="1">
        <v>0</v>
      </c>
      <c r="W624" s="1">
        <v>576698917.26999998</v>
      </c>
      <c r="X624" s="2" t="s">
        <v>0</v>
      </c>
      <c r="Y624" s="1">
        <v>92271826.7632</v>
      </c>
      <c r="Z624" s="3">
        <v>0</v>
      </c>
      <c r="AA624" s="3" t="s">
        <v>0</v>
      </c>
      <c r="AB624" s="3">
        <v>0</v>
      </c>
      <c r="AC624" s="3">
        <v>0</v>
      </c>
      <c r="AD624" s="3" t="s">
        <v>0</v>
      </c>
      <c r="AE624" s="3">
        <v>0</v>
      </c>
    </row>
    <row r="625" spans="1:31" ht="14.25" customHeight="1" x14ac:dyDescent="0.25">
      <c r="A625" s="2" t="s">
        <v>832</v>
      </c>
      <c r="B625" s="47">
        <v>44268</v>
      </c>
      <c r="C625" s="2" t="s">
        <v>6</v>
      </c>
      <c r="D625" s="2" t="s">
        <v>19</v>
      </c>
      <c r="E625" s="2" t="s">
        <v>185</v>
      </c>
      <c r="F625" s="2" t="s">
        <v>1875</v>
      </c>
      <c r="G625" s="2" t="s">
        <v>3</v>
      </c>
      <c r="H625" s="2" t="s">
        <v>2241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1723954296.5336001</v>
      </c>
      <c r="R625" s="1">
        <v>0</v>
      </c>
      <c r="S625" s="1">
        <v>1344275711</v>
      </c>
      <c r="T625" s="1">
        <v>0</v>
      </c>
      <c r="U625" s="2" t="s">
        <v>0</v>
      </c>
      <c r="V625" s="1">
        <v>0</v>
      </c>
      <c r="W625" s="1">
        <v>327309125.46000004</v>
      </c>
      <c r="X625" s="2" t="s">
        <v>9</v>
      </c>
      <c r="Y625" s="1">
        <v>52369460.073600002</v>
      </c>
      <c r="Z625" s="3">
        <v>0</v>
      </c>
      <c r="AA625" s="3" t="s">
        <v>0</v>
      </c>
      <c r="AB625" s="3">
        <v>0</v>
      </c>
      <c r="AC625" s="3">
        <v>0</v>
      </c>
      <c r="AD625" s="3" t="s">
        <v>0</v>
      </c>
      <c r="AE625" s="3">
        <v>0</v>
      </c>
    </row>
    <row r="626" spans="1:31" x14ac:dyDescent="0.25">
      <c r="A626" s="2" t="s">
        <v>833</v>
      </c>
      <c r="B626" s="47">
        <v>44268</v>
      </c>
      <c r="C626" s="2" t="s">
        <v>6</v>
      </c>
      <c r="D626" s="2" t="s">
        <v>19</v>
      </c>
      <c r="E626" s="2" t="s">
        <v>185</v>
      </c>
      <c r="F626" s="2" t="s">
        <v>1875</v>
      </c>
      <c r="G626" s="2" t="s">
        <v>3</v>
      </c>
      <c r="H626" s="2" t="s">
        <v>2242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1217</v>
      </c>
      <c r="P626" s="2" t="s">
        <v>1219</v>
      </c>
      <c r="Q626" s="1">
        <v>1115300000</v>
      </c>
      <c r="R626" s="1">
        <v>0</v>
      </c>
      <c r="S626" s="1">
        <v>1115300000</v>
      </c>
      <c r="T626" s="1">
        <v>0</v>
      </c>
      <c r="U626" s="2" t="s">
        <v>0</v>
      </c>
      <c r="V626" s="1">
        <v>0</v>
      </c>
      <c r="W626" s="1">
        <v>0</v>
      </c>
      <c r="X626" s="2" t="s">
        <v>0</v>
      </c>
      <c r="Y626" s="1">
        <v>0</v>
      </c>
      <c r="Z626" s="3">
        <v>0</v>
      </c>
      <c r="AA626" s="3" t="s">
        <v>0</v>
      </c>
      <c r="AB626" s="3">
        <v>0</v>
      </c>
      <c r="AC626" s="3">
        <v>0</v>
      </c>
      <c r="AD626" s="3" t="s">
        <v>0</v>
      </c>
      <c r="AE626" s="3">
        <v>0</v>
      </c>
    </row>
    <row r="627" spans="1:31" x14ac:dyDescent="0.25">
      <c r="A627" s="2" t="s">
        <v>834</v>
      </c>
      <c r="B627" s="47">
        <v>44268</v>
      </c>
      <c r="C627" s="2" t="s">
        <v>6</v>
      </c>
      <c r="D627" s="2" t="s">
        <v>19</v>
      </c>
      <c r="E627" s="2" t="s">
        <v>185</v>
      </c>
      <c r="F627" s="2" t="s">
        <v>1875</v>
      </c>
      <c r="G627" s="2" t="s">
        <v>3</v>
      </c>
      <c r="H627" s="2" t="s">
        <v>2243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1171281290.9488001</v>
      </c>
      <c r="R627" s="1">
        <v>0</v>
      </c>
      <c r="S627" s="1">
        <v>847560857.49999976</v>
      </c>
      <c r="T627" s="1">
        <v>0</v>
      </c>
      <c r="U627" s="2" t="s">
        <v>0</v>
      </c>
      <c r="V627" s="1">
        <v>0</v>
      </c>
      <c r="W627" s="1">
        <v>279069339.18000001</v>
      </c>
      <c r="X627" s="2" t="s">
        <v>9</v>
      </c>
      <c r="Y627" s="1">
        <v>44651094.268800013</v>
      </c>
      <c r="Z627" s="3">
        <v>0</v>
      </c>
      <c r="AA627" s="3" t="s">
        <v>0</v>
      </c>
      <c r="AB627" s="3">
        <v>0</v>
      </c>
      <c r="AC627" s="3">
        <v>0</v>
      </c>
      <c r="AD627" s="3" t="s">
        <v>0</v>
      </c>
      <c r="AE627" s="3">
        <v>0</v>
      </c>
    </row>
    <row r="628" spans="1:31" x14ac:dyDescent="0.25">
      <c r="A628" s="2" t="s">
        <v>835</v>
      </c>
      <c r="B628" s="47">
        <v>44268</v>
      </c>
      <c r="C628" s="2" t="s">
        <v>6</v>
      </c>
      <c r="D628" s="2" t="s">
        <v>14</v>
      </c>
      <c r="E628" s="2" t="s">
        <v>181</v>
      </c>
      <c r="F628" s="2" t="s">
        <v>2244</v>
      </c>
      <c r="G628" s="2" t="s">
        <v>3</v>
      </c>
      <c r="H628" s="2" t="s">
        <v>2245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675193006.14999998</v>
      </c>
      <c r="R628" s="1">
        <v>0</v>
      </c>
      <c r="S628" s="1">
        <v>625279018.14999998</v>
      </c>
      <c r="T628" s="1">
        <v>0</v>
      </c>
      <c r="U628" s="2" t="s">
        <v>0</v>
      </c>
      <c r="V628" s="1">
        <v>0</v>
      </c>
      <c r="W628" s="1">
        <v>43029300</v>
      </c>
      <c r="X628" s="2" t="s">
        <v>0</v>
      </c>
      <c r="Y628" s="1">
        <v>6884688</v>
      </c>
      <c r="Z628" s="3">
        <v>0</v>
      </c>
      <c r="AA628" s="3" t="s">
        <v>0</v>
      </c>
      <c r="AB628" s="3">
        <v>0</v>
      </c>
      <c r="AC628" s="3">
        <v>0</v>
      </c>
      <c r="AD628" s="3" t="s">
        <v>0</v>
      </c>
      <c r="AE628" s="3">
        <v>0</v>
      </c>
    </row>
    <row r="629" spans="1:31" x14ac:dyDescent="0.25">
      <c r="A629" s="2" t="s">
        <v>836</v>
      </c>
      <c r="B629" s="47">
        <v>44268</v>
      </c>
      <c r="C629" s="2" t="s">
        <v>6</v>
      </c>
      <c r="D629" s="2" t="s">
        <v>10</v>
      </c>
      <c r="E629" s="2" t="s">
        <v>178</v>
      </c>
      <c r="F629" s="2" t="s">
        <v>2246</v>
      </c>
      <c r="G629" s="2" t="s">
        <v>3</v>
      </c>
      <c r="H629" s="2" t="s">
        <v>2247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</v>
      </c>
      <c r="P629" s="2" t="s">
        <v>1</v>
      </c>
      <c r="Q629" s="1">
        <v>545066982.57360005</v>
      </c>
      <c r="R629" s="1">
        <v>0</v>
      </c>
      <c r="S629" s="1">
        <v>426887523</v>
      </c>
      <c r="T629" s="1">
        <v>0</v>
      </c>
      <c r="U629" s="2" t="s">
        <v>0</v>
      </c>
      <c r="V629" s="1">
        <v>0</v>
      </c>
      <c r="W629" s="1">
        <v>101878844.46000001</v>
      </c>
      <c r="X629" s="2" t="s">
        <v>9</v>
      </c>
      <c r="Y629" s="1">
        <v>16300615.113600001</v>
      </c>
      <c r="Z629" s="3">
        <v>0</v>
      </c>
      <c r="AA629" s="3" t="s">
        <v>0</v>
      </c>
      <c r="AB629" s="3">
        <v>0</v>
      </c>
      <c r="AC629" s="3">
        <v>0</v>
      </c>
      <c r="AD629" s="3" t="s">
        <v>0</v>
      </c>
      <c r="AE629" s="3">
        <v>0</v>
      </c>
    </row>
    <row r="630" spans="1:31" x14ac:dyDescent="0.25">
      <c r="A630" s="2" t="s">
        <v>837</v>
      </c>
      <c r="B630" s="47">
        <v>44268</v>
      </c>
      <c r="C630" s="2" t="s">
        <v>6</v>
      </c>
      <c r="D630" s="2" t="s">
        <v>10</v>
      </c>
      <c r="E630" s="2" t="s">
        <v>178</v>
      </c>
      <c r="F630" s="2" t="s">
        <v>2246</v>
      </c>
      <c r="G630" s="2" t="s">
        <v>3</v>
      </c>
      <c r="H630" s="2" t="s">
        <v>2248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1030</v>
      </c>
      <c r="P630" s="2" t="s">
        <v>1236</v>
      </c>
      <c r="Q630" s="1">
        <v>17491400</v>
      </c>
      <c r="R630" s="1">
        <v>0</v>
      </c>
      <c r="S630" s="1">
        <v>17491400</v>
      </c>
      <c r="T630" s="1">
        <v>0</v>
      </c>
      <c r="U630" s="2" t="s">
        <v>0</v>
      </c>
      <c r="V630" s="1">
        <v>0</v>
      </c>
      <c r="W630" s="1">
        <v>0</v>
      </c>
      <c r="X630" s="2" t="s">
        <v>0</v>
      </c>
      <c r="Y630" s="1">
        <v>0</v>
      </c>
      <c r="Z630" s="3">
        <v>0</v>
      </c>
      <c r="AA630" s="3" t="s">
        <v>0</v>
      </c>
      <c r="AB630" s="3">
        <v>0</v>
      </c>
      <c r="AC630" s="3">
        <v>0</v>
      </c>
      <c r="AD630" s="3" t="s">
        <v>0</v>
      </c>
      <c r="AE630" s="3">
        <v>0</v>
      </c>
    </row>
    <row r="631" spans="1:31" x14ac:dyDescent="0.25">
      <c r="A631" s="2" t="s">
        <v>838</v>
      </c>
      <c r="B631" s="47">
        <v>44268</v>
      </c>
      <c r="C631" s="2" t="s">
        <v>6</v>
      </c>
      <c r="D631" s="2" t="s">
        <v>10</v>
      </c>
      <c r="E631" s="2" t="s">
        <v>178</v>
      </c>
      <c r="F631" s="2" t="s">
        <v>2246</v>
      </c>
      <c r="G631" s="2" t="s">
        <v>3</v>
      </c>
      <c r="H631" s="2" t="s">
        <v>2249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670371340.10640001</v>
      </c>
      <c r="R631" s="1">
        <v>0</v>
      </c>
      <c r="S631" s="1">
        <v>481615512.5</v>
      </c>
      <c r="T631" s="1">
        <v>0</v>
      </c>
      <c r="U631" s="2" t="s">
        <v>0</v>
      </c>
      <c r="V631" s="1">
        <v>0</v>
      </c>
      <c r="W631" s="1">
        <v>162720541.03999999</v>
      </c>
      <c r="X631" s="2" t="s">
        <v>9</v>
      </c>
      <c r="Y631" s="1">
        <v>26035286.566399999</v>
      </c>
      <c r="Z631" s="3">
        <v>0</v>
      </c>
      <c r="AA631" s="3" t="s">
        <v>0</v>
      </c>
      <c r="AB631" s="3">
        <v>0</v>
      </c>
      <c r="AC631" s="3">
        <v>0</v>
      </c>
      <c r="AD631" s="3" t="s">
        <v>0</v>
      </c>
      <c r="AE631" s="3">
        <v>0</v>
      </c>
    </row>
    <row r="632" spans="1:31" x14ac:dyDescent="0.25">
      <c r="A632" s="2" t="s">
        <v>839</v>
      </c>
      <c r="B632" s="47">
        <v>44268</v>
      </c>
      <c r="C632" s="2" t="s">
        <v>6</v>
      </c>
      <c r="D632" s="2" t="s">
        <v>7</v>
      </c>
      <c r="E632" s="2" t="s">
        <v>762</v>
      </c>
      <c r="F632" s="2" t="s">
        <v>2250</v>
      </c>
      <c r="G632" s="2" t="s">
        <v>3</v>
      </c>
      <c r="H632" s="2" t="s">
        <v>2251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1">
        <v>427833184</v>
      </c>
      <c r="R632" s="1">
        <v>0</v>
      </c>
      <c r="S632" s="1">
        <v>333621000</v>
      </c>
      <c r="T632" s="1">
        <v>0</v>
      </c>
      <c r="U632" s="2" t="s">
        <v>0</v>
      </c>
      <c r="V632" s="1">
        <v>0</v>
      </c>
      <c r="W632" s="1">
        <v>81217400</v>
      </c>
      <c r="X632" s="2" t="s">
        <v>9</v>
      </c>
      <c r="Y632" s="1">
        <v>12994784</v>
      </c>
      <c r="Z632" s="3">
        <v>0</v>
      </c>
      <c r="AA632" s="3" t="s">
        <v>0</v>
      </c>
      <c r="AB632" s="3">
        <v>0</v>
      </c>
      <c r="AC632" s="3">
        <v>0</v>
      </c>
      <c r="AD632" s="3" t="s">
        <v>0</v>
      </c>
      <c r="AE632" s="3">
        <v>0</v>
      </c>
    </row>
    <row r="633" spans="1:31" x14ac:dyDescent="0.25">
      <c r="A633" s="2" t="s">
        <v>840</v>
      </c>
      <c r="B633" s="47">
        <v>44268</v>
      </c>
      <c r="C633" s="2" t="s">
        <v>6</v>
      </c>
      <c r="D633" s="2" t="s">
        <v>5</v>
      </c>
      <c r="E633" s="2" t="s">
        <v>175</v>
      </c>
      <c r="F633" s="2" t="s">
        <v>1264</v>
      </c>
      <c r="G633" s="2" t="s">
        <v>3</v>
      </c>
      <c r="H633" s="2" t="s">
        <v>2252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2546433066.6600003</v>
      </c>
      <c r="R633" s="1">
        <v>0</v>
      </c>
      <c r="S633" s="1">
        <v>1991439026</v>
      </c>
      <c r="T633" s="1">
        <v>0</v>
      </c>
      <c r="U633" s="2" t="s">
        <v>0</v>
      </c>
      <c r="V633" s="1">
        <v>0</v>
      </c>
      <c r="W633" s="1">
        <v>478443138.5</v>
      </c>
      <c r="X633" s="2" t="s">
        <v>9</v>
      </c>
      <c r="Y633" s="1">
        <v>76550902.159999996</v>
      </c>
      <c r="Z633" s="3">
        <v>0</v>
      </c>
      <c r="AA633" s="3" t="s">
        <v>0</v>
      </c>
      <c r="AB633" s="3">
        <v>0</v>
      </c>
      <c r="AC633" s="3">
        <v>0</v>
      </c>
      <c r="AD633" s="3" t="s">
        <v>0</v>
      </c>
      <c r="AE633" s="3">
        <v>0</v>
      </c>
    </row>
    <row r="634" spans="1:31" x14ac:dyDescent="0.25">
      <c r="A634" s="2" t="s">
        <v>841</v>
      </c>
      <c r="B634" s="46">
        <v>44268</v>
      </c>
      <c r="C634" s="2" t="s">
        <v>6</v>
      </c>
      <c r="D634" s="2" t="s">
        <v>1007</v>
      </c>
      <c r="E634" s="2" t="s">
        <v>907</v>
      </c>
      <c r="F634" s="59" t="s">
        <v>2253</v>
      </c>
      <c r="G634" s="2" t="s">
        <v>3</v>
      </c>
      <c r="H634" s="2" t="s">
        <v>2186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98</v>
      </c>
      <c r="P634" s="2" t="s">
        <v>1</v>
      </c>
      <c r="Q634" s="1">
        <v>0</v>
      </c>
      <c r="R634" s="1">
        <v>0</v>
      </c>
      <c r="S634" s="1">
        <v>0</v>
      </c>
      <c r="T634" s="1">
        <v>0</v>
      </c>
      <c r="U634" s="2" t="s">
        <v>0</v>
      </c>
      <c r="V634" s="1">
        <v>0</v>
      </c>
      <c r="W634" s="1">
        <v>0</v>
      </c>
      <c r="X634" s="2" t="s">
        <v>9</v>
      </c>
      <c r="Y634" s="1">
        <v>0</v>
      </c>
      <c r="Z634" s="3">
        <v>0</v>
      </c>
      <c r="AA634" s="3" t="s">
        <v>0</v>
      </c>
      <c r="AB634" s="3">
        <v>0</v>
      </c>
      <c r="AC634" s="3">
        <v>0</v>
      </c>
      <c r="AD634" s="3" t="s">
        <v>0</v>
      </c>
      <c r="AE634" s="3">
        <v>0</v>
      </c>
    </row>
    <row r="635" spans="1:31" x14ac:dyDescent="0.25">
      <c r="A635" s="2" t="s">
        <v>842</v>
      </c>
      <c r="B635" s="47">
        <v>44269</v>
      </c>
      <c r="C635" s="2" t="s">
        <v>27</v>
      </c>
      <c r="D635" s="2" t="s">
        <v>49</v>
      </c>
      <c r="E635" s="2" t="s">
        <v>223</v>
      </c>
      <c r="F635" s="2" t="s">
        <v>2254</v>
      </c>
      <c r="G635" s="2" t="s">
        <v>3</v>
      </c>
      <c r="H635" s="2" t="s">
        <v>2255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11501973</v>
      </c>
      <c r="R635" s="1">
        <v>0</v>
      </c>
      <c r="S635" s="1">
        <v>10928933</v>
      </c>
      <c r="T635" s="1">
        <v>0</v>
      </c>
      <c r="U635" s="2" t="s">
        <v>0</v>
      </c>
      <c r="V635" s="1">
        <v>0</v>
      </c>
      <c r="W635" s="1">
        <v>494000</v>
      </c>
      <c r="X635" s="2" t="s">
        <v>0</v>
      </c>
      <c r="Y635" s="1">
        <v>79040</v>
      </c>
      <c r="Z635" s="3">
        <v>0</v>
      </c>
      <c r="AA635" s="3" t="s">
        <v>0</v>
      </c>
      <c r="AB635" s="3">
        <v>0</v>
      </c>
      <c r="AC635" s="3">
        <v>0</v>
      </c>
      <c r="AD635" s="3" t="s">
        <v>0</v>
      </c>
      <c r="AE635" s="3">
        <v>0</v>
      </c>
    </row>
    <row r="636" spans="1:31" x14ac:dyDescent="0.25">
      <c r="A636" s="2" t="s">
        <v>843</v>
      </c>
      <c r="B636" s="47">
        <v>44269</v>
      </c>
      <c r="C636" s="2" t="s">
        <v>27</v>
      </c>
      <c r="D636" s="2" t="s">
        <v>49</v>
      </c>
      <c r="E636" s="2" t="s">
        <v>223</v>
      </c>
      <c r="F636" s="2" t="s">
        <v>2256</v>
      </c>
      <c r="G636" s="2" t="s">
        <v>3</v>
      </c>
      <c r="H636" s="2" t="s">
        <v>2257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2258</v>
      </c>
      <c r="P636" s="2" t="s">
        <v>2259</v>
      </c>
      <c r="Q636" s="1">
        <v>9044000</v>
      </c>
      <c r="R636" s="1">
        <v>0</v>
      </c>
      <c r="S636" s="1">
        <v>9044000</v>
      </c>
      <c r="T636" s="1">
        <v>0</v>
      </c>
      <c r="U636" s="2" t="s">
        <v>0</v>
      </c>
      <c r="V636" s="1">
        <v>0</v>
      </c>
      <c r="W636" s="1">
        <v>0</v>
      </c>
      <c r="X636" s="2" t="s">
        <v>0</v>
      </c>
      <c r="Y636" s="1">
        <v>0</v>
      </c>
      <c r="Z636" s="3">
        <v>0</v>
      </c>
      <c r="AA636" s="3" t="s">
        <v>0</v>
      </c>
      <c r="AB636" s="3">
        <v>0</v>
      </c>
      <c r="AC636" s="3">
        <v>0</v>
      </c>
      <c r="AD636" s="3" t="s">
        <v>0</v>
      </c>
      <c r="AE636" s="3">
        <v>0</v>
      </c>
    </row>
    <row r="637" spans="1:31" x14ac:dyDescent="0.25">
      <c r="A637" s="2" t="s">
        <v>844</v>
      </c>
      <c r="B637" s="47">
        <v>44269</v>
      </c>
      <c r="C637" s="2" t="s">
        <v>27</v>
      </c>
      <c r="D637" s="2" t="s">
        <v>49</v>
      </c>
      <c r="E637" s="2" t="s">
        <v>223</v>
      </c>
      <c r="F637" s="2" t="s">
        <v>2254</v>
      </c>
      <c r="G637" s="2" t="s">
        <v>3</v>
      </c>
      <c r="H637" s="2" t="s">
        <v>2260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1574909839.1175997</v>
      </c>
      <c r="R637" s="1">
        <v>0</v>
      </c>
      <c r="S637" s="1">
        <v>1011391385.4999999</v>
      </c>
      <c r="T637" s="1">
        <v>0</v>
      </c>
      <c r="U637" s="2" t="s">
        <v>0</v>
      </c>
      <c r="V637" s="1">
        <v>0</v>
      </c>
      <c r="W637" s="1">
        <v>485791770.36000001</v>
      </c>
      <c r="X637" s="2" t="s">
        <v>9</v>
      </c>
      <c r="Y637" s="1">
        <v>77726683.257600009</v>
      </c>
      <c r="Z637" s="3">
        <v>0</v>
      </c>
      <c r="AA637" s="3" t="s">
        <v>0</v>
      </c>
      <c r="AB637" s="3">
        <v>0</v>
      </c>
      <c r="AC637" s="3">
        <v>0</v>
      </c>
      <c r="AD637" s="3" t="s">
        <v>0</v>
      </c>
      <c r="AE637" s="3">
        <v>0</v>
      </c>
    </row>
    <row r="638" spans="1:31" x14ac:dyDescent="0.25">
      <c r="A638" s="2" t="s">
        <v>845</v>
      </c>
      <c r="B638" s="47">
        <v>44269</v>
      </c>
      <c r="C638" s="2" t="s">
        <v>6</v>
      </c>
      <c r="D638" s="2" t="s">
        <v>49</v>
      </c>
      <c r="E638" s="2" t="s">
        <v>232</v>
      </c>
      <c r="F638" s="2" t="s">
        <v>2261</v>
      </c>
      <c r="G638" s="2" t="s">
        <v>3</v>
      </c>
      <c r="H638" s="2" t="s">
        <v>2262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70479284</v>
      </c>
      <c r="R638" s="1">
        <v>0</v>
      </c>
      <c r="S638" s="1">
        <v>67678000</v>
      </c>
      <c r="T638" s="1">
        <v>0</v>
      </c>
      <c r="U638" s="2" t="s">
        <v>0</v>
      </c>
      <c r="V638" s="1">
        <v>0</v>
      </c>
      <c r="W638" s="1">
        <v>2414900</v>
      </c>
      <c r="X638" s="2" t="s">
        <v>0</v>
      </c>
      <c r="Y638" s="1">
        <v>386384</v>
      </c>
      <c r="Z638" s="3">
        <v>0</v>
      </c>
      <c r="AA638" s="3" t="s">
        <v>0</v>
      </c>
      <c r="AB638" s="3">
        <v>0</v>
      </c>
      <c r="AC638" s="3">
        <v>0</v>
      </c>
      <c r="AD638" s="3" t="s">
        <v>0</v>
      </c>
      <c r="AE638" s="3">
        <v>0</v>
      </c>
    </row>
    <row r="639" spans="1:31" x14ac:dyDescent="0.25">
      <c r="A639" s="2" t="s">
        <v>846</v>
      </c>
      <c r="B639" s="47">
        <v>44269</v>
      </c>
      <c r="C639" s="2" t="s">
        <v>6</v>
      </c>
      <c r="D639" s="2" t="s">
        <v>49</v>
      </c>
      <c r="E639" s="2" t="s">
        <v>232</v>
      </c>
      <c r="F639" s="2" t="s">
        <v>2261</v>
      </c>
      <c r="G639" s="2" t="s">
        <v>3</v>
      </c>
      <c r="H639" s="2" t="s">
        <v>2263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1041</v>
      </c>
      <c r="P639" s="2" t="s">
        <v>1042</v>
      </c>
      <c r="Q639" s="1">
        <v>132741600</v>
      </c>
      <c r="R639" s="1">
        <v>0</v>
      </c>
      <c r="S639" s="1">
        <v>132741600</v>
      </c>
      <c r="T639" s="1">
        <v>0</v>
      </c>
      <c r="U639" s="2" t="s">
        <v>0</v>
      </c>
      <c r="V639" s="1">
        <v>0</v>
      </c>
      <c r="W639" s="1">
        <v>0</v>
      </c>
      <c r="X639" s="2" t="s">
        <v>0</v>
      </c>
      <c r="Y639" s="1">
        <v>0</v>
      </c>
      <c r="Z639" s="3">
        <v>0</v>
      </c>
      <c r="AA639" s="3" t="s">
        <v>0</v>
      </c>
      <c r="AB639" s="3">
        <v>0</v>
      </c>
      <c r="AC639" s="3">
        <v>0</v>
      </c>
      <c r="AD639" s="3" t="s">
        <v>0</v>
      </c>
      <c r="AE639" s="3">
        <v>0</v>
      </c>
    </row>
    <row r="640" spans="1:31" x14ac:dyDescent="0.25">
      <c r="A640" s="2" t="s">
        <v>847</v>
      </c>
      <c r="B640" s="47">
        <v>44269</v>
      </c>
      <c r="C640" s="2" t="s">
        <v>6</v>
      </c>
      <c r="D640" s="2" t="s">
        <v>49</v>
      </c>
      <c r="E640" s="2" t="s">
        <v>232</v>
      </c>
      <c r="F640" s="2" t="s">
        <v>2261</v>
      </c>
      <c r="G640" s="2" t="s">
        <v>3</v>
      </c>
      <c r="H640" s="2" t="s">
        <v>2264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1043</v>
      </c>
      <c r="P640" s="2" t="s">
        <v>1084</v>
      </c>
      <c r="Q640" s="1">
        <v>132741600</v>
      </c>
      <c r="R640" s="1">
        <v>0</v>
      </c>
      <c r="S640" s="1">
        <v>132741600</v>
      </c>
      <c r="T640" s="1">
        <v>0</v>
      </c>
      <c r="U640" s="2" t="s">
        <v>0</v>
      </c>
      <c r="V640" s="1">
        <v>0</v>
      </c>
      <c r="W640" s="1">
        <v>0</v>
      </c>
      <c r="X640" s="2" t="s">
        <v>0</v>
      </c>
      <c r="Y640" s="1">
        <v>0</v>
      </c>
      <c r="Z640" s="3">
        <v>0</v>
      </c>
      <c r="AA640" s="3" t="s">
        <v>0</v>
      </c>
      <c r="AB640" s="3">
        <v>0</v>
      </c>
      <c r="AC640" s="3">
        <v>0</v>
      </c>
      <c r="AD640" s="3" t="s">
        <v>0</v>
      </c>
      <c r="AE640" s="3">
        <v>0</v>
      </c>
    </row>
    <row r="641" spans="1:31" x14ac:dyDescent="0.25">
      <c r="A641" s="2" t="s">
        <v>848</v>
      </c>
      <c r="B641" s="47">
        <v>44269</v>
      </c>
      <c r="C641" s="2" t="s">
        <v>6</v>
      </c>
      <c r="D641" s="2" t="s">
        <v>49</v>
      </c>
      <c r="E641" s="2" t="s">
        <v>232</v>
      </c>
      <c r="F641" s="2" t="s">
        <v>2261</v>
      </c>
      <c r="G641" s="2" t="s">
        <v>3</v>
      </c>
      <c r="H641" s="2" t="s">
        <v>2265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1055</v>
      </c>
      <c r="P641" s="2" t="s">
        <v>1059</v>
      </c>
      <c r="Q641" s="1">
        <v>132741600</v>
      </c>
      <c r="R641" s="1">
        <v>0</v>
      </c>
      <c r="S641" s="1">
        <v>132741600</v>
      </c>
      <c r="T641" s="1">
        <v>0</v>
      </c>
      <c r="U641" s="2" t="s">
        <v>0</v>
      </c>
      <c r="V641" s="1">
        <v>0</v>
      </c>
      <c r="W641" s="1">
        <v>0</v>
      </c>
      <c r="X641" s="2" t="s">
        <v>0</v>
      </c>
      <c r="Y641" s="1">
        <v>0</v>
      </c>
      <c r="Z641" s="3">
        <v>0</v>
      </c>
      <c r="AA641" s="3" t="s">
        <v>0</v>
      </c>
      <c r="AB641" s="3">
        <v>0</v>
      </c>
      <c r="AC641" s="3">
        <v>0</v>
      </c>
      <c r="AD641" s="3" t="s">
        <v>0</v>
      </c>
      <c r="AE641" s="3">
        <v>0</v>
      </c>
    </row>
    <row r="642" spans="1:31" x14ac:dyDescent="0.25">
      <c r="A642" s="2" t="s">
        <v>849</v>
      </c>
      <c r="B642" s="47">
        <v>44269</v>
      </c>
      <c r="C642" s="2" t="s">
        <v>6</v>
      </c>
      <c r="D642" s="2" t="s">
        <v>49</v>
      </c>
      <c r="E642" s="2" t="s">
        <v>232</v>
      </c>
      <c r="F642" s="2" t="s">
        <v>2261</v>
      </c>
      <c r="G642" s="2" t="s">
        <v>3</v>
      </c>
      <c r="H642" s="2" t="s">
        <v>2266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v>1728470654.3400004</v>
      </c>
      <c r="R642" s="1">
        <v>0</v>
      </c>
      <c r="S642" s="1">
        <v>1439603207</v>
      </c>
      <c r="T642" s="1">
        <v>0</v>
      </c>
      <c r="U642" s="2" t="s">
        <v>0</v>
      </c>
      <c r="V642" s="1">
        <v>0</v>
      </c>
      <c r="W642" s="1">
        <v>249023661.5</v>
      </c>
      <c r="X642" s="2" t="s">
        <v>9</v>
      </c>
      <c r="Y642" s="1">
        <v>39843785.840000004</v>
      </c>
      <c r="Z642" s="3">
        <v>0</v>
      </c>
      <c r="AA642" s="3" t="s">
        <v>0</v>
      </c>
      <c r="AB642" s="3">
        <v>0</v>
      </c>
      <c r="AC642" s="3">
        <v>0</v>
      </c>
      <c r="AD642" s="3" t="s">
        <v>0</v>
      </c>
      <c r="AE642" s="3">
        <v>0</v>
      </c>
    </row>
    <row r="643" spans="1:31" x14ac:dyDescent="0.25">
      <c r="A643" s="2" t="s">
        <v>850</v>
      </c>
      <c r="B643" s="47">
        <v>44269</v>
      </c>
      <c r="C643" s="2" t="s">
        <v>35</v>
      </c>
      <c r="D643" s="2" t="s">
        <v>42</v>
      </c>
      <c r="E643" s="2" t="s">
        <v>219</v>
      </c>
      <c r="F643" s="2" t="s">
        <v>2267</v>
      </c>
      <c r="G643" s="2" t="s">
        <v>3</v>
      </c>
      <c r="H643" s="2" t="s">
        <v>2268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860589357.17360008</v>
      </c>
      <c r="R643" s="1">
        <v>0</v>
      </c>
      <c r="S643" s="1">
        <v>766745772.5</v>
      </c>
      <c r="T643" s="1">
        <v>0</v>
      </c>
      <c r="U643" s="2" t="s">
        <v>0</v>
      </c>
      <c r="V643" s="1">
        <v>0</v>
      </c>
      <c r="W643" s="1">
        <v>80899641.959999993</v>
      </c>
      <c r="X643" s="2" t="s">
        <v>0</v>
      </c>
      <c r="Y643" s="1">
        <v>12943942.713599999</v>
      </c>
      <c r="Z643" s="3">
        <v>0</v>
      </c>
      <c r="AA643" s="3" t="s">
        <v>0</v>
      </c>
      <c r="AB643" s="3">
        <v>0</v>
      </c>
      <c r="AC643" s="3">
        <v>0</v>
      </c>
      <c r="AD643" s="3" t="s">
        <v>0</v>
      </c>
      <c r="AE643" s="3">
        <v>0</v>
      </c>
    </row>
    <row r="644" spans="1:31" x14ac:dyDescent="0.25">
      <c r="A644" s="2" t="s">
        <v>851</v>
      </c>
      <c r="B644" s="47">
        <v>44269</v>
      </c>
      <c r="C644" s="2" t="s">
        <v>27</v>
      </c>
      <c r="D644" s="2" t="s">
        <v>42</v>
      </c>
      <c r="E644" s="2" t="s">
        <v>214</v>
      </c>
      <c r="F644" s="2" t="s">
        <v>1861</v>
      </c>
      <c r="G644" s="2" t="s">
        <v>3</v>
      </c>
      <c r="H644" s="2" t="s">
        <v>2269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2</v>
      </c>
      <c r="P644" s="2" t="s">
        <v>1</v>
      </c>
      <c r="Q644" s="1">
        <v>256370575.46000001</v>
      </c>
      <c r="R644" s="1">
        <v>0</v>
      </c>
      <c r="S644" s="1">
        <v>182063564</v>
      </c>
      <c r="T644" s="1">
        <v>0</v>
      </c>
      <c r="U644" s="2" t="s">
        <v>0</v>
      </c>
      <c r="V644" s="1">
        <v>0</v>
      </c>
      <c r="W644" s="1">
        <v>64057768.5</v>
      </c>
      <c r="X644" s="2" t="s">
        <v>9</v>
      </c>
      <c r="Y644" s="1">
        <v>10249242.959999999</v>
      </c>
      <c r="Z644" s="3">
        <v>0</v>
      </c>
      <c r="AA644" s="3" t="s">
        <v>0</v>
      </c>
      <c r="AB644" s="3">
        <v>0</v>
      </c>
      <c r="AC644" s="3">
        <v>0</v>
      </c>
      <c r="AD644" s="3" t="s">
        <v>0</v>
      </c>
      <c r="AE644" s="3">
        <v>0</v>
      </c>
    </row>
    <row r="645" spans="1:31" x14ac:dyDescent="0.25">
      <c r="A645" s="2" t="s">
        <v>852</v>
      </c>
      <c r="B645" s="47">
        <v>44269</v>
      </c>
      <c r="C645" s="2" t="s">
        <v>6</v>
      </c>
      <c r="D645" s="2" t="s">
        <v>42</v>
      </c>
      <c r="E645" s="2" t="s">
        <v>221</v>
      </c>
      <c r="F645" s="2" t="s">
        <v>1197</v>
      </c>
      <c r="G645" s="2" t="s">
        <v>3</v>
      </c>
      <c r="H645" s="2" t="s">
        <v>2270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2291230646.8072</v>
      </c>
      <c r="R645" s="1">
        <v>0</v>
      </c>
      <c r="S645" s="1">
        <v>1798888668.5</v>
      </c>
      <c r="T645" s="1">
        <v>0</v>
      </c>
      <c r="U645" s="2" t="s">
        <v>0</v>
      </c>
      <c r="V645" s="1">
        <v>0</v>
      </c>
      <c r="W645" s="1">
        <v>424432739.92000002</v>
      </c>
      <c r="X645" s="2" t="s">
        <v>9</v>
      </c>
      <c r="Y645" s="1">
        <v>67909238.387199998</v>
      </c>
      <c r="Z645" s="3">
        <v>0</v>
      </c>
      <c r="AA645" s="3" t="s">
        <v>0</v>
      </c>
      <c r="AB645" s="3">
        <v>0</v>
      </c>
      <c r="AC645" s="3">
        <v>0</v>
      </c>
      <c r="AD645" s="3" t="s">
        <v>0</v>
      </c>
      <c r="AE645" s="3">
        <v>0</v>
      </c>
    </row>
    <row r="646" spans="1:31" ht="15" customHeight="1" x14ac:dyDescent="0.25">
      <c r="A646" s="2" t="s">
        <v>853</v>
      </c>
      <c r="B646" s="46">
        <v>44269</v>
      </c>
      <c r="C646" s="2" t="s">
        <v>6</v>
      </c>
      <c r="D646" s="2" t="s">
        <v>42</v>
      </c>
      <c r="E646" s="2" t="s">
        <v>217</v>
      </c>
      <c r="F646" s="59" t="s">
        <v>753</v>
      </c>
      <c r="G646" s="2" t="s">
        <v>1182</v>
      </c>
      <c r="H646" s="2" t="s">
        <v>2271</v>
      </c>
      <c r="I646" s="2"/>
      <c r="J646" s="1"/>
      <c r="K646" s="1"/>
      <c r="L646" s="1"/>
      <c r="M646" s="1">
        <v>0</v>
      </c>
      <c r="N646" s="2"/>
      <c r="O646" s="2" t="s">
        <v>2</v>
      </c>
      <c r="P646" s="2"/>
      <c r="Q646" s="1">
        <v>534016708</v>
      </c>
      <c r="R646" s="1">
        <v>0</v>
      </c>
      <c r="S646" s="1">
        <v>534016708</v>
      </c>
      <c r="T646" s="1">
        <v>0</v>
      </c>
      <c r="U646" s="2" t="s">
        <v>0</v>
      </c>
      <c r="V646" s="1">
        <v>0</v>
      </c>
      <c r="W646" s="1">
        <v>0</v>
      </c>
      <c r="X646" s="2" t="s">
        <v>0</v>
      </c>
      <c r="Y646" s="1">
        <v>0</v>
      </c>
      <c r="Z646" s="3">
        <v>0</v>
      </c>
      <c r="AA646" s="3" t="s">
        <v>0</v>
      </c>
      <c r="AB646" s="3">
        <v>0</v>
      </c>
      <c r="AC646" s="3">
        <v>0</v>
      </c>
      <c r="AD646" s="3" t="s">
        <v>0</v>
      </c>
      <c r="AE646" s="3">
        <v>0</v>
      </c>
    </row>
    <row r="647" spans="1:31" ht="15" customHeight="1" x14ac:dyDescent="0.25">
      <c r="A647" s="2" t="s">
        <v>854</v>
      </c>
      <c r="B647" s="47">
        <v>44269</v>
      </c>
      <c r="C647" s="2" t="s">
        <v>35</v>
      </c>
      <c r="D647" s="2" t="s">
        <v>38</v>
      </c>
      <c r="E647" s="2" t="s">
        <v>210</v>
      </c>
      <c r="F647" s="2" t="s">
        <v>1662</v>
      </c>
      <c r="G647" s="2" t="s">
        <v>3</v>
      </c>
      <c r="H647" s="2" t="s">
        <v>2272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635687122.78999996</v>
      </c>
      <c r="R647" s="1">
        <v>0</v>
      </c>
      <c r="S647" s="1">
        <v>555807550.78999996</v>
      </c>
      <c r="T647" s="1">
        <v>0</v>
      </c>
      <c r="U647" s="2" t="s">
        <v>0</v>
      </c>
      <c r="V647" s="1">
        <v>0</v>
      </c>
      <c r="W647" s="1">
        <v>68861700</v>
      </c>
      <c r="X647" s="2" t="s">
        <v>0</v>
      </c>
      <c r="Y647" s="1">
        <v>11017872</v>
      </c>
      <c r="Z647" s="3">
        <v>0</v>
      </c>
      <c r="AA647" s="3" t="s">
        <v>0</v>
      </c>
      <c r="AB647" s="3">
        <v>0</v>
      </c>
      <c r="AC647" s="3">
        <v>0</v>
      </c>
      <c r="AD647" s="3" t="s">
        <v>0</v>
      </c>
      <c r="AE647" s="3">
        <v>0</v>
      </c>
    </row>
    <row r="648" spans="1:31" ht="15" customHeight="1" x14ac:dyDescent="0.25">
      <c r="A648" s="2" t="s">
        <v>855</v>
      </c>
      <c r="B648" s="47">
        <v>44269</v>
      </c>
      <c r="C648" s="2" t="s">
        <v>27</v>
      </c>
      <c r="D648" s="2" t="s">
        <v>38</v>
      </c>
      <c r="E648" s="2" t="s">
        <v>4</v>
      </c>
      <c r="F648" s="2" t="s">
        <v>1749</v>
      </c>
      <c r="G648" s="2" t="s">
        <v>3</v>
      </c>
      <c r="H648" s="2" t="s">
        <v>2273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950716646.20239997</v>
      </c>
      <c r="R648" s="1">
        <v>0</v>
      </c>
      <c r="S648" s="1">
        <v>654098577.5</v>
      </c>
      <c r="T648" s="1">
        <v>0</v>
      </c>
      <c r="U648" s="2" t="s">
        <v>0</v>
      </c>
      <c r="V648" s="1">
        <v>0</v>
      </c>
      <c r="W648" s="1">
        <v>255705231.64000002</v>
      </c>
      <c r="X648" s="2" t="s">
        <v>9</v>
      </c>
      <c r="Y648" s="1">
        <v>40912837.062399998</v>
      </c>
      <c r="Z648" s="3">
        <v>0</v>
      </c>
      <c r="AA648" s="3" t="s">
        <v>0</v>
      </c>
      <c r="AB648" s="3">
        <v>0</v>
      </c>
      <c r="AC648" s="3">
        <v>0</v>
      </c>
      <c r="AD648" s="3" t="s">
        <v>0</v>
      </c>
      <c r="AE648" s="3">
        <v>0</v>
      </c>
    </row>
    <row r="649" spans="1:31" ht="15" customHeight="1" x14ac:dyDescent="0.25">
      <c r="A649" s="2" t="s">
        <v>856</v>
      </c>
      <c r="B649" s="47">
        <v>44269</v>
      </c>
      <c r="C649" s="2" t="s">
        <v>6</v>
      </c>
      <c r="D649" s="2" t="s">
        <v>38</v>
      </c>
      <c r="E649" s="2" t="s">
        <v>212</v>
      </c>
      <c r="F649" s="2" t="s">
        <v>2274</v>
      </c>
      <c r="G649" s="2" t="s">
        <v>3</v>
      </c>
      <c r="H649" s="2" t="s">
        <v>2275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1629366182.8544002</v>
      </c>
      <c r="R649" s="1">
        <v>0</v>
      </c>
      <c r="S649" s="1">
        <v>1215245682.5000002</v>
      </c>
      <c r="T649" s="1">
        <v>0</v>
      </c>
      <c r="U649" s="2" t="s">
        <v>0</v>
      </c>
      <c r="V649" s="1">
        <v>0</v>
      </c>
      <c r="W649" s="1">
        <v>357000431.33999997</v>
      </c>
      <c r="X649" s="2" t="s">
        <v>9</v>
      </c>
      <c r="Y649" s="1">
        <v>57120069.014400005</v>
      </c>
      <c r="Z649" s="3">
        <v>0</v>
      </c>
      <c r="AA649" s="3" t="s">
        <v>0</v>
      </c>
      <c r="AB649" s="3">
        <v>0</v>
      </c>
      <c r="AC649" s="3">
        <v>0</v>
      </c>
      <c r="AD649" s="3" t="s">
        <v>0</v>
      </c>
      <c r="AE649" s="3">
        <v>0</v>
      </c>
    </row>
    <row r="650" spans="1:31" ht="15" customHeight="1" x14ac:dyDescent="0.25">
      <c r="A650" s="2" t="s">
        <v>857</v>
      </c>
      <c r="B650" s="47">
        <v>44269</v>
      </c>
      <c r="C650" s="2" t="s">
        <v>27</v>
      </c>
      <c r="D650" s="2" t="s">
        <v>33</v>
      </c>
      <c r="E650" s="2" t="s">
        <v>32</v>
      </c>
      <c r="F650" s="2" t="s">
        <v>1935</v>
      </c>
      <c r="G650" s="2" t="s">
        <v>3</v>
      </c>
      <c r="H650" s="2" t="s">
        <v>2276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520011884.65600002</v>
      </c>
      <c r="R650" s="1">
        <v>0</v>
      </c>
      <c r="S650" s="1">
        <v>415606309</v>
      </c>
      <c r="T650" s="1">
        <v>0</v>
      </c>
      <c r="U650" s="2" t="s">
        <v>0</v>
      </c>
      <c r="V650" s="1">
        <v>0</v>
      </c>
      <c r="W650" s="1">
        <v>90004806.599999994</v>
      </c>
      <c r="X650" s="2" t="s">
        <v>9</v>
      </c>
      <c r="Y650" s="1">
        <v>14400769.056000002</v>
      </c>
      <c r="Z650" s="3">
        <v>0</v>
      </c>
      <c r="AA650" s="3" t="s">
        <v>0</v>
      </c>
      <c r="AB650" s="3">
        <v>0</v>
      </c>
      <c r="AC650" s="3">
        <v>0</v>
      </c>
      <c r="AD650" s="3" t="s">
        <v>0</v>
      </c>
      <c r="AE650" s="3">
        <v>0</v>
      </c>
    </row>
    <row r="651" spans="1:31" ht="15" customHeight="1" x14ac:dyDescent="0.25">
      <c r="A651" s="2" t="s">
        <v>858</v>
      </c>
      <c r="B651" s="47">
        <v>44269</v>
      </c>
      <c r="C651" s="2" t="s">
        <v>6</v>
      </c>
      <c r="D651" s="2" t="s">
        <v>33</v>
      </c>
      <c r="E651" s="2" t="s">
        <v>206</v>
      </c>
      <c r="F651" s="2" t="s">
        <v>1001</v>
      </c>
      <c r="G651" s="2" t="s">
        <v>3</v>
      </c>
      <c r="H651" s="2" t="s">
        <v>2277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1">
        <v>1772361754.4399998</v>
      </c>
      <c r="R651" s="1">
        <v>0</v>
      </c>
      <c r="S651" s="1">
        <v>1399871403.5</v>
      </c>
      <c r="T651" s="1">
        <v>0</v>
      </c>
      <c r="U651" s="2" t="s">
        <v>0</v>
      </c>
      <c r="V651" s="1">
        <v>0</v>
      </c>
      <c r="W651" s="1">
        <v>321112371.5</v>
      </c>
      <c r="X651" s="2" t="s">
        <v>9</v>
      </c>
      <c r="Y651" s="1">
        <v>51377979.439999998</v>
      </c>
      <c r="Z651" s="3">
        <v>0</v>
      </c>
      <c r="AA651" s="3" t="s">
        <v>0</v>
      </c>
      <c r="AB651" s="3">
        <v>0</v>
      </c>
      <c r="AC651" s="3">
        <v>0</v>
      </c>
      <c r="AD651" s="3" t="s">
        <v>0</v>
      </c>
      <c r="AE651" s="3">
        <v>0</v>
      </c>
    </row>
    <row r="652" spans="1:31" ht="15" customHeight="1" x14ac:dyDescent="0.25">
      <c r="A652" s="2" t="s">
        <v>859</v>
      </c>
      <c r="B652" s="47">
        <v>44269</v>
      </c>
      <c r="C652" s="2" t="s">
        <v>27</v>
      </c>
      <c r="D652" s="2" t="s">
        <v>26</v>
      </c>
      <c r="E652" s="2" t="s">
        <v>253</v>
      </c>
      <c r="F652" s="2" t="s">
        <v>1579</v>
      </c>
      <c r="G652" s="2" t="s">
        <v>3</v>
      </c>
      <c r="H652" s="2" t="s">
        <v>2278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1">
        <v>909910011.01400006</v>
      </c>
      <c r="R652" s="1">
        <v>0</v>
      </c>
      <c r="S652" s="1">
        <v>647900348</v>
      </c>
      <c r="T652" s="1">
        <v>0</v>
      </c>
      <c r="U652" s="2" t="s">
        <v>0</v>
      </c>
      <c r="V652" s="1">
        <v>0</v>
      </c>
      <c r="W652" s="1">
        <v>225870399.15000001</v>
      </c>
      <c r="X652" s="2" t="s">
        <v>9</v>
      </c>
      <c r="Y652" s="1">
        <v>36139263.864</v>
      </c>
      <c r="Z652" s="3">
        <v>0</v>
      </c>
      <c r="AA652" s="3" t="s">
        <v>0</v>
      </c>
      <c r="AB652" s="3">
        <v>0</v>
      </c>
      <c r="AC652" s="3">
        <v>0</v>
      </c>
      <c r="AD652" s="3" t="s">
        <v>0</v>
      </c>
      <c r="AE652" s="3">
        <v>0</v>
      </c>
    </row>
    <row r="653" spans="1:31" ht="15" customHeight="1" x14ac:dyDescent="0.25">
      <c r="A653" s="2" t="s">
        <v>860</v>
      </c>
      <c r="B653" s="47">
        <v>44269</v>
      </c>
      <c r="C653" s="2" t="s">
        <v>27</v>
      </c>
      <c r="D653" s="2" t="s">
        <v>26</v>
      </c>
      <c r="E653" s="2" t="s">
        <v>253</v>
      </c>
      <c r="F653" s="2" t="s">
        <v>1581</v>
      </c>
      <c r="G653" s="2" t="s">
        <v>3</v>
      </c>
      <c r="H653" s="2" t="s">
        <v>2279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2280</v>
      </c>
      <c r="P653" s="2" t="s">
        <v>2281</v>
      </c>
      <c r="Q653" s="1">
        <v>11706460.5</v>
      </c>
      <c r="R653" s="1">
        <v>0</v>
      </c>
      <c r="S653" s="1">
        <v>2273340.5</v>
      </c>
      <c r="T653" s="1">
        <v>8132000</v>
      </c>
      <c r="U653" s="2" t="s">
        <v>9</v>
      </c>
      <c r="V653" s="1">
        <v>1301120</v>
      </c>
      <c r="W653" s="1">
        <v>0</v>
      </c>
      <c r="X653" s="2" t="s">
        <v>0</v>
      </c>
      <c r="Y653" s="1">
        <v>0</v>
      </c>
      <c r="Z653" s="3">
        <v>0</v>
      </c>
      <c r="AA653" s="3" t="s">
        <v>0</v>
      </c>
      <c r="AB653" s="3">
        <v>0</v>
      </c>
      <c r="AC653" s="3">
        <v>0</v>
      </c>
      <c r="AD653" s="3" t="s">
        <v>0</v>
      </c>
      <c r="AE653" s="3">
        <v>0</v>
      </c>
    </row>
    <row r="654" spans="1:31" ht="15" customHeight="1" x14ac:dyDescent="0.25">
      <c r="A654" s="2" t="s">
        <v>861</v>
      </c>
      <c r="B654" s="47">
        <v>44269</v>
      </c>
      <c r="C654" s="2" t="s">
        <v>6</v>
      </c>
      <c r="D654" s="2" t="s">
        <v>26</v>
      </c>
      <c r="E654" s="2" t="s">
        <v>200</v>
      </c>
      <c r="F654" s="2" t="s">
        <v>1825</v>
      </c>
      <c r="G654" s="2" t="s">
        <v>3</v>
      </c>
      <c r="H654" s="2" t="s">
        <v>2282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2620678752.5135999</v>
      </c>
      <c r="R654" s="1">
        <v>0</v>
      </c>
      <c r="S654" s="1">
        <v>1953840249.5</v>
      </c>
      <c r="T654" s="1">
        <v>0</v>
      </c>
      <c r="U654" s="2" t="s">
        <v>0</v>
      </c>
      <c r="V654" s="1">
        <v>0</v>
      </c>
      <c r="W654" s="1">
        <v>574860778.46000004</v>
      </c>
      <c r="X654" s="2" t="s">
        <v>9</v>
      </c>
      <c r="Y654" s="1">
        <v>91977724.553599983</v>
      </c>
      <c r="Z654" s="3">
        <v>0</v>
      </c>
      <c r="AA654" s="3" t="s">
        <v>0</v>
      </c>
      <c r="AB654" s="3">
        <v>0</v>
      </c>
      <c r="AC654" s="3">
        <v>0</v>
      </c>
      <c r="AD654" s="3" t="s">
        <v>0</v>
      </c>
      <c r="AE654" s="3">
        <v>0</v>
      </c>
    </row>
    <row r="655" spans="1:31" ht="15" customHeight="1" x14ac:dyDescent="0.25">
      <c r="A655" s="2" t="s">
        <v>862</v>
      </c>
      <c r="B655" s="47">
        <v>44269</v>
      </c>
      <c r="C655" s="2" t="s">
        <v>27</v>
      </c>
      <c r="D655" s="2" t="s">
        <v>24</v>
      </c>
      <c r="E655" s="2" t="s">
        <v>358</v>
      </c>
      <c r="F655" s="2" t="s">
        <v>1207</v>
      </c>
      <c r="G655" s="2" t="s">
        <v>3</v>
      </c>
      <c r="H655" s="2" t="s">
        <v>2283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808453115.85759997</v>
      </c>
      <c r="R655" s="1">
        <v>0</v>
      </c>
      <c r="S655" s="1">
        <v>585370271.5</v>
      </c>
      <c r="T655" s="1">
        <v>0</v>
      </c>
      <c r="U655" s="2" t="s">
        <v>0</v>
      </c>
      <c r="V655" s="1">
        <v>0</v>
      </c>
      <c r="W655" s="1">
        <v>192312796.86000001</v>
      </c>
      <c r="X655" s="2" t="s">
        <v>9</v>
      </c>
      <c r="Y655" s="1">
        <v>30770047.497600004</v>
      </c>
      <c r="Z655" s="3">
        <v>0</v>
      </c>
      <c r="AA655" s="3" t="s">
        <v>0</v>
      </c>
      <c r="AB655" s="3">
        <v>0</v>
      </c>
      <c r="AC655" s="3">
        <v>0</v>
      </c>
      <c r="AD655" s="3" t="s">
        <v>0</v>
      </c>
      <c r="AE655" s="3">
        <v>0</v>
      </c>
    </row>
    <row r="656" spans="1:31" ht="15" customHeight="1" x14ac:dyDescent="0.25">
      <c r="A656" s="2" t="s">
        <v>863</v>
      </c>
      <c r="B656" s="47">
        <v>44269</v>
      </c>
      <c r="C656" s="2" t="s">
        <v>6</v>
      </c>
      <c r="D656" s="2" t="s">
        <v>24</v>
      </c>
      <c r="E656" s="2" t="s">
        <v>196</v>
      </c>
      <c r="F656" s="2" t="s">
        <v>1366</v>
      </c>
      <c r="G656" s="2" t="s">
        <v>3</v>
      </c>
      <c r="H656" s="2" t="s">
        <v>2284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1">
        <v>2080582220.1599998</v>
      </c>
      <c r="R656" s="1">
        <v>0</v>
      </c>
      <c r="S656" s="1">
        <v>1640754342.5</v>
      </c>
      <c r="T656" s="1">
        <v>0</v>
      </c>
      <c r="U656" s="2" t="s">
        <v>0</v>
      </c>
      <c r="V656" s="1">
        <v>0</v>
      </c>
      <c r="W656" s="1">
        <v>379161963.5</v>
      </c>
      <c r="X656" s="2" t="s">
        <v>9</v>
      </c>
      <c r="Y656" s="1">
        <v>60665914.159999996</v>
      </c>
      <c r="Z656" s="3">
        <v>0</v>
      </c>
      <c r="AA656" s="3" t="s">
        <v>0</v>
      </c>
      <c r="AB656" s="3">
        <v>0</v>
      </c>
      <c r="AC656" s="3">
        <v>0</v>
      </c>
      <c r="AD656" s="3" t="s">
        <v>0</v>
      </c>
      <c r="AE656" s="3">
        <v>0</v>
      </c>
    </row>
    <row r="657" spans="1:31" ht="15" customHeight="1" x14ac:dyDescent="0.25">
      <c r="A657" s="2" t="s">
        <v>866</v>
      </c>
      <c r="B657" s="47">
        <v>44269</v>
      </c>
      <c r="C657" s="2" t="s">
        <v>6</v>
      </c>
      <c r="D657" s="2" t="s">
        <v>24</v>
      </c>
      <c r="E657" s="2" t="s">
        <v>196</v>
      </c>
      <c r="F657" s="2" t="s">
        <v>1366</v>
      </c>
      <c r="G657" s="2" t="s">
        <v>13</v>
      </c>
      <c r="H657" s="2" t="s">
        <v>1</v>
      </c>
      <c r="I657" s="1" t="s">
        <v>2285</v>
      </c>
      <c r="J657" s="1" t="s">
        <v>1</v>
      </c>
      <c r="K657" s="1" t="s">
        <v>2286</v>
      </c>
      <c r="L657" s="1" t="s">
        <v>2287</v>
      </c>
      <c r="M657" s="1">
        <v>6773500</v>
      </c>
      <c r="N657" s="2" t="s">
        <v>12</v>
      </c>
      <c r="O657" s="2" t="s">
        <v>2288</v>
      </c>
      <c r="P657" s="2" t="s">
        <v>2289</v>
      </c>
      <c r="Q657" s="1">
        <v>-6773500</v>
      </c>
      <c r="R657" s="1">
        <v>0</v>
      </c>
      <c r="S657" s="1">
        <v>-6773500</v>
      </c>
      <c r="T657" s="1">
        <v>0</v>
      </c>
      <c r="U657" s="2" t="s">
        <v>0</v>
      </c>
      <c r="V657" s="1">
        <v>0</v>
      </c>
      <c r="W657" s="1">
        <v>0</v>
      </c>
      <c r="X657" s="2" t="s">
        <v>0</v>
      </c>
      <c r="Y657" s="1">
        <v>0</v>
      </c>
      <c r="Z657" s="3">
        <v>0</v>
      </c>
      <c r="AA657" s="3" t="s">
        <v>0</v>
      </c>
      <c r="AB657" s="3">
        <v>0</v>
      </c>
      <c r="AC657" s="3">
        <v>0</v>
      </c>
      <c r="AD657" s="3" t="s">
        <v>0</v>
      </c>
      <c r="AE657" s="3">
        <v>0</v>
      </c>
    </row>
    <row r="658" spans="1:31" ht="15" customHeight="1" x14ac:dyDescent="0.25">
      <c r="A658" s="2" t="s">
        <v>867</v>
      </c>
      <c r="B658" s="47">
        <v>44269</v>
      </c>
      <c r="C658" s="2" t="s">
        <v>27</v>
      </c>
      <c r="D658" s="2" t="s">
        <v>1031</v>
      </c>
      <c r="E658" s="2" t="s">
        <v>1104</v>
      </c>
      <c r="F658" s="2" t="s">
        <v>2290</v>
      </c>
      <c r="G658" s="2" t="s">
        <v>3</v>
      </c>
      <c r="H658" s="2" t="s">
        <v>2291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</v>
      </c>
      <c r="P658" s="2" t="s">
        <v>1</v>
      </c>
      <c r="Q658" s="1">
        <v>91832700</v>
      </c>
      <c r="R658" s="1">
        <v>0</v>
      </c>
      <c r="S658" s="1">
        <v>532000</v>
      </c>
      <c r="T658" s="1">
        <v>0</v>
      </c>
      <c r="U658" s="2" t="s">
        <v>0</v>
      </c>
      <c r="V658" s="1">
        <v>0</v>
      </c>
      <c r="W658" s="1">
        <v>78707500</v>
      </c>
      <c r="X658" s="2" t="s">
        <v>9</v>
      </c>
      <c r="Y658" s="1">
        <v>12593200</v>
      </c>
      <c r="Z658" s="3">
        <v>0</v>
      </c>
      <c r="AA658" s="3" t="s">
        <v>0</v>
      </c>
      <c r="AB658" s="3">
        <v>0</v>
      </c>
      <c r="AC658" s="3">
        <v>0</v>
      </c>
      <c r="AD658" s="3" t="s">
        <v>0</v>
      </c>
      <c r="AE658" s="3">
        <v>0</v>
      </c>
    </row>
    <row r="659" spans="1:31" ht="15" customHeight="1" x14ac:dyDescent="0.25">
      <c r="A659" s="2" t="s">
        <v>868</v>
      </c>
      <c r="B659" s="47">
        <v>44269</v>
      </c>
      <c r="C659" s="2" t="s">
        <v>6</v>
      </c>
      <c r="D659" s="2" t="s">
        <v>1031</v>
      </c>
      <c r="E659" s="2" t="s">
        <v>1032</v>
      </c>
      <c r="F659" s="2" t="s">
        <v>2292</v>
      </c>
      <c r="G659" s="2" t="s">
        <v>3</v>
      </c>
      <c r="H659" s="2" t="s">
        <v>2293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2435225674.6672001</v>
      </c>
      <c r="R659" s="1">
        <v>0</v>
      </c>
      <c r="S659" s="1">
        <v>1906696486</v>
      </c>
      <c r="T659" s="1">
        <v>0</v>
      </c>
      <c r="U659" s="2" t="s">
        <v>0</v>
      </c>
      <c r="V659" s="1">
        <v>0</v>
      </c>
      <c r="W659" s="1">
        <v>455628610.92000002</v>
      </c>
      <c r="X659" s="2" t="s">
        <v>9</v>
      </c>
      <c r="Y659" s="1">
        <v>72900577.747199997</v>
      </c>
      <c r="Z659" s="3">
        <v>0</v>
      </c>
      <c r="AA659" s="3" t="s">
        <v>0</v>
      </c>
      <c r="AB659" s="3">
        <v>0</v>
      </c>
      <c r="AC659" s="3">
        <v>0</v>
      </c>
      <c r="AD659" s="3" t="s">
        <v>0</v>
      </c>
      <c r="AE659" s="3">
        <v>0</v>
      </c>
    </row>
    <row r="660" spans="1:31" ht="15" customHeight="1" x14ac:dyDescent="0.25">
      <c r="A660" s="2" t="s">
        <v>869</v>
      </c>
      <c r="B660" s="47">
        <v>44269</v>
      </c>
      <c r="C660" s="2" t="s">
        <v>6</v>
      </c>
      <c r="D660" s="2" t="s">
        <v>19</v>
      </c>
      <c r="E660" s="2" t="s">
        <v>185</v>
      </c>
      <c r="F660" s="2" t="s">
        <v>1949</v>
      </c>
      <c r="G660" s="2" t="s">
        <v>3</v>
      </c>
      <c r="H660" s="2" t="s">
        <v>2294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2453987672.4000001</v>
      </c>
      <c r="R660" s="1">
        <v>0</v>
      </c>
      <c r="S660" s="1">
        <v>1786601012.5</v>
      </c>
      <c r="T660" s="1">
        <v>0</v>
      </c>
      <c r="U660" s="2" t="s">
        <v>0</v>
      </c>
      <c r="V660" s="1">
        <v>0</v>
      </c>
      <c r="W660" s="1">
        <v>575333327.5</v>
      </c>
      <c r="X660" s="2" t="s">
        <v>9</v>
      </c>
      <c r="Y660" s="1">
        <v>92053332.399999976</v>
      </c>
      <c r="Z660" s="3">
        <v>0</v>
      </c>
      <c r="AA660" s="3" t="s">
        <v>0</v>
      </c>
      <c r="AB660" s="3">
        <v>0</v>
      </c>
      <c r="AC660" s="3">
        <v>0</v>
      </c>
      <c r="AD660" s="3" t="s">
        <v>0</v>
      </c>
      <c r="AE660" s="3">
        <v>0</v>
      </c>
    </row>
    <row r="661" spans="1:31" ht="15" customHeight="1" x14ac:dyDescent="0.25">
      <c r="A661" s="2" t="s">
        <v>870</v>
      </c>
      <c r="B661" s="47">
        <v>44269</v>
      </c>
      <c r="C661" s="2" t="s">
        <v>6</v>
      </c>
      <c r="D661" s="2" t="s">
        <v>14</v>
      </c>
      <c r="E661" s="2" t="s">
        <v>181</v>
      </c>
      <c r="F661" s="2" t="s">
        <v>2295</v>
      </c>
      <c r="G661" s="2" t="s">
        <v>3</v>
      </c>
      <c r="H661" s="2" t="s">
        <v>2296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975541123.78999996</v>
      </c>
      <c r="R661" s="1">
        <v>0</v>
      </c>
      <c r="S661" s="1">
        <v>895088511.78999996</v>
      </c>
      <c r="T661" s="1">
        <v>0</v>
      </c>
      <c r="U661" s="2" t="s">
        <v>0</v>
      </c>
      <c r="V661" s="1">
        <v>0</v>
      </c>
      <c r="W661" s="1">
        <v>69355700</v>
      </c>
      <c r="X661" s="2" t="s">
        <v>0</v>
      </c>
      <c r="Y661" s="1">
        <v>11096912</v>
      </c>
      <c r="Z661" s="3">
        <v>0</v>
      </c>
      <c r="AA661" s="3" t="s">
        <v>0</v>
      </c>
      <c r="AB661" s="3">
        <v>0</v>
      </c>
      <c r="AC661" s="3">
        <v>0</v>
      </c>
      <c r="AD661" s="3" t="s">
        <v>0</v>
      </c>
      <c r="AE661" s="3">
        <v>0</v>
      </c>
    </row>
    <row r="662" spans="1:31" x14ac:dyDescent="0.25">
      <c r="A662" s="2" t="s">
        <v>871</v>
      </c>
      <c r="B662" s="47">
        <v>44269</v>
      </c>
      <c r="C662" s="2" t="s">
        <v>6</v>
      </c>
      <c r="D662" s="2" t="s">
        <v>10</v>
      </c>
      <c r="E662" s="2" t="s">
        <v>178</v>
      </c>
      <c r="F662" s="2" t="s">
        <v>2297</v>
      </c>
      <c r="G662" s="2" t="s">
        <v>3</v>
      </c>
      <c r="H662" s="2" t="s">
        <v>2298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1">
        <v>835301288.86000001</v>
      </c>
      <c r="R662" s="1">
        <v>0</v>
      </c>
      <c r="S662" s="1">
        <v>428672066</v>
      </c>
      <c r="T662" s="1">
        <v>0</v>
      </c>
      <c r="U662" s="2" t="s">
        <v>0</v>
      </c>
      <c r="V662" s="1">
        <v>0</v>
      </c>
      <c r="W662" s="1">
        <v>350542433.5</v>
      </c>
      <c r="X662" s="2" t="s">
        <v>9</v>
      </c>
      <c r="Y662" s="1">
        <v>56086789.360000007</v>
      </c>
      <c r="Z662" s="3">
        <v>0</v>
      </c>
      <c r="AA662" s="3" t="s">
        <v>0</v>
      </c>
      <c r="AB662" s="3">
        <v>0</v>
      </c>
      <c r="AC662" s="3">
        <v>0</v>
      </c>
      <c r="AD662" s="3" t="s">
        <v>0</v>
      </c>
      <c r="AE662" s="3">
        <v>0</v>
      </c>
    </row>
    <row r="663" spans="1:31" x14ac:dyDescent="0.25">
      <c r="A663" s="2" t="s">
        <v>872</v>
      </c>
      <c r="B663" s="47">
        <v>44269</v>
      </c>
      <c r="C663" s="2" t="s">
        <v>6</v>
      </c>
      <c r="D663" s="2" t="s">
        <v>280</v>
      </c>
      <c r="E663" s="2" t="s">
        <v>204</v>
      </c>
      <c r="F663" s="2" t="s">
        <v>1129</v>
      </c>
      <c r="G663" s="2" t="s">
        <v>3</v>
      </c>
      <c r="H663" s="2" t="s">
        <v>2299</v>
      </c>
      <c r="I663" s="1" t="s">
        <v>1</v>
      </c>
      <c r="J663" s="1" t="s">
        <v>1</v>
      </c>
      <c r="K663" s="1" t="s">
        <v>1</v>
      </c>
      <c r="L663" s="1" t="s">
        <v>1</v>
      </c>
      <c r="M663" s="1"/>
      <c r="N663" s="2" t="s">
        <v>1</v>
      </c>
      <c r="O663" s="2" t="s">
        <v>2</v>
      </c>
      <c r="P663" s="2"/>
      <c r="Q663" s="1">
        <v>0</v>
      </c>
      <c r="R663" s="1">
        <v>0</v>
      </c>
      <c r="S663" s="1">
        <v>0</v>
      </c>
      <c r="T663" s="1">
        <v>0</v>
      </c>
      <c r="U663" s="2" t="s">
        <v>0</v>
      </c>
      <c r="V663" s="1">
        <v>0</v>
      </c>
      <c r="W663" s="1">
        <v>0</v>
      </c>
      <c r="X663" s="2" t="s">
        <v>0</v>
      </c>
      <c r="Y663" s="1">
        <v>0</v>
      </c>
      <c r="Z663" s="3">
        <v>0</v>
      </c>
      <c r="AA663" s="3" t="s">
        <v>0</v>
      </c>
      <c r="AB663" s="3">
        <v>0</v>
      </c>
      <c r="AC663" s="3">
        <v>0</v>
      </c>
      <c r="AD663" s="3" t="s">
        <v>0</v>
      </c>
      <c r="AE663" s="3">
        <v>0</v>
      </c>
    </row>
    <row r="664" spans="1:31" ht="15" customHeight="1" x14ac:dyDescent="0.25">
      <c r="A664" s="2" t="s">
        <v>873</v>
      </c>
      <c r="B664" s="47">
        <v>44269</v>
      </c>
      <c r="C664" s="2" t="s">
        <v>6</v>
      </c>
      <c r="D664" s="2" t="s">
        <v>7</v>
      </c>
      <c r="E664" s="2" t="s">
        <v>762</v>
      </c>
      <c r="F664" s="2" t="s">
        <v>2300</v>
      </c>
      <c r="G664" s="2" t="s">
        <v>3</v>
      </c>
      <c r="H664" s="2" t="s">
        <v>2301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v>367552112</v>
      </c>
      <c r="R664" s="1">
        <v>0</v>
      </c>
      <c r="S664" s="1">
        <v>307872200</v>
      </c>
      <c r="T664" s="1">
        <v>0</v>
      </c>
      <c r="U664" s="2" t="s">
        <v>0</v>
      </c>
      <c r="V664" s="1">
        <v>0</v>
      </c>
      <c r="W664" s="1">
        <v>51448200</v>
      </c>
      <c r="X664" s="2" t="s">
        <v>0</v>
      </c>
      <c r="Y664" s="1">
        <v>8231712</v>
      </c>
      <c r="Z664" s="3">
        <v>0</v>
      </c>
      <c r="AA664" s="3" t="s">
        <v>0</v>
      </c>
      <c r="AB664" s="3">
        <v>0</v>
      </c>
      <c r="AC664" s="3">
        <v>0</v>
      </c>
      <c r="AD664" s="3" t="s">
        <v>0</v>
      </c>
      <c r="AE664" s="3">
        <v>0</v>
      </c>
    </row>
    <row r="665" spans="1:31" ht="15" customHeight="1" x14ac:dyDescent="0.25">
      <c r="A665" s="2" t="s">
        <v>874</v>
      </c>
      <c r="B665" s="47">
        <v>44269</v>
      </c>
      <c r="C665" s="2" t="s">
        <v>6</v>
      </c>
      <c r="D665" s="2" t="s">
        <v>5</v>
      </c>
      <c r="E665" s="2" t="s">
        <v>175</v>
      </c>
      <c r="F665" s="2" t="s">
        <v>1069</v>
      </c>
      <c r="G665" s="2" t="s">
        <v>3</v>
      </c>
      <c r="H665" s="2" t="s">
        <v>2302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1874354520.0144</v>
      </c>
      <c r="R665" s="1">
        <v>0</v>
      </c>
      <c r="S665" s="1">
        <v>1333067481.5</v>
      </c>
      <c r="T665" s="1">
        <v>0</v>
      </c>
      <c r="U665" s="2" t="s">
        <v>0</v>
      </c>
      <c r="V665" s="1">
        <v>0</v>
      </c>
      <c r="W665" s="1">
        <v>466626757.33999997</v>
      </c>
      <c r="X665" s="2" t="s">
        <v>0</v>
      </c>
      <c r="Y665" s="1">
        <v>74660281.174400002</v>
      </c>
      <c r="Z665" s="3">
        <v>0</v>
      </c>
      <c r="AA665" s="3" t="s">
        <v>0</v>
      </c>
      <c r="AB665" s="3">
        <v>0</v>
      </c>
      <c r="AC665" s="3">
        <v>0</v>
      </c>
      <c r="AD665" s="3" t="s">
        <v>0</v>
      </c>
      <c r="AE665" s="3">
        <v>0</v>
      </c>
    </row>
    <row r="666" spans="1:31" ht="15" customHeight="1" x14ac:dyDescent="0.25">
      <c r="A666" s="2" t="s">
        <v>875</v>
      </c>
      <c r="B666" s="47">
        <v>44270</v>
      </c>
      <c r="C666" s="2" t="s">
        <v>6</v>
      </c>
      <c r="D666" s="2" t="s">
        <v>49</v>
      </c>
      <c r="E666" s="2" t="s">
        <v>232</v>
      </c>
      <c r="F666" s="2" t="s">
        <v>2303</v>
      </c>
      <c r="G666" s="2" t="s">
        <v>3</v>
      </c>
      <c r="H666" s="2" t="s">
        <v>2304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</v>
      </c>
      <c r="P666" s="2" t="s">
        <v>1</v>
      </c>
      <c r="Q666" s="1">
        <v>828733923</v>
      </c>
      <c r="R666" s="1">
        <v>0</v>
      </c>
      <c r="S666" s="1">
        <v>714636149</v>
      </c>
      <c r="T666" s="1">
        <v>0</v>
      </c>
      <c r="U666" s="2" t="s">
        <v>0</v>
      </c>
      <c r="V666" s="1">
        <v>0</v>
      </c>
      <c r="W666" s="1">
        <v>98360150</v>
      </c>
      <c r="X666" s="2" t="s">
        <v>0</v>
      </c>
      <c r="Y666" s="1">
        <v>15737624</v>
      </c>
      <c r="Z666" s="3">
        <v>0</v>
      </c>
      <c r="AA666" s="3" t="s">
        <v>0</v>
      </c>
      <c r="AB666" s="3">
        <v>0</v>
      </c>
      <c r="AC666" s="3">
        <v>0</v>
      </c>
      <c r="AD666" s="3" t="s">
        <v>0</v>
      </c>
      <c r="AE666" s="3">
        <v>0</v>
      </c>
    </row>
    <row r="667" spans="1:31" ht="15" customHeight="1" x14ac:dyDescent="0.25">
      <c r="A667" s="2" t="s">
        <v>876</v>
      </c>
      <c r="B667" s="47">
        <v>44270</v>
      </c>
      <c r="C667" s="2" t="s">
        <v>6</v>
      </c>
      <c r="D667" s="2" t="s">
        <v>49</v>
      </c>
      <c r="E667" s="2" t="s">
        <v>232</v>
      </c>
      <c r="F667" s="2" t="s">
        <v>2303</v>
      </c>
      <c r="G667" s="2" t="s">
        <v>3</v>
      </c>
      <c r="H667" s="2" t="s">
        <v>2305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2306</v>
      </c>
      <c r="P667" s="2" t="s">
        <v>2307</v>
      </c>
      <c r="Q667" s="1">
        <v>78255822.5</v>
      </c>
      <c r="R667" s="1">
        <v>0</v>
      </c>
      <c r="S667" s="1">
        <v>66184514.5</v>
      </c>
      <c r="T667" s="1">
        <v>10406300</v>
      </c>
      <c r="U667" s="2" t="s">
        <v>9</v>
      </c>
      <c r="V667" s="1">
        <v>1665008</v>
      </c>
      <c r="W667" s="1">
        <v>0</v>
      </c>
      <c r="X667" s="2" t="s">
        <v>0</v>
      </c>
      <c r="Y667" s="1">
        <v>0</v>
      </c>
      <c r="Z667" s="3">
        <v>0</v>
      </c>
      <c r="AA667" s="3" t="s">
        <v>0</v>
      </c>
      <c r="AB667" s="3">
        <v>0</v>
      </c>
      <c r="AC667" s="3">
        <v>0</v>
      </c>
      <c r="AD667" s="3" t="s">
        <v>0</v>
      </c>
      <c r="AE667" s="3">
        <v>0</v>
      </c>
    </row>
    <row r="668" spans="1:31" ht="15" customHeight="1" x14ac:dyDescent="0.25">
      <c r="A668" s="2" t="s">
        <v>877</v>
      </c>
      <c r="B668" s="47">
        <v>44270</v>
      </c>
      <c r="C668" s="2" t="s">
        <v>6</v>
      </c>
      <c r="D668" s="2" t="s">
        <v>49</v>
      </c>
      <c r="E668" s="2" t="s">
        <v>232</v>
      </c>
      <c r="F668" s="2" t="s">
        <v>2303</v>
      </c>
      <c r="G668" s="2" t="s">
        <v>3</v>
      </c>
      <c r="H668" s="2" t="s">
        <v>2308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1131071569.3399999</v>
      </c>
      <c r="R668" s="1">
        <v>0</v>
      </c>
      <c r="S668" s="1">
        <v>882400123</v>
      </c>
      <c r="T668" s="1">
        <v>0</v>
      </c>
      <c r="U668" s="2" t="s">
        <v>0</v>
      </c>
      <c r="V668" s="1">
        <v>0</v>
      </c>
      <c r="W668" s="1">
        <v>214371936.5</v>
      </c>
      <c r="X668" s="2" t="s">
        <v>0</v>
      </c>
      <c r="Y668" s="1">
        <v>34299509.840000004</v>
      </c>
      <c r="Z668" s="3">
        <v>0</v>
      </c>
      <c r="AA668" s="3" t="s">
        <v>0</v>
      </c>
      <c r="AB668" s="3">
        <v>0</v>
      </c>
      <c r="AC668" s="3">
        <v>0</v>
      </c>
      <c r="AD668" s="3" t="s">
        <v>0</v>
      </c>
      <c r="AE668" s="3">
        <v>0</v>
      </c>
    </row>
    <row r="669" spans="1:31" ht="15" customHeight="1" x14ac:dyDescent="0.25">
      <c r="A669" s="2" t="s">
        <v>878</v>
      </c>
      <c r="B669" s="47">
        <v>44270</v>
      </c>
      <c r="C669" s="2" t="s">
        <v>27</v>
      </c>
      <c r="D669" s="2" t="s">
        <v>49</v>
      </c>
      <c r="E669" s="2" t="s">
        <v>223</v>
      </c>
      <c r="F669" s="2" t="s">
        <v>2309</v>
      </c>
      <c r="G669" s="2" t="s">
        <v>3</v>
      </c>
      <c r="H669" s="2" t="s">
        <v>2310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440975602.08719999</v>
      </c>
      <c r="R669" s="1">
        <v>0</v>
      </c>
      <c r="S669" s="1">
        <v>317917526.5</v>
      </c>
      <c r="T669" s="1">
        <v>0</v>
      </c>
      <c r="U669" s="2" t="s">
        <v>0</v>
      </c>
      <c r="V669" s="1">
        <v>0</v>
      </c>
      <c r="W669" s="1">
        <v>106084547.92</v>
      </c>
      <c r="X669" s="2" t="s">
        <v>0</v>
      </c>
      <c r="Y669" s="1">
        <v>16973527.667199999</v>
      </c>
      <c r="Z669" s="3">
        <v>0</v>
      </c>
      <c r="AA669" s="3" t="s">
        <v>0</v>
      </c>
      <c r="AB669" s="3">
        <v>0</v>
      </c>
      <c r="AC669" s="3">
        <v>0</v>
      </c>
      <c r="AD669" s="3" t="s">
        <v>0</v>
      </c>
      <c r="AE669" s="3">
        <v>0</v>
      </c>
    </row>
    <row r="670" spans="1:31" ht="15" customHeight="1" x14ac:dyDescent="0.25">
      <c r="A670" s="2" t="s">
        <v>879</v>
      </c>
      <c r="B670" s="47">
        <v>44270</v>
      </c>
      <c r="C670" s="2" t="s">
        <v>27</v>
      </c>
      <c r="D670" s="2" t="s">
        <v>49</v>
      </c>
      <c r="E670" s="2" t="s">
        <v>223</v>
      </c>
      <c r="F670" s="2" t="s">
        <v>2311</v>
      </c>
      <c r="G670" s="2" t="s">
        <v>3</v>
      </c>
      <c r="H670" s="2" t="s">
        <v>2312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1009</v>
      </c>
      <c r="P670" s="2" t="s">
        <v>1010</v>
      </c>
      <c r="Q670" s="1">
        <v>7723480</v>
      </c>
      <c r="R670" s="1">
        <v>0</v>
      </c>
      <c r="S670" s="1">
        <v>2500000</v>
      </c>
      <c r="T670" s="1">
        <v>4503000</v>
      </c>
      <c r="U670" s="2" t="s">
        <v>9</v>
      </c>
      <c r="V670" s="1">
        <v>720480</v>
      </c>
      <c r="W670" s="1">
        <v>0</v>
      </c>
      <c r="X670" s="2" t="s">
        <v>0</v>
      </c>
      <c r="Y670" s="1">
        <v>0</v>
      </c>
      <c r="Z670" s="3">
        <v>0</v>
      </c>
      <c r="AA670" s="3" t="s">
        <v>0</v>
      </c>
      <c r="AB670" s="3">
        <v>0</v>
      </c>
      <c r="AC670" s="3">
        <v>0</v>
      </c>
      <c r="AD670" s="3" t="s">
        <v>0</v>
      </c>
      <c r="AE670" s="3">
        <v>0</v>
      </c>
    </row>
    <row r="671" spans="1:31" ht="15" customHeight="1" x14ac:dyDescent="0.25">
      <c r="A671" s="2" t="s">
        <v>880</v>
      </c>
      <c r="B671" s="47">
        <v>44270</v>
      </c>
      <c r="C671" s="2" t="s">
        <v>27</v>
      </c>
      <c r="D671" s="2" t="s">
        <v>49</v>
      </c>
      <c r="E671" s="2" t="s">
        <v>223</v>
      </c>
      <c r="F671" s="2" t="s">
        <v>2309</v>
      </c>
      <c r="G671" s="2" t="s">
        <v>3</v>
      </c>
      <c r="H671" s="2" t="s">
        <v>2313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716198990.49480009</v>
      </c>
      <c r="R671" s="1">
        <v>0</v>
      </c>
      <c r="S671" s="1">
        <v>436815187.5</v>
      </c>
      <c r="T671" s="1">
        <v>0</v>
      </c>
      <c r="U671" s="2" t="s">
        <v>0</v>
      </c>
      <c r="V671" s="1">
        <v>0</v>
      </c>
      <c r="W671" s="1">
        <v>240848106.03</v>
      </c>
      <c r="X671" s="2" t="s">
        <v>9</v>
      </c>
      <c r="Y671" s="1">
        <v>38535696.9648</v>
      </c>
      <c r="Z671" s="3">
        <v>0</v>
      </c>
      <c r="AA671" s="3" t="s">
        <v>0</v>
      </c>
      <c r="AB671" s="3">
        <v>0</v>
      </c>
      <c r="AC671" s="3">
        <v>0</v>
      </c>
      <c r="AD671" s="3" t="s">
        <v>0</v>
      </c>
      <c r="AE671" s="3">
        <v>0</v>
      </c>
    </row>
    <row r="672" spans="1:31" ht="15" customHeight="1" x14ac:dyDescent="0.25">
      <c r="A672" s="2" t="s">
        <v>881</v>
      </c>
      <c r="B672" s="47">
        <v>44270</v>
      </c>
      <c r="C672" s="2" t="s">
        <v>35</v>
      </c>
      <c r="D672" s="2" t="s">
        <v>42</v>
      </c>
      <c r="E672" s="2" t="s">
        <v>219</v>
      </c>
      <c r="F672" s="2" t="s">
        <v>2314</v>
      </c>
      <c r="G672" s="2" t="s">
        <v>3</v>
      </c>
      <c r="H672" s="2" t="s">
        <v>2315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550702017.96000004</v>
      </c>
      <c r="R672" s="1">
        <v>0</v>
      </c>
      <c r="S672" s="1">
        <v>494171615</v>
      </c>
      <c r="T672" s="1">
        <v>0</v>
      </c>
      <c r="U672" s="2" t="s">
        <v>0</v>
      </c>
      <c r="V672" s="1">
        <v>0</v>
      </c>
      <c r="W672" s="1">
        <v>48733106</v>
      </c>
      <c r="X672" s="2" t="s">
        <v>0</v>
      </c>
      <c r="Y672" s="1">
        <v>7797296.96</v>
      </c>
      <c r="Z672" s="3">
        <v>0</v>
      </c>
      <c r="AA672" s="3" t="s">
        <v>0</v>
      </c>
      <c r="AB672" s="3">
        <v>0</v>
      </c>
      <c r="AC672" s="3">
        <v>0</v>
      </c>
      <c r="AD672" s="3" t="s">
        <v>0</v>
      </c>
      <c r="AE672" s="3">
        <v>0</v>
      </c>
    </row>
    <row r="673" spans="1:31" ht="15" customHeight="1" x14ac:dyDescent="0.25">
      <c r="A673" s="2" t="s">
        <v>882</v>
      </c>
      <c r="B673" s="47">
        <v>44270</v>
      </c>
      <c r="C673" s="2" t="s">
        <v>27</v>
      </c>
      <c r="D673" s="2" t="s">
        <v>42</v>
      </c>
      <c r="E673" s="2" t="s">
        <v>214</v>
      </c>
      <c r="F673" s="2" t="s">
        <v>1935</v>
      </c>
      <c r="G673" s="2" t="s">
        <v>3</v>
      </c>
      <c r="H673" s="2" t="s">
        <v>2316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420604164.88720006</v>
      </c>
      <c r="R673" s="1">
        <v>0</v>
      </c>
      <c r="S673" s="1">
        <v>317087965.5</v>
      </c>
      <c r="T673" s="1">
        <v>0</v>
      </c>
      <c r="U673" s="2" t="s">
        <v>0</v>
      </c>
      <c r="V673" s="1">
        <v>0</v>
      </c>
      <c r="W673" s="1">
        <v>89238102.920000002</v>
      </c>
      <c r="X673" s="2" t="s">
        <v>9</v>
      </c>
      <c r="Y673" s="1">
        <v>14278096.467200002</v>
      </c>
      <c r="Z673" s="3">
        <v>0</v>
      </c>
      <c r="AA673" s="3" t="s">
        <v>0</v>
      </c>
      <c r="AB673" s="3">
        <v>0</v>
      </c>
      <c r="AC673" s="3">
        <v>0</v>
      </c>
      <c r="AD673" s="3" t="s">
        <v>0</v>
      </c>
      <c r="AE673" s="3">
        <v>0</v>
      </c>
    </row>
    <row r="674" spans="1:31" ht="15" customHeight="1" x14ac:dyDescent="0.25">
      <c r="A674" s="2" t="s">
        <v>883</v>
      </c>
      <c r="B674" s="47">
        <v>44270</v>
      </c>
      <c r="C674" s="2" t="s">
        <v>6</v>
      </c>
      <c r="D674" s="2" t="s">
        <v>42</v>
      </c>
      <c r="E674" s="2" t="s">
        <v>221</v>
      </c>
      <c r="F674" s="2" t="s">
        <v>1206</v>
      </c>
      <c r="G674" s="2" t="s">
        <v>3</v>
      </c>
      <c r="H674" s="2" t="s">
        <v>2317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98</v>
      </c>
      <c r="P674" s="2" t="s">
        <v>1</v>
      </c>
      <c r="Q674" s="1">
        <v>0</v>
      </c>
      <c r="R674" s="1">
        <v>0</v>
      </c>
      <c r="S674" s="1">
        <v>0</v>
      </c>
      <c r="T674" s="1">
        <v>0</v>
      </c>
      <c r="U674" s="2" t="s">
        <v>0</v>
      </c>
      <c r="V674" s="1">
        <v>0</v>
      </c>
      <c r="W674" s="1">
        <v>0</v>
      </c>
      <c r="X674" s="2" t="s">
        <v>9</v>
      </c>
      <c r="Y674" s="1">
        <v>0</v>
      </c>
      <c r="Z674" s="3">
        <v>0</v>
      </c>
      <c r="AA674" s="3" t="s">
        <v>0</v>
      </c>
      <c r="AB674" s="3">
        <v>0</v>
      </c>
      <c r="AC674" s="3">
        <v>0</v>
      </c>
      <c r="AD674" s="3" t="s">
        <v>0</v>
      </c>
      <c r="AE674" s="3">
        <v>0</v>
      </c>
    </row>
    <row r="675" spans="1:31" x14ac:dyDescent="0.25">
      <c r="A675" s="2" t="s">
        <v>884</v>
      </c>
      <c r="B675" s="46">
        <v>44270</v>
      </c>
      <c r="C675" s="2" t="s">
        <v>6</v>
      </c>
      <c r="D675" s="2" t="s">
        <v>42</v>
      </c>
      <c r="E675" s="2" t="s">
        <v>217</v>
      </c>
      <c r="F675" s="59" t="s">
        <v>754</v>
      </c>
      <c r="G675" s="2" t="s">
        <v>1182</v>
      </c>
      <c r="H675" s="2" t="s">
        <v>2318</v>
      </c>
      <c r="I675" s="2"/>
      <c r="J675" s="1"/>
      <c r="K675" s="1"/>
      <c r="L675" s="1"/>
      <c r="M675" s="1">
        <v>0</v>
      </c>
      <c r="N675" s="2"/>
      <c r="O675" s="2" t="s">
        <v>2</v>
      </c>
      <c r="P675" s="2"/>
      <c r="Q675" s="1">
        <v>226022608</v>
      </c>
      <c r="R675" s="1">
        <v>0</v>
      </c>
      <c r="S675" s="1">
        <v>226022608</v>
      </c>
      <c r="T675" s="1">
        <v>0</v>
      </c>
      <c r="U675" s="2" t="s">
        <v>0</v>
      </c>
      <c r="V675" s="1">
        <v>0</v>
      </c>
      <c r="W675" s="1">
        <v>0</v>
      </c>
      <c r="X675" s="2" t="s">
        <v>0</v>
      </c>
      <c r="Y675" s="1">
        <v>0</v>
      </c>
      <c r="Z675" s="3">
        <v>0</v>
      </c>
      <c r="AA675" s="3" t="s">
        <v>0</v>
      </c>
      <c r="AB675" s="3">
        <v>0</v>
      </c>
      <c r="AC675" s="3">
        <v>0</v>
      </c>
      <c r="AD675" s="3" t="s">
        <v>0</v>
      </c>
      <c r="AE675" s="3">
        <v>0</v>
      </c>
    </row>
    <row r="676" spans="1:31" x14ac:dyDescent="0.25">
      <c r="A676" s="2" t="s">
        <v>885</v>
      </c>
      <c r="B676" s="47">
        <v>44270</v>
      </c>
      <c r="C676" s="2" t="s">
        <v>35</v>
      </c>
      <c r="D676" s="2" t="s">
        <v>38</v>
      </c>
      <c r="E676" s="2" t="s">
        <v>210</v>
      </c>
      <c r="F676" s="2" t="s">
        <v>1754</v>
      </c>
      <c r="G676" s="2" t="s">
        <v>3</v>
      </c>
      <c r="H676" s="2" t="s">
        <v>2319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604836127.20000005</v>
      </c>
      <c r="R676" s="1">
        <v>0</v>
      </c>
      <c r="S676" s="1">
        <v>542663397.28999996</v>
      </c>
      <c r="T676" s="1">
        <v>0</v>
      </c>
      <c r="U676" s="2" t="s">
        <v>0</v>
      </c>
      <c r="V676" s="1">
        <v>0</v>
      </c>
      <c r="W676" s="1">
        <v>53597180.960000001</v>
      </c>
      <c r="X676" s="2" t="s">
        <v>0</v>
      </c>
      <c r="Y676" s="1">
        <v>8575548.9499999993</v>
      </c>
      <c r="Z676" s="3">
        <v>0</v>
      </c>
      <c r="AA676" s="3" t="s">
        <v>0</v>
      </c>
      <c r="AB676" s="3">
        <v>0</v>
      </c>
      <c r="AC676" s="3">
        <v>0</v>
      </c>
      <c r="AD676" s="3" t="s">
        <v>0</v>
      </c>
      <c r="AE676" s="3">
        <v>0</v>
      </c>
    </row>
    <row r="677" spans="1:31" x14ac:dyDescent="0.25">
      <c r="A677" s="2" t="s">
        <v>886</v>
      </c>
      <c r="B677" s="47">
        <v>44270</v>
      </c>
      <c r="C677" s="2" t="s">
        <v>6</v>
      </c>
      <c r="D677" s="2" t="s">
        <v>38</v>
      </c>
      <c r="E677" s="2" t="s">
        <v>212</v>
      </c>
      <c r="F677" s="2" t="s">
        <v>2320</v>
      </c>
      <c r="G677" s="2" t="s">
        <v>3</v>
      </c>
      <c r="H677" s="2" t="s">
        <v>2321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75118096</v>
      </c>
      <c r="R677" s="1">
        <v>0</v>
      </c>
      <c r="S677" s="1">
        <v>69400920</v>
      </c>
      <c r="T677" s="1">
        <v>0</v>
      </c>
      <c r="U677" s="2" t="s">
        <v>0</v>
      </c>
      <c r="V677" s="1">
        <v>0</v>
      </c>
      <c r="W677" s="1">
        <v>4928600</v>
      </c>
      <c r="X677" s="2" t="s">
        <v>0</v>
      </c>
      <c r="Y677" s="1">
        <v>788576</v>
      </c>
      <c r="Z677" s="3">
        <v>0</v>
      </c>
      <c r="AA677" s="3" t="s">
        <v>0</v>
      </c>
      <c r="AB677" s="3">
        <v>0</v>
      </c>
      <c r="AC677" s="3">
        <v>0</v>
      </c>
      <c r="AD677" s="3" t="s">
        <v>0</v>
      </c>
      <c r="AE677" s="3">
        <v>0</v>
      </c>
    </row>
    <row r="678" spans="1:31" x14ac:dyDescent="0.25">
      <c r="A678" s="2" t="s">
        <v>887</v>
      </c>
      <c r="B678" s="47">
        <v>44270</v>
      </c>
      <c r="C678" s="2" t="s">
        <v>6</v>
      </c>
      <c r="D678" s="2" t="s">
        <v>38</v>
      </c>
      <c r="E678" s="2" t="s">
        <v>212</v>
      </c>
      <c r="F678" s="2" t="s">
        <v>2320</v>
      </c>
      <c r="G678" s="2" t="s">
        <v>3</v>
      </c>
      <c r="H678" s="2" t="s">
        <v>2322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1939</v>
      </c>
      <c r="P678" s="2" t="s">
        <v>2323</v>
      </c>
      <c r="Q678" s="1">
        <v>19941573.5</v>
      </c>
      <c r="R678" s="1">
        <v>0</v>
      </c>
      <c r="S678" s="1">
        <v>19677093.5</v>
      </c>
      <c r="T678" s="1">
        <v>228000</v>
      </c>
      <c r="U678" s="2" t="s">
        <v>9</v>
      </c>
      <c r="V678" s="1">
        <v>36480</v>
      </c>
      <c r="W678" s="1">
        <v>0</v>
      </c>
      <c r="X678" s="2" t="s">
        <v>0</v>
      </c>
      <c r="Y678" s="1">
        <v>0</v>
      </c>
      <c r="Z678" s="3">
        <v>0</v>
      </c>
      <c r="AA678" s="3" t="s">
        <v>0</v>
      </c>
      <c r="AB678" s="3">
        <v>0</v>
      </c>
      <c r="AC678" s="3">
        <v>0</v>
      </c>
      <c r="AD678" s="3" t="s">
        <v>0</v>
      </c>
      <c r="AE678" s="3">
        <v>0</v>
      </c>
    </row>
    <row r="679" spans="1:31" x14ac:dyDescent="0.25">
      <c r="A679" s="2" t="s">
        <v>888</v>
      </c>
      <c r="B679" s="47">
        <v>44270</v>
      </c>
      <c r="C679" s="2" t="s">
        <v>6</v>
      </c>
      <c r="D679" s="2" t="s">
        <v>38</v>
      </c>
      <c r="E679" s="2" t="s">
        <v>212</v>
      </c>
      <c r="F679" s="2" t="s">
        <v>2320</v>
      </c>
      <c r="G679" s="2" t="s">
        <v>3</v>
      </c>
      <c r="H679" s="2" t="s">
        <v>2324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42224279</v>
      </c>
      <c r="R679" s="1">
        <v>0</v>
      </c>
      <c r="S679" s="1">
        <v>25912475</v>
      </c>
      <c r="T679" s="1">
        <v>0</v>
      </c>
      <c r="U679" s="2" t="s">
        <v>0</v>
      </c>
      <c r="V679" s="1">
        <v>0</v>
      </c>
      <c r="W679" s="1">
        <v>14061900</v>
      </c>
      <c r="X679" s="2" t="s">
        <v>9</v>
      </c>
      <c r="Y679" s="1">
        <v>2249904</v>
      </c>
      <c r="Z679" s="3">
        <v>0</v>
      </c>
      <c r="AA679" s="3" t="s">
        <v>0</v>
      </c>
      <c r="AB679" s="3">
        <v>0</v>
      </c>
      <c r="AC679" s="3">
        <v>0</v>
      </c>
      <c r="AD679" s="3" t="s">
        <v>0</v>
      </c>
      <c r="AE679" s="3">
        <v>0</v>
      </c>
    </row>
    <row r="680" spans="1:31" x14ac:dyDescent="0.25">
      <c r="A680" s="2" t="s">
        <v>889</v>
      </c>
      <c r="B680" s="47">
        <v>44270</v>
      </c>
      <c r="C680" s="2" t="s">
        <v>6</v>
      </c>
      <c r="D680" s="2" t="s">
        <v>38</v>
      </c>
      <c r="E680" s="2" t="s">
        <v>212</v>
      </c>
      <c r="F680" s="2" t="s">
        <v>2320</v>
      </c>
      <c r="G680" s="2" t="s">
        <v>3</v>
      </c>
      <c r="H680" s="2" t="s">
        <v>2325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777</v>
      </c>
      <c r="P680" s="2" t="s">
        <v>1551</v>
      </c>
      <c r="Q680" s="1">
        <v>8324251.5</v>
      </c>
      <c r="R680" s="1">
        <v>0</v>
      </c>
      <c r="S680" s="1">
        <v>8324251.5</v>
      </c>
      <c r="T680" s="1">
        <v>0</v>
      </c>
      <c r="U680" s="2" t="s">
        <v>0</v>
      </c>
      <c r="V680" s="1">
        <v>0</v>
      </c>
      <c r="W680" s="1">
        <v>0</v>
      </c>
      <c r="X680" s="2" t="s">
        <v>0</v>
      </c>
      <c r="Y680" s="1">
        <v>0</v>
      </c>
      <c r="Z680" s="3">
        <v>0</v>
      </c>
      <c r="AA680" s="3" t="s">
        <v>0</v>
      </c>
      <c r="AB680" s="3">
        <v>0</v>
      </c>
      <c r="AC680" s="3">
        <v>0</v>
      </c>
      <c r="AD680" s="3" t="s">
        <v>0</v>
      </c>
      <c r="AE680" s="3">
        <v>0</v>
      </c>
    </row>
    <row r="681" spans="1:31" x14ac:dyDescent="0.25">
      <c r="A681" s="2" t="s">
        <v>890</v>
      </c>
      <c r="B681" s="47">
        <v>44270</v>
      </c>
      <c r="C681" s="2" t="s">
        <v>6</v>
      </c>
      <c r="D681" s="2" t="s">
        <v>38</v>
      </c>
      <c r="E681" s="2" t="s">
        <v>212</v>
      </c>
      <c r="F681" s="2" t="s">
        <v>2320</v>
      </c>
      <c r="G681" s="2" t="s">
        <v>3</v>
      </c>
      <c r="H681" s="2" t="s">
        <v>2326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1342090692.9084001</v>
      </c>
      <c r="R681" s="1">
        <v>0</v>
      </c>
      <c r="S681" s="1">
        <v>948950366.5</v>
      </c>
      <c r="T681" s="1">
        <v>0</v>
      </c>
      <c r="U681" s="2" t="s">
        <v>0</v>
      </c>
      <c r="V681" s="1">
        <v>0</v>
      </c>
      <c r="W681" s="1">
        <v>338914074.49000001</v>
      </c>
      <c r="X681" s="2" t="s">
        <v>9</v>
      </c>
      <c r="Y681" s="1">
        <v>54226251.918400005</v>
      </c>
      <c r="Z681" s="3">
        <v>0</v>
      </c>
      <c r="AA681" s="3" t="s">
        <v>0</v>
      </c>
      <c r="AB681" s="3">
        <v>0</v>
      </c>
      <c r="AC681" s="3">
        <v>0</v>
      </c>
      <c r="AD681" s="3" t="s">
        <v>0</v>
      </c>
      <c r="AE681" s="3">
        <v>0</v>
      </c>
    </row>
    <row r="682" spans="1:31" x14ac:dyDescent="0.25">
      <c r="A682" s="2" t="s">
        <v>891</v>
      </c>
      <c r="B682" s="47">
        <v>44270</v>
      </c>
      <c r="C682" s="2" t="s">
        <v>27</v>
      </c>
      <c r="D682" s="2" t="s">
        <v>38</v>
      </c>
      <c r="E682" s="2" t="s">
        <v>4</v>
      </c>
      <c r="F682" s="2" t="s">
        <v>1811</v>
      </c>
      <c r="G682" s="2" t="s">
        <v>3</v>
      </c>
      <c r="H682" s="2" t="s">
        <v>2327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733586867.33999991</v>
      </c>
      <c r="R682" s="1">
        <v>0</v>
      </c>
      <c r="S682" s="1">
        <v>466406446.5</v>
      </c>
      <c r="T682" s="1">
        <v>0</v>
      </c>
      <c r="U682" s="2" t="s">
        <v>0</v>
      </c>
      <c r="V682" s="1">
        <v>0</v>
      </c>
      <c r="W682" s="1">
        <v>230327949</v>
      </c>
      <c r="X682" s="2" t="s">
        <v>9</v>
      </c>
      <c r="Y682" s="1">
        <v>36852471.840000004</v>
      </c>
      <c r="Z682" s="3">
        <v>0</v>
      </c>
      <c r="AA682" s="3" t="s">
        <v>0</v>
      </c>
      <c r="AB682" s="3">
        <v>0</v>
      </c>
      <c r="AC682" s="3">
        <v>0</v>
      </c>
      <c r="AD682" s="3" t="s">
        <v>0</v>
      </c>
      <c r="AE682" s="3">
        <v>0</v>
      </c>
    </row>
    <row r="683" spans="1:31" x14ac:dyDescent="0.25">
      <c r="A683" s="2" t="s">
        <v>404</v>
      </c>
      <c r="B683" s="47">
        <v>44261</v>
      </c>
      <c r="C683" s="2" t="s">
        <v>6</v>
      </c>
      <c r="D683" s="2" t="s">
        <v>42</v>
      </c>
      <c r="E683" s="2" t="s">
        <v>221</v>
      </c>
      <c r="F683" s="2" t="s">
        <v>1675</v>
      </c>
      <c r="G683" s="2" t="s">
        <v>3</v>
      </c>
      <c r="H683" s="2" t="s">
        <v>1676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2630429807.7859993</v>
      </c>
      <c r="R683" s="1">
        <v>0</v>
      </c>
      <c r="S683" s="1">
        <v>2009054565.5000005</v>
      </c>
      <c r="T683" s="1">
        <v>0</v>
      </c>
      <c r="U683" s="2" t="s">
        <v>0</v>
      </c>
      <c r="V683" s="1">
        <v>0</v>
      </c>
      <c r="W683" s="1">
        <v>449431243.30000001</v>
      </c>
      <c r="X683" s="2" t="s">
        <v>9</v>
      </c>
      <c r="Y683" s="1">
        <v>71908998.930000007</v>
      </c>
      <c r="Z683" s="3">
        <v>0</v>
      </c>
      <c r="AA683" s="3" t="s">
        <v>0</v>
      </c>
      <c r="AB683" s="3">
        <v>0</v>
      </c>
      <c r="AC683" s="3">
        <v>92625000</v>
      </c>
      <c r="AD683" s="3" t="s">
        <v>0</v>
      </c>
      <c r="AE683" s="3">
        <v>7410000</v>
      </c>
    </row>
    <row r="684" spans="1:31" x14ac:dyDescent="0.25">
      <c r="A684" s="2" t="s">
        <v>893</v>
      </c>
      <c r="B684" s="47">
        <v>44270</v>
      </c>
      <c r="C684" s="2" t="s">
        <v>6</v>
      </c>
      <c r="D684" s="2" t="s">
        <v>33</v>
      </c>
      <c r="E684" s="2" t="s">
        <v>206</v>
      </c>
      <c r="F684" s="2" t="s">
        <v>1003</v>
      </c>
      <c r="G684" s="2" t="s">
        <v>13</v>
      </c>
      <c r="H684" s="2" t="s">
        <v>1</v>
      </c>
      <c r="I684" s="1" t="s">
        <v>1100</v>
      </c>
      <c r="J684" s="1" t="s">
        <v>1</v>
      </c>
      <c r="K684" s="1" t="s">
        <v>2329</v>
      </c>
      <c r="L684" s="1" t="s">
        <v>2199</v>
      </c>
      <c r="M684" s="1">
        <v>101683753.5</v>
      </c>
      <c r="N684" s="2" t="s">
        <v>12</v>
      </c>
      <c r="O684" s="2" t="s">
        <v>2330</v>
      </c>
      <c r="P684" s="2" t="s">
        <v>2331</v>
      </c>
      <c r="Q684" s="1">
        <v>-14548423.5</v>
      </c>
      <c r="R684" s="1">
        <v>0</v>
      </c>
      <c r="S684" s="1">
        <v>-14548423.5</v>
      </c>
      <c r="T684" s="1">
        <v>0</v>
      </c>
      <c r="U684" s="2" t="s">
        <v>0</v>
      </c>
      <c r="V684" s="1">
        <v>0</v>
      </c>
      <c r="W684" s="1">
        <v>0</v>
      </c>
      <c r="X684" s="2" t="s">
        <v>0</v>
      </c>
      <c r="Y684" s="1">
        <v>0</v>
      </c>
      <c r="Z684" s="3">
        <v>0</v>
      </c>
      <c r="AA684" s="3" t="s">
        <v>0</v>
      </c>
      <c r="AB684" s="3">
        <v>0</v>
      </c>
      <c r="AC684" s="3">
        <v>0</v>
      </c>
      <c r="AD684" s="3" t="s">
        <v>0</v>
      </c>
      <c r="AE684" s="3">
        <v>0</v>
      </c>
    </row>
    <row r="685" spans="1:31" x14ac:dyDescent="0.25">
      <c r="A685" s="2" t="s">
        <v>894</v>
      </c>
      <c r="B685" s="47">
        <v>44270</v>
      </c>
      <c r="C685" s="2" t="s">
        <v>27</v>
      </c>
      <c r="D685" s="2" t="s">
        <v>33</v>
      </c>
      <c r="E685" s="2" t="s">
        <v>32</v>
      </c>
      <c r="F685" s="2" t="s">
        <v>1996</v>
      </c>
      <c r="G685" s="2" t="s">
        <v>3</v>
      </c>
      <c r="H685" s="2" t="s">
        <v>2332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734217296.7888</v>
      </c>
      <c r="R685" s="1">
        <v>0</v>
      </c>
      <c r="S685" s="1">
        <v>480573783.99999994</v>
      </c>
      <c r="T685" s="1">
        <v>0</v>
      </c>
      <c r="U685" s="2" t="s">
        <v>0</v>
      </c>
      <c r="V685" s="1">
        <v>0</v>
      </c>
      <c r="W685" s="1">
        <v>218658200.68000001</v>
      </c>
      <c r="X685" s="2" t="s">
        <v>9</v>
      </c>
      <c r="Y685" s="1">
        <v>34985312.108800001</v>
      </c>
      <c r="Z685" s="3">
        <v>0</v>
      </c>
      <c r="AA685" s="3" t="s">
        <v>0</v>
      </c>
      <c r="AB685" s="3">
        <v>0</v>
      </c>
      <c r="AC685" s="3">
        <v>0</v>
      </c>
      <c r="AD685" s="3" t="s">
        <v>0</v>
      </c>
      <c r="AE685" s="3">
        <v>0</v>
      </c>
    </row>
    <row r="686" spans="1:31" x14ac:dyDescent="0.25">
      <c r="A686" s="2" t="s">
        <v>895</v>
      </c>
      <c r="B686" s="47">
        <v>44270</v>
      </c>
      <c r="C686" s="2" t="s">
        <v>6</v>
      </c>
      <c r="D686" s="2" t="s">
        <v>26</v>
      </c>
      <c r="E686" s="2" t="s">
        <v>200</v>
      </c>
      <c r="F686" s="2" t="s">
        <v>1884</v>
      </c>
      <c r="G686" s="2" t="s">
        <v>3</v>
      </c>
      <c r="H686" s="2" t="s">
        <v>2333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1340975290.1884</v>
      </c>
      <c r="R686" s="1">
        <v>0</v>
      </c>
      <c r="S686" s="1">
        <v>1144572419</v>
      </c>
      <c r="T686" s="1">
        <v>0</v>
      </c>
      <c r="U686" s="2" t="s">
        <v>0</v>
      </c>
      <c r="V686" s="1">
        <v>0</v>
      </c>
      <c r="W686" s="1">
        <v>169312819.99000001</v>
      </c>
      <c r="X686" s="2" t="s">
        <v>9</v>
      </c>
      <c r="Y686" s="1">
        <v>27090051.198400002</v>
      </c>
      <c r="Z686" s="3">
        <v>0</v>
      </c>
      <c r="AA686" s="3" t="s">
        <v>0</v>
      </c>
      <c r="AB686" s="3">
        <v>0</v>
      </c>
      <c r="AC686" s="3">
        <v>0</v>
      </c>
      <c r="AD686" s="3" t="s">
        <v>0</v>
      </c>
      <c r="AE686" s="3">
        <v>0</v>
      </c>
    </row>
    <row r="687" spans="1:31" x14ac:dyDescent="0.25">
      <c r="A687" s="2" t="s">
        <v>896</v>
      </c>
      <c r="B687" s="47">
        <v>44270</v>
      </c>
      <c r="C687" s="2" t="s">
        <v>27</v>
      </c>
      <c r="D687" s="2" t="s">
        <v>26</v>
      </c>
      <c r="E687" s="2" t="s">
        <v>253</v>
      </c>
      <c r="F687" s="2" t="s">
        <v>1654</v>
      </c>
      <c r="G687" s="2" t="s">
        <v>3</v>
      </c>
      <c r="H687" s="2" t="s">
        <v>2334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1070693372.9</v>
      </c>
      <c r="R687" s="1">
        <v>0</v>
      </c>
      <c r="S687" s="1">
        <v>730668022</v>
      </c>
      <c r="T687" s="1">
        <v>0</v>
      </c>
      <c r="U687" s="2" t="s">
        <v>0</v>
      </c>
      <c r="V687" s="1">
        <v>0</v>
      </c>
      <c r="W687" s="1">
        <v>293125302.5</v>
      </c>
      <c r="X687" s="2" t="s">
        <v>0</v>
      </c>
      <c r="Y687" s="1">
        <v>46900048.399999999</v>
      </c>
      <c r="Z687" s="3">
        <v>0</v>
      </c>
      <c r="AA687" s="3" t="s">
        <v>0</v>
      </c>
      <c r="AB687" s="3">
        <v>0</v>
      </c>
      <c r="AC687" s="3">
        <v>0</v>
      </c>
      <c r="AD687" s="3" t="s">
        <v>0</v>
      </c>
      <c r="AE687" s="3">
        <v>0</v>
      </c>
    </row>
    <row r="688" spans="1:31" x14ac:dyDescent="0.25">
      <c r="A688" s="2" t="s">
        <v>897</v>
      </c>
      <c r="B688" s="47">
        <v>44270</v>
      </c>
      <c r="C688" s="2" t="s">
        <v>6</v>
      </c>
      <c r="D688" s="2" t="s">
        <v>24</v>
      </c>
      <c r="E688" s="2" t="s">
        <v>196</v>
      </c>
      <c r="F688" s="2" t="s">
        <v>1456</v>
      </c>
      <c r="G688" s="2" t="s">
        <v>3</v>
      </c>
      <c r="H688" s="2" t="s">
        <v>2335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1010335076.2135999</v>
      </c>
      <c r="R688" s="1">
        <v>0</v>
      </c>
      <c r="S688" s="1">
        <v>739513633.5</v>
      </c>
      <c r="T688" s="1">
        <v>0</v>
      </c>
      <c r="U688" s="2" t="s">
        <v>0</v>
      </c>
      <c r="V688" s="1">
        <v>0</v>
      </c>
      <c r="W688" s="1">
        <v>233466760.96000001</v>
      </c>
      <c r="X688" s="2" t="s">
        <v>0</v>
      </c>
      <c r="Y688" s="1">
        <v>37354681.753600001</v>
      </c>
      <c r="Z688" s="3">
        <v>0</v>
      </c>
      <c r="AA688" s="3" t="s">
        <v>0</v>
      </c>
      <c r="AB688" s="3">
        <v>0</v>
      </c>
      <c r="AC688" s="3">
        <v>0</v>
      </c>
      <c r="AD688" s="3" t="s">
        <v>0</v>
      </c>
      <c r="AE688" s="3">
        <v>0</v>
      </c>
    </row>
    <row r="689" spans="1:31" x14ac:dyDescent="0.25">
      <c r="A689" s="2" t="s">
        <v>899</v>
      </c>
      <c r="B689" s="47">
        <v>44270</v>
      </c>
      <c r="C689" s="2" t="s">
        <v>27</v>
      </c>
      <c r="D689" s="2" t="s">
        <v>24</v>
      </c>
      <c r="E689" s="2" t="s">
        <v>358</v>
      </c>
      <c r="F689" s="2" t="s">
        <v>1212</v>
      </c>
      <c r="G689" s="2" t="s">
        <v>3</v>
      </c>
      <c r="H689" s="2" t="s">
        <v>2336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492560013.2888</v>
      </c>
      <c r="R689" s="1">
        <v>0</v>
      </c>
      <c r="S689" s="1">
        <v>349676548.5</v>
      </c>
      <c r="T689" s="1">
        <v>0</v>
      </c>
      <c r="U689" s="2" t="s">
        <v>0</v>
      </c>
      <c r="V689" s="1">
        <v>0</v>
      </c>
      <c r="W689" s="1">
        <v>123175400.68000001</v>
      </c>
      <c r="X689" s="2" t="s">
        <v>9</v>
      </c>
      <c r="Y689" s="1">
        <v>19708064.108800001</v>
      </c>
      <c r="Z689" s="3">
        <v>0</v>
      </c>
      <c r="AA689" s="3" t="s">
        <v>0</v>
      </c>
      <c r="AB689" s="3">
        <v>0</v>
      </c>
      <c r="AC689" s="3">
        <v>0</v>
      </c>
      <c r="AD689" s="3" t="s">
        <v>0</v>
      </c>
      <c r="AE689" s="3">
        <v>0</v>
      </c>
    </row>
    <row r="690" spans="1:31" ht="15" customHeight="1" x14ac:dyDescent="0.25">
      <c r="A690" s="2" t="s">
        <v>900</v>
      </c>
      <c r="B690" s="47">
        <v>44270</v>
      </c>
      <c r="C690" s="2" t="s">
        <v>6</v>
      </c>
      <c r="D690" s="2" t="s">
        <v>1031</v>
      </c>
      <c r="E690" s="2" t="s">
        <v>1032</v>
      </c>
      <c r="F690" s="2" t="s">
        <v>2337</v>
      </c>
      <c r="G690" s="2" t="s">
        <v>3</v>
      </c>
      <c r="H690" s="2" t="s">
        <v>2338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755753662.50000024</v>
      </c>
      <c r="R690" s="1">
        <v>0</v>
      </c>
      <c r="S690" s="1">
        <v>584714388.5</v>
      </c>
      <c r="T690" s="1">
        <v>0</v>
      </c>
      <c r="U690" s="2" t="s">
        <v>0</v>
      </c>
      <c r="V690" s="1">
        <v>0</v>
      </c>
      <c r="W690" s="1">
        <v>147447650</v>
      </c>
      <c r="X690" s="2" t="s">
        <v>9</v>
      </c>
      <c r="Y690" s="1">
        <v>23591624.000000004</v>
      </c>
      <c r="Z690" s="3">
        <v>0</v>
      </c>
      <c r="AA690" s="3" t="s">
        <v>0</v>
      </c>
      <c r="AB690" s="3">
        <v>0</v>
      </c>
      <c r="AC690" s="3">
        <v>0</v>
      </c>
      <c r="AD690" s="3" t="s">
        <v>0</v>
      </c>
      <c r="AE690" s="3">
        <v>0</v>
      </c>
    </row>
    <row r="691" spans="1:31" ht="15" customHeight="1" x14ac:dyDescent="0.25">
      <c r="A691" s="2" t="s">
        <v>901</v>
      </c>
      <c r="B691" s="47">
        <v>44270</v>
      </c>
      <c r="C691" s="2" t="s">
        <v>6</v>
      </c>
      <c r="D691" s="2" t="s">
        <v>1031</v>
      </c>
      <c r="E691" s="2" t="s">
        <v>1032</v>
      </c>
      <c r="F691" s="2" t="s">
        <v>2337</v>
      </c>
      <c r="G691" s="2" t="s">
        <v>13</v>
      </c>
      <c r="H691" s="2" t="s">
        <v>1</v>
      </c>
      <c r="I691" s="1" t="s">
        <v>2114</v>
      </c>
      <c r="J691" s="1" t="s">
        <v>1</v>
      </c>
      <c r="K691" s="1" t="s">
        <v>2339</v>
      </c>
      <c r="L691" s="1" t="s">
        <v>2340</v>
      </c>
      <c r="M691" s="1">
        <v>10362248.5</v>
      </c>
      <c r="N691" s="2" t="s">
        <v>12</v>
      </c>
      <c r="O691" s="2" t="s">
        <v>2341</v>
      </c>
      <c r="P691" s="2" t="s">
        <v>2342</v>
      </c>
      <c r="Q691" s="1">
        <v>-2820578.5</v>
      </c>
      <c r="R691" s="1">
        <v>0</v>
      </c>
      <c r="S691" s="1">
        <v>-2820578.5</v>
      </c>
      <c r="T691" s="1">
        <v>0</v>
      </c>
      <c r="U691" s="2" t="s">
        <v>0</v>
      </c>
      <c r="V691" s="1">
        <v>0</v>
      </c>
      <c r="W691" s="1">
        <v>0</v>
      </c>
      <c r="X691" s="2" t="s">
        <v>0</v>
      </c>
      <c r="Y691" s="1">
        <v>0</v>
      </c>
      <c r="Z691" s="3">
        <v>0</v>
      </c>
      <c r="AA691" s="3" t="s">
        <v>0</v>
      </c>
      <c r="AB691" s="3">
        <v>0</v>
      </c>
      <c r="AC691" s="3">
        <v>0</v>
      </c>
      <c r="AD691" s="3" t="s">
        <v>0</v>
      </c>
      <c r="AE691" s="3">
        <v>0</v>
      </c>
    </row>
    <row r="692" spans="1:31" ht="15" customHeight="1" x14ac:dyDescent="0.25">
      <c r="A692" s="2" t="s">
        <v>902</v>
      </c>
      <c r="B692" s="47">
        <v>44270</v>
      </c>
      <c r="C692" s="2" t="s">
        <v>27</v>
      </c>
      <c r="D692" s="2" t="s">
        <v>1031</v>
      </c>
      <c r="E692" s="2" t="s">
        <v>1104</v>
      </c>
      <c r="F692" s="2" t="s">
        <v>2343</v>
      </c>
      <c r="G692" s="2" t="s">
        <v>3</v>
      </c>
      <c r="H692" s="2" t="s">
        <v>2344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99218076</v>
      </c>
      <c r="R692" s="1">
        <v>0</v>
      </c>
      <c r="S692" s="1">
        <v>25727900</v>
      </c>
      <c r="T692" s="1">
        <v>0</v>
      </c>
      <c r="U692" s="2" t="s">
        <v>0</v>
      </c>
      <c r="V692" s="1">
        <v>0</v>
      </c>
      <c r="W692" s="1">
        <v>63353600</v>
      </c>
      <c r="X692" s="2" t="s">
        <v>9</v>
      </c>
      <c r="Y692" s="1">
        <v>10136576</v>
      </c>
      <c r="Z692" s="3">
        <v>0</v>
      </c>
      <c r="AA692" s="3" t="s">
        <v>0</v>
      </c>
      <c r="AB692" s="3">
        <v>0</v>
      </c>
      <c r="AC692" s="3">
        <v>0</v>
      </c>
      <c r="AD692" s="3" t="s">
        <v>0</v>
      </c>
      <c r="AE692" s="3">
        <v>0</v>
      </c>
    </row>
    <row r="693" spans="1:31" ht="15" customHeight="1" x14ac:dyDescent="0.25">
      <c r="A693" s="2" t="s">
        <v>903</v>
      </c>
      <c r="B693" s="47">
        <v>44270</v>
      </c>
      <c r="C693" s="2" t="s">
        <v>6</v>
      </c>
      <c r="D693" s="2" t="s">
        <v>19</v>
      </c>
      <c r="E693" s="2" t="s">
        <v>185</v>
      </c>
      <c r="F693" s="2" t="s">
        <v>2112</v>
      </c>
      <c r="G693" s="2" t="s">
        <v>3</v>
      </c>
      <c r="H693" s="2" t="s">
        <v>2345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141687173.94</v>
      </c>
      <c r="R693" s="1">
        <v>0</v>
      </c>
      <c r="S693" s="1">
        <v>117678997</v>
      </c>
      <c r="T693" s="1">
        <v>0</v>
      </c>
      <c r="U693" s="2" t="s">
        <v>0</v>
      </c>
      <c r="V693" s="1">
        <v>0</v>
      </c>
      <c r="W693" s="1">
        <v>20952221.5</v>
      </c>
      <c r="X693" s="2" t="s">
        <v>9</v>
      </c>
      <c r="Y693" s="1">
        <v>3055955.44</v>
      </c>
      <c r="Z693" s="3">
        <v>0</v>
      </c>
      <c r="AA693" s="3" t="s">
        <v>0</v>
      </c>
      <c r="AB693" s="3">
        <v>0</v>
      </c>
      <c r="AC693" s="3">
        <v>0</v>
      </c>
      <c r="AD693" s="3" t="s">
        <v>0</v>
      </c>
      <c r="AE693" s="3">
        <v>0</v>
      </c>
    </row>
    <row r="694" spans="1:31" x14ac:dyDescent="0.25">
      <c r="A694" s="2" t="s">
        <v>904</v>
      </c>
      <c r="B694" s="47">
        <v>44270</v>
      </c>
      <c r="C694" s="2" t="s">
        <v>6</v>
      </c>
      <c r="D694" s="2" t="s">
        <v>19</v>
      </c>
      <c r="E694" s="2" t="s">
        <v>185</v>
      </c>
      <c r="F694" s="2" t="s">
        <v>2112</v>
      </c>
      <c r="G694" s="2" t="s">
        <v>3</v>
      </c>
      <c r="H694" s="2" t="s">
        <v>2346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787</v>
      </c>
      <c r="P694" s="2" t="s">
        <v>1037</v>
      </c>
      <c r="Q694" s="1">
        <v>321192034.01479995</v>
      </c>
      <c r="R694" s="1">
        <v>0</v>
      </c>
      <c r="S694" s="1">
        <v>262903030.99999997</v>
      </c>
      <c r="T694" s="1">
        <v>50249140.530000001</v>
      </c>
      <c r="U694" s="2" t="s">
        <v>9</v>
      </c>
      <c r="V694" s="1">
        <v>8039862.4847999997</v>
      </c>
      <c r="W694" s="1">
        <v>0</v>
      </c>
      <c r="X694" s="2" t="s">
        <v>0</v>
      </c>
      <c r="Y694" s="1">
        <v>0</v>
      </c>
      <c r="Z694" s="3">
        <v>0</v>
      </c>
      <c r="AA694" s="3" t="s">
        <v>0</v>
      </c>
      <c r="AB694" s="3">
        <v>0</v>
      </c>
      <c r="AC694" s="3">
        <v>0</v>
      </c>
      <c r="AD694" s="3" t="s">
        <v>0</v>
      </c>
      <c r="AE694" s="3">
        <v>0</v>
      </c>
    </row>
    <row r="695" spans="1:31" x14ac:dyDescent="0.25">
      <c r="A695" s="2" t="s">
        <v>905</v>
      </c>
      <c r="B695" s="47">
        <v>44270</v>
      </c>
      <c r="C695" s="2" t="s">
        <v>6</v>
      </c>
      <c r="D695" s="2" t="s">
        <v>19</v>
      </c>
      <c r="E695" s="2" t="s">
        <v>185</v>
      </c>
      <c r="F695" s="2" t="s">
        <v>2112</v>
      </c>
      <c r="G695" s="2" t="s">
        <v>3</v>
      </c>
      <c r="H695" s="2" t="s">
        <v>2347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787</v>
      </c>
      <c r="P695" s="2" t="s">
        <v>1037</v>
      </c>
      <c r="Q695" s="1">
        <v>130253284</v>
      </c>
      <c r="R695" s="1">
        <v>0</v>
      </c>
      <c r="S695" s="1">
        <v>722000</v>
      </c>
      <c r="T695" s="1">
        <v>111664900</v>
      </c>
      <c r="U695" s="2" t="s">
        <v>9</v>
      </c>
      <c r="V695" s="1">
        <v>17866384</v>
      </c>
      <c r="W695" s="1">
        <v>0</v>
      </c>
      <c r="X695" s="2" t="s">
        <v>0</v>
      </c>
      <c r="Y695" s="1">
        <v>0</v>
      </c>
      <c r="Z695" s="3">
        <v>0</v>
      </c>
      <c r="AA695" s="3" t="s">
        <v>0</v>
      </c>
      <c r="AB695" s="3">
        <v>0</v>
      </c>
      <c r="AC695" s="3">
        <v>0</v>
      </c>
      <c r="AD695" s="3" t="s">
        <v>0</v>
      </c>
      <c r="AE695" s="3">
        <v>0</v>
      </c>
    </row>
    <row r="696" spans="1:31" x14ac:dyDescent="0.25">
      <c r="A696" s="2" t="s">
        <v>906</v>
      </c>
      <c r="B696" s="47">
        <v>44270</v>
      </c>
      <c r="C696" s="2" t="s">
        <v>6</v>
      </c>
      <c r="D696" s="2" t="s">
        <v>19</v>
      </c>
      <c r="E696" s="2" t="s">
        <v>185</v>
      </c>
      <c r="F696" s="2" t="s">
        <v>2112</v>
      </c>
      <c r="G696" s="2" t="s">
        <v>3</v>
      </c>
      <c r="H696" s="2" t="s">
        <v>2348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918046307.8111999</v>
      </c>
      <c r="R696" s="1">
        <v>0</v>
      </c>
      <c r="S696" s="1">
        <v>734584989</v>
      </c>
      <c r="T696" s="1">
        <v>0</v>
      </c>
      <c r="U696" s="2" t="s">
        <v>0</v>
      </c>
      <c r="V696" s="1">
        <v>0</v>
      </c>
      <c r="W696" s="1">
        <v>154451309.31999999</v>
      </c>
      <c r="X696" s="2" t="s">
        <v>9</v>
      </c>
      <c r="Y696" s="1">
        <v>25008609.4912</v>
      </c>
      <c r="Z696" s="3">
        <v>0</v>
      </c>
      <c r="AA696" s="3" t="s">
        <v>0</v>
      </c>
      <c r="AB696" s="3">
        <v>0</v>
      </c>
      <c r="AC696" s="3">
        <v>0</v>
      </c>
      <c r="AD696" s="3" t="s">
        <v>0</v>
      </c>
      <c r="AE696" s="3">
        <v>0</v>
      </c>
    </row>
    <row r="697" spans="1:31" x14ac:dyDescent="0.25">
      <c r="A697" s="2" t="s">
        <v>921</v>
      </c>
      <c r="B697" s="47">
        <v>44270</v>
      </c>
      <c r="C697" s="2" t="s">
        <v>6</v>
      </c>
      <c r="D697" s="2" t="s">
        <v>14</v>
      </c>
      <c r="E697" s="2" t="s">
        <v>181</v>
      </c>
      <c r="F697" s="2" t="s">
        <v>2349</v>
      </c>
      <c r="G697" s="2" t="s">
        <v>3</v>
      </c>
      <c r="H697" s="2" t="s">
        <v>2350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610542073.5</v>
      </c>
      <c r="R697" s="1">
        <v>0</v>
      </c>
      <c r="S697" s="1">
        <v>548005763.58000004</v>
      </c>
      <c r="T697" s="1">
        <v>0</v>
      </c>
      <c r="U697" s="2" t="s">
        <v>0</v>
      </c>
      <c r="V697" s="1">
        <v>0</v>
      </c>
      <c r="W697" s="1">
        <v>53910612</v>
      </c>
      <c r="X697" s="2" t="s">
        <v>0</v>
      </c>
      <c r="Y697" s="1">
        <v>8625697.9199999999</v>
      </c>
      <c r="Z697" s="3">
        <v>0</v>
      </c>
      <c r="AA697" s="3" t="s">
        <v>0</v>
      </c>
      <c r="AB697" s="3">
        <v>0</v>
      </c>
      <c r="AC697" s="3">
        <v>0</v>
      </c>
      <c r="AD697" s="3" t="s">
        <v>0</v>
      </c>
      <c r="AE697" s="3">
        <v>0</v>
      </c>
    </row>
    <row r="698" spans="1:31" x14ac:dyDescent="0.25">
      <c r="A698" s="2" t="s">
        <v>922</v>
      </c>
      <c r="B698" s="47">
        <v>44270</v>
      </c>
      <c r="C698" s="2" t="s">
        <v>6</v>
      </c>
      <c r="D698" s="2" t="s">
        <v>10</v>
      </c>
      <c r="E698" s="2" t="s">
        <v>178</v>
      </c>
      <c r="F698" s="2" t="s">
        <v>2351</v>
      </c>
      <c r="G698" s="2" t="s">
        <v>3</v>
      </c>
      <c r="H698" s="2" t="s">
        <v>2352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1">
        <v>141851416</v>
      </c>
      <c r="R698" s="1">
        <v>0</v>
      </c>
      <c r="S698" s="1">
        <v>66287276</v>
      </c>
      <c r="T698" s="1">
        <v>0</v>
      </c>
      <c r="U698" s="2" t="s">
        <v>0</v>
      </c>
      <c r="V698" s="1">
        <v>0</v>
      </c>
      <c r="W698" s="1">
        <v>65141500</v>
      </c>
      <c r="X698" s="2" t="s">
        <v>9</v>
      </c>
      <c r="Y698" s="1">
        <v>10422640</v>
      </c>
      <c r="Z698" s="3">
        <v>0</v>
      </c>
      <c r="AA698" s="3" t="s">
        <v>0</v>
      </c>
      <c r="AB698" s="3">
        <v>0</v>
      </c>
      <c r="AC698" s="3">
        <v>0</v>
      </c>
      <c r="AD698" s="3" t="s">
        <v>0</v>
      </c>
      <c r="AE698" s="3">
        <v>0</v>
      </c>
    </row>
    <row r="699" spans="1:31" x14ac:dyDescent="0.25">
      <c r="A699" s="2" t="s">
        <v>923</v>
      </c>
      <c r="B699" s="47">
        <v>44270</v>
      </c>
      <c r="C699" s="2" t="s">
        <v>6</v>
      </c>
      <c r="D699" s="2" t="s">
        <v>10</v>
      </c>
      <c r="E699" s="2" t="s">
        <v>178</v>
      </c>
      <c r="F699" s="2" t="s">
        <v>2351</v>
      </c>
      <c r="G699" s="2" t="s">
        <v>13</v>
      </c>
      <c r="H699" s="2" t="s">
        <v>1</v>
      </c>
      <c r="I699" s="1" t="s">
        <v>2353</v>
      </c>
      <c r="J699" s="1" t="s">
        <v>1</v>
      </c>
      <c r="K699" s="1" t="s">
        <v>2354</v>
      </c>
      <c r="L699" s="1" t="s">
        <v>2340</v>
      </c>
      <c r="M699" s="1">
        <v>17240752</v>
      </c>
      <c r="N699" s="2" t="s">
        <v>12</v>
      </c>
      <c r="O699" s="2" t="s">
        <v>2355</v>
      </c>
      <c r="P699" s="2" t="s">
        <v>2356</v>
      </c>
      <c r="Q699" s="1">
        <v>-7096880</v>
      </c>
      <c r="R699" s="1">
        <v>0</v>
      </c>
      <c r="S699" s="1">
        <v>0</v>
      </c>
      <c r="T699" s="1">
        <v>0</v>
      </c>
      <c r="U699" s="2" t="s">
        <v>0</v>
      </c>
      <c r="V699" s="1">
        <v>0</v>
      </c>
      <c r="W699" s="1">
        <v>-6118000</v>
      </c>
      <c r="X699" s="2" t="s">
        <v>9</v>
      </c>
      <c r="Y699" s="1">
        <v>-978880</v>
      </c>
      <c r="Z699" s="3">
        <v>0</v>
      </c>
      <c r="AA699" s="3" t="s">
        <v>0</v>
      </c>
      <c r="AB699" s="3">
        <v>0</v>
      </c>
      <c r="AC699" s="3">
        <v>0</v>
      </c>
      <c r="AD699" s="3" t="s">
        <v>0</v>
      </c>
      <c r="AE699" s="3">
        <v>0</v>
      </c>
    </row>
    <row r="700" spans="1:31" x14ac:dyDescent="0.25">
      <c r="A700" s="2" t="s">
        <v>924</v>
      </c>
      <c r="B700" s="47">
        <v>44270</v>
      </c>
      <c r="C700" s="2" t="s">
        <v>6</v>
      </c>
      <c r="D700" s="2" t="s">
        <v>280</v>
      </c>
      <c r="E700" s="2" t="s">
        <v>204</v>
      </c>
      <c r="F700" s="2" t="s">
        <v>1057</v>
      </c>
      <c r="G700" s="2" t="s">
        <v>3</v>
      </c>
      <c r="H700" s="2" t="s">
        <v>2357</v>
      </c>
      <c r="I700" s="1" t="s">
        <v>1</v>
      </c>
      <c r="J700" s="1" t="s">
        <v>1</v>
      </c>
      <c r="K700" s="1" t="s">
        <v>1</v>
      </c>
      <c r="L700" s="1" t="s">
        <v>1</v>
      </c>
      <c r="M700" s="1"/>
      <c r="N700" s="2" t="s">
        <v>1</v>
      </c>
      <c r="O700" s="2" t="s">
        <v>2</v>
      </c>
      <c r="P700" s="2"/>
      <c r="Q700" s="1">
        <v>44093138.5</v>
      </c>
      <c r="R700" s="1">
        <v>0</v>
      </c>
      <c r="S700" s="1">
        <v>38984266.5</v>
      </c>
      <c r="T700" s="1">
        <v>0</v>
      </c>
      <c r="U700" s="2" t="s">
        <v>0</v>
      </c>
      <c r="V700" s="1">
        <v>0</v>
      </c>
      <c r="W700" s="1">
        <v>4404200</v>
      </c>
      <c r="X700" s="2" t="s">
        <v>0</v>
      </c>
      <c r="Y700" s="1">
        <v>704672</v>
      </c>
      <c r="Z700" s="3">
        <v>0</v>
      </c>
      <c r="AA700" s="3" t="s">
        <v>0</v>
      </c>
      <c r="AB700" s="3">
        <v>0</v>
      </c>
      <c r="AC700" s="3">
        <v>0</v>
      </c>
      <c r="AD700" s="3" t="s">
        <v>0</v>
      </c>
      <c r="AE700" s="3">
        <v>0</v>
      </c>
    </row>
    <row r="701" spans="1:31" x14ac:dyDescent="0.25">
      <c r="A701" s="2" t="s">
        <v>925</v>
      </c>
      <c r="B701" s="47">
        <v>44270</v>
      </c>
      <c r="C701" s="2" t="s">
        <v>6</v>
      </c>
      <c r="D701" s="2" t="s">
        <v>7</v>
      </c>
      <c r="E701" s="2" t="s">
        <v>762</v>
      </c>
      <c r="F701" s="2" t="s">
        <v>2358</v>
      </c>
      <c r="G701" s="2" t="s">
        <v>3</v>
      </c>
      <c r="H701" s="2" t="s">
        <v>2359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111656464</v>
      </c>
      <c r="R701" s="1">
        <v>0</v>
      </c>
      <c r="S701" s="1">
        <v>93272900</v>
      </c>
      <c r="T701" s="1">
        <v>0</v>
      </c>
      <c r="U701" s="2" t="s">
        <v>0</v>
      </c>
      <c r="V701" s="1">
        <v>0</v>
      </c>
      <c r="W701" s="1">
        <v>15847900</v>
      </c>
      <c r="X701" s="2" t="s">
        <v>0</v>
      </c>
      <c r="Y701" s="1">
        <v>2535664</v>
      </c>
      <c r="Z701" s="3">
        <v>0</v>
      </c>
      <c r="AA701" s="3" t="s">
        <v>0</v>
      </c>
      <c r="AB701" s="3">
        <v>0</v>
      </c>
      <c r="AC701" s="3">
        <v>0</v>
      </c>
      <c r="AD701" s="3" t="s">
        <v>0</v>
      </c>
      <c r="AE701" s="3">
        <v>0</v>
      </c>
    </row>
    <row r="702" spans="1:31" x14ac:dyDescent="0.25">
      <c r="A702" s="2" t="s">
        <v>926</v>
      </c>
      <c r="B702" s="47">
        <v>44270</v>
      </c>
      <c r="C702" s="2" t="s">
        <v>6</v>
      </c>
      <c r="D702" s="2" t="s">
        <v>5</v>
      </c>
      <c r="E702" s="2" t="s">
        <v>175</v>
      </c>
      <c r="F702" s="2" t="s">
        <v>1078</v>
      </c>
      <c r="G702" s="2" t="s">
        <v>3</v>
      </c>
      <c r="H702" s="2" t="s">
        <v>2360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204323525.5</v>
      </c>
      <c r="R702" s="1">
        <v>0</v>
      </c>
      <c r="S702" s="1">
        <v>141121621.5</v>
      </c>
      <c r="T702" s="1">
        <v>0</v>
      </c>
      <c r="U702" s="2" t="s">
        <v>0</v>
      </c>
      <c r="V702" s="1">
        <v>0</v>
      </c>
      <c r="W702" s="1">
        <v>54484400</v>
      </c>
      <c r="X702" s="2" t="s">
        <v>9</v>
      </c>
      <c r="Y702" s="1">
        <v>8717504</v>
      </c>
      <c r="Z702" s="3">
        <v>0</v>
      </c>
      <c r="AA702" s="3" t="s">
        <v>0</v>
      </c>
      <c r="AB702" s="3">
        <v>0</v>
      </c>
      <c r="AC702" s="3">
        <v>0</v>
      </c>
      <c r="AD702" s="3" t="s">
        <v>0</v>
      </c>
      <c r="AE702" s="3">
        <v>0</v>
      </c>
    </row>
    <row r="703" spans="1:31" x14ac:dyDescent="0.25">
      <c r="A703" s="2" t="s">
        <v>927</v>
      </c>
      <c r="B703" s="46">
        <v>44270</v>
      </c>
      <c r="C703" s="2" t="s">
        <v>6</v>
      </c>
      <c r="D703" s="2" t="s">
        <v>1007</v>
      </c>
      <c r="E703" s="2" t="s">
        <v>907</v>
      </c>
      <c r="F703" s="59" t="s">
        <v>2361</v>
      </c>
      <c r="G703" s="2" t="s">
        <v>3</v>
      </c>
      <c r="H703" s="2" t="s">
        <v>2186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98</v>
      </c>
      <c r="P703" s="2" t="s">
        <v>1</v>
      </c>
      <c r="Q703" s="1">
        <v>0</v>
      </c>
      <c r="R703" s="1">
        <v>0</v>
      </c>
      <c r="S703" s="1">
        <v>0</v>
      </c>
      <c r="T703" s="1">
        <v>0</v>
      </c>
      <c r="U703" s="2" t="s">
        <v>0</v>
      </c>
      <c r="V703" s="1">
        <v>0</v>
      </c>
      <c r="W703" s="1">
        <v>0</v>
      </c>
      <c r="X703" s="2" t="s">
        <v>9</v>
      </c>
      <c r="Y703" s="1">
        <v>0</v>
      </c>
      <c r="Z703" s="3">
        <v>0</v>
      </c>
      <c r="AA703" s="3" t="s">
        <v>0</v>
      </c>
      <c r="AB703" s="3">
        <v>0</v>
      </c>
      <c r="AC703" s="3">
        <v>0</v>
      </c>
      <c r="AD703" s="3" t="s">
        <v>0</v>
      </c>
      <c r="AE703" s="3">
        <v>0</v>
      </c>
    </row>
    <row r="704" spans="1:31" hidden="1" x14ac:dyDescent="0.25">
      <c r="A704" s="2" t="s">
        <v>279</v>
      </c>
      <c r="B704" s="47">
        <v>44271</v>
      </c>
      <c r="C704" s="2" t="s">
        <v>27</v>
      </c>
      <c r="D704" s="2" t="s">
        <v>49</v>
      </c>
      <c r="E704" s="2" t="s">
        <v>223</v>
      </c>
      <c r="F704" s="2" t="s">
        <v>2254</v>
      </c>
      <c r="G704" s="2" t="s">
        <v>3</v>
      </c>
      <c r="H704" s="2" t="s">
        <v>2260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38950.002400159799</v>
      </c>
      <c r="R704" s="1">
        <v>0</v>
      </c>
      <c r="S704" s="1">
        <v>38950.002400159799</v>
      </c>
      <c r="T704" s="1">
        <v>0</v>
      </c>
      <c r="U704" s="2" t="s">
        <v>0</v>
      </c>
      <c r="V704" s="1">
        <v>0</v>
      </c>
      <c r="W704" s="1">
        <v>0</v>
      </c>
      <c r="X704" s="2" t="s">
        <v>9</v>
      </c>
      <c r="Y704" s="1">
        <v>0</v>
      </c>
      <c r="Z704" s="3">
        <v>0</v>
      </c>
      <c r="AA704" s="3" t="s">
        <v>0</v>
      </c>
      <c r="AB704" s="3">
        <v>0</v>
      </c>
      <c r="AC704" s="3">
        <v>0</v>
      </c>
      <c r="AD704" s="3" t="s">
        <v>0</v>
      </c>
      <c r="AE704" s="3">
        <v>0</v>
      </c>
    </row>
    <row r="705" spans="1:31" hidden="1" x14ac:dyDescent="0.25">
      <c r="A705" s="2" t="s">
        <v>278</v>
      </c>
      <c r="B705" s="47">
        <v>44271</v>
      </c>
      <c r="C705" s="2" t="s">
        <v>27</v>
      </c>
      <c r="D705" s="2" t="s">
        <v>49</v>
      </c>
      <c r="E705" s="2" t="s">
        <v>223</v>
      </c>
      <c r="F705" s="2" t="s">
        <v>2362</v>
      </c>
      <c r="G705" s="2" t="s">
        <v>3</v>
      </c>
      <c r="H705" s="2" t="s">
        <v>2363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849186017.79200006</v>
      </c>
      <c r="R705" s="1">
        <v>0</v>
      </c>
      <c r="S705" s="1">
        <v>690264128.5</v>
      </c>
      <c r="T705" s="1">
        <v>0</v>
      </c>
      <c r="U705" s="2" t="s">
        <v>0</v>
      </c>
      <c r="V705" s="1">
        <v>0</v>
      </c>
      <c r="W705" s="1">
        <v>137001628.69999999</v>
      </c>
      <c r="X705" s="2" t="s">
        <v>0</v>
      </c>
      <c r="Y705" s="1">
        <v>21920260.592</v>
      </c>
      <c r="Z705" s="3">
        <v>0</v>
      </c>
      <c r="AA705" s="3" t="s">
        <v>0</v>
      </c>
      <c r="AB705" s="3">
        <v>0</v>
      </c>
      <c r="AC705" s="3">
        <v>0</v>
      </c>
      <c r="AD705" s="3" t="s">
        <v>0</v>
      </c>
      <c r="AE705" s="3">
        <v>0</v>
      </c>
    </row>
    <row r="706" spans="1:31" hidden="1" x14ac:dyDescent="0.25">
      <c r="A706" s="2" t="s">
        <v>277</v>
      </c>
      <c r="B706" s="47">
        <v>44271</v>
      </c>
      <c r="C706" s="2" t="s">
        <v>6</v>
      </c>
      <c r="D706" s="2" t="s">
        <v>49</v>
      </c>
      <c r="E706" s="2" t="s">
        <v>232</v>
      </c>
      <c r="F706" s="2" t="s">
        <v>1096</v>
      </c>
      <c r="G706" s="2" t="s">
        <v>3</v>
      </c>
      <c r="H706" s="2" t="s">
        <v>2364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1228560866.0888</v>
      </c>
      <c r="R706" s="1">
        <v>0</v>
      </c>
      <c r="S706" s="1">
        <v>1030963175.25</v>
      </c>
      <c r="T706" s="1">
        <v>0</v>
      </c>
      <c r="U706" s="2" t="s">
        <v>0</v>
      </c>
      <c r="V706" s="1">
        <v>0</v>
      </c>
      <c r="W706" s="1">
        <v>170342836.93000001</v>
      </c>
      <c r="X706" s="2" t="s">
        <v>0</v>
      </c>
      <c r="Y706" s="1">
        <v>27254853.908800002</v>
      </c>
      <c r="Z706" s="3">
        <v>0</v>
      </c>
      <c r="AA706" s="3" t="s">
        <v>0</v>
      </c>
      <c r="AB706" s="3">
        <v>0</v>
      </c>
      <c r="AC706" s="3">
        <v>0</v>
      </c>
      <c r="AD706" s="3" t="s">
        <v>0</v>
      </c>
      <c r="AE706" s="3">
        <v>0</v>
      </c>
    </row>
    <row r="707" spans="1:31" hidden="1" x14ac:dyDescent="0.25">
      <c r="A707" s="2" t="s">
        <v>276</v>
      </c>
      <c r="B707" s="47">
        <v>44271</v>
      </c>
      <c r="C707" s="2" t="s">
        <v>35</v>
      </c>
      <c r="D707" s="2" t="s">
        <v>42</v>
      </c>
      <c r="E707" s="2" t="s">
        <v>219</v>
      </c>
      <c r="F707" s="2" t="s">
        <v>2365</v>
      </c>
      <c r="G707" s="2" t="s">
        <v>3</v>
      </c>
      <c r="H707" s="2" t="s">
        <v>2366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796004811.75</v>
      </c>
      <c r="R707" s="1">
        <v>0</v>
      </c>
      <c r="S707" s="1">
        <v>757192487.75</v>
      </c>
      <c r="T707" s="1">
        <v>0</v>
      </c>
      <c r="U707" s="2" t="s">
        <v>0</v>
      </c>
      <c r="V707" s="1">
        <v>0</v>
      </c>
      <c r="W707" s="1">
        <v>33458900</v>
      </c>
      <c r="X707" s="2" t="s">
        <v>0</v>
      </c>
      <c r="Y707" s="1">
        <v>5353424</v>
      </c>
      <c r="Z707" s="3">
        <v>0</v>
      </c>
      <c r="AA707" s="3" t="s">
        <v>0</v>
      </c>
      <c r="AB707" s="3">
        <v>0</v>
      </c>
      <c r="AC707" s="3">
        <v>0</v>
      </c>
      <c r="AD707" s="3" t="s">
        <v>0</v>
      </c>
      <c r="AE707" s="3">
        <v>0</v>
      </c>
    </row>
    <row r="708" spans="1:31" hidden="1" x14ac:dyDescent="0.25">
      <c r="A708" s="2" t="s">
        <v>275</v>
      </c>
      <c r="B708" s="47">
        <v>44271</v>
      </c>
      <c r="C708" s="2" t="s">
        <v>35</v>
      </c>
      <c r="D708" s="2" t="s">
        <v>42</v>
      </c>
      <c r="E708" s="2" t="s">
        <v>219</v>
      </c>
      <c r="F708" s="2" t="s">
        <v>2365</v>
      </c>
      <c r="G708" s="2" t="s">
        <v>13</v>
      </c>
      <c r="H708" s="2"/>
      <c r="I708" s="2" t="s">
        <v>2367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-425500</v>
      </c>
      <c r="R708" s="1">
        <v>0</v>
      </c>
      <c r="S708" s="1">
        <v>-425500</v>
      </c>
      <c r="T708" s="1">
        <v>0</v>
      </c>
      <c r="U708" s="2" t="s">
        <v>0</v>
      </c>
      <c r="V708" s="1">
        <v>0</v>
      </c>
      <c r="W708" s="1"/>
      <c r="X708" s="2" t="s">
        <v>0</v>
      </c>
      <c r="Y708" s="1"/>
      <c r="Z708" s="3">
        <v>0</v>
      </c>
      <c r="AA708" s="3" t="s">
        <v>0</v>
      </c>
      <c r="AB708" s="3">
        <v>0</v>
      </c>
      <c r="AC708" s="3">
        <v>0</v>
      </c>
      <c r="AD708" s="3" t="s">
        <v>0</v>
      </c>
      <c r="AE708" s="3">
        <v>0</v>
      </c>
    </row>
    <row r="709" spans="1:31" hidden="1" x14ac:dyDescent="0.25">
      <c r="A709" s="2" t="s">
        <v>274</v>
      </c>
      <c r="B709" s="47">
        <v>44271</v>
      </c>
      <c r="C709" s="2" t="s">
        <v>6</v>
      </c>
      <c r="D709" s="2" t="s">
        <v>42</v>
      </c>
      <c r="E709" s="2" t="s">
        <v>221</v>
      </c>
      <c r="F709" s="2" t="s">
        <v>1210</v>
      </c>
      <c r="G709" s="2" t="s">
        <v>3</v>
      </c>
      <c r="H709" s="2" t="s">
        <v>2368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1100437182.6300001</v>
      </c>
      <c r="R709" s="1">
        <v>0</v>
      </c>
      <c r="S709" s="1">
        <v>833228196.5</v>
      </c>
      <c r="T709" s="1">
        <v>0</v>
      </c>
      <c r="U709" s="2" t="s">
        <v>0</v>
      </c>
      <c r="V709" s="1">
        <v>0</v>
      </c>
      <c r="W709" s="1">
        <v>230352574.25</v>
      </c>
      <c r="X709" s="2" t="s">
        <v>9</v>
      </c>
      <c r="Y709" s="1">
        <v>36856411.879999995</v>
      </c>
      <c r="Z709" s="3">
        <v>0</v>
      </c>
      <c r="AA709" s="3" t="s">
        <v>0</v>
      </c>
      <c r="AB709" s="3">
        <v>0</v>
      </c>
      <c r="AC709" s="3">
        <v>0</v>
      </c>
      <c r="AD709" s="3" t="s">
        <v>0</v>
      </c>
      <c r="AE709" s="3">
        <v>0</v>
      </c>
    </row>
    <row r="710" spans="1:31" hidden="1" x14ac:dyDescent="0.25">
      <c r="A710" s="2" t="s">
        <v>273</v>
      </c>
      <c r="B710" s="46">
        <v>44271</v>
      </c>
      <c r="C710" s="2" t="s">
        <v>6</v>
      </c>
      <c r="D710" s="2" t="s">
        <v>42</v>
      </c>
      <c r="E710" s="2" t="s">
        <v>217</v>
      </c>
      <c r="F710" s="59" t="s">
        <v>759</v>
      </c>
      <c r="G710" s="2" t="s">
        <v>1182</v>
      </c>
      <c r="H710" s="2" t="s">
        <v>2369</v>
      </c>
      <c r="I710" s="2"/>
      <c r="J710" s="1"/>
      <c r="K710" s="1"/>
      <c r="L710" s="1"/>
      <c r="M710" s="1">
        <v>0</v>
      </c>
      <c r="N710" s="2"/>
      <c r="O710" s="2" t="s">
        <v>2</v>
      </c>
      <c r="P710" s="2"/>
      <c r="Q710" s="1">
        <v>254521947.19999999</v>
      </c>
      <c r="R710" s="1">
        <v>0</v>
      </c>
      <c r="S710" s="1">
        <v>254521947.19999999</v>
      </c>
      <c r="T710" s="1">
        <v>0</v>
      </c>
      <c r="U710" s="2" t="s">
        <v>0</v>
      </c>
      <c r="V710" s="1">
        <v>0</v>
      </c>
      <c r="W710" s="1">
        <v>0</v>
      </c>
      <c r="X710" s="2" t="s">
        <v>0</v>
      </c>
      <c r="Y710" s="1">
        <v>0</v>
      </c>
      <c r="Z710" s="3">
        <v>0</v>
      </c>
      <c r="AA710" s="3" t="s">
        <v>0</v>
      </c>
      <c r="AB710" s="3">
        <v>0</v>
      </c>
      <c r="AC710" s="3">
        <v>0</v>
      </c>
      <c r="AD710" s="3" t="s">
        <v>0</v>
      </c>
      <c r="AE710" s="3">
        <v>0</v>
      </c>
    </row>
    <row r="711" spans="1:31" hidden="1" x14ac:dyDescent="0.25">
      <c r="A711" s="2" t="s">
        <v>272</v>
      </c>
      <c r="B711" s="47">
        <v>44271</v>
      </c>
      <c r="C711" s="2" t="s">
        <v>27</v>
      </c>
      <c r="D711" s="2" t="s">
        <v>42</v>
      </c>
      <c r="E711" s="2" t="s">
        <v>214</v>
      </c>
      <c r="F711" s="2" t="s">
        <v>1996</v>
      </c>
      <c r="G711" s="2" t="s">
        <v>3</v>
      </c>
      <c r="H711" s="2" t="s">
        <v>2370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1">
        <v>670526956.48000002</v>
      </c>
      <c r="R711" s="1">
        <v>0</v>
      </c>
      <c r="S711" s="1">
        <v>508415959.75</v>
      </c>
      <c r="T711" s="1">
        <v>0</v>
      </c>
      <c r="U711" s="2" t="s">
        <v>0</v>
      </c>
      <c r="V711" s="1">
        <v>0</v>
      </c>
      <c r="W711" s="1">
        <v>139750859.25</v>
      </c>
      <c r="X711" s="2" t="s">
        <v>0</v>
      </c>
      <c r="Y711" s="1">
        <v>22360137.48</v>
      </c>
      <c r="Z711" s="3">
        <v>0</v>
      </c>
      <c r="AA711" s="3" t="s">
        <v>0</v>
      </c>
      <c r="AB711" s="3">
        <v>0</v>
      </c>
      <c r="AC711" s="3">
        <v>0</v>
      </c>
      <c r="AD711" s="3" t="s">
        <v>0</v>
      </c>
      <c r="AE711" s="3">
        <v>0</v>
      </c>
    </row>
    <row r="712" spans="1:31" hidden="1" x14ac:dyDescent="0.25">
      <c r="A712" s="2" t="s">
        <v>271</v>
      </c>
      <c r="B712" s="47">
        <v>44271</v>
      </c>
      <c r="C712" s="2" t="s">
        <v>35</v>
      </c>
      <c r="D712" s="2" t="s">
        <v>38</v>
      </c>
      <c r="E712" s="2" t="s">
        <v>210</v>
      </c>
      <c r="F712" s="2" t="s">
        <v>1815</v>
      </c>
      <c r="G712" s="2" t="s">
        <v>3</v>
      </c>
      <c r="H712" s="2" t="s">
        <v>2371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400064033</v>
      </c>
      <c r="R712" s="1">
        <v>0</v>
      </c>
      <c r="S712" s="1">
        <v>362116315</v>
      </c>
      <c r="T712" s="1"/>
      <c r="U712" s="2"/>
      <c r="V712" s="1"/>
      <c r="W712" s="1">
        <v>32713550</v>
      </c>
      <c r="X712" s="2" t="s">
        <v>0</v>
      </c>
      <c r="Y712" s="1">
        <v>5234168</v>
      </c>
      <c r="Z712" s="3">
        <v>0</v>
      </c>
      <c r="AA712" s="3" t="s">
        <v>0</v>
      </c>
      <c r="AB712" s="3">
        <v>0</v>
      </c>
      <c r="AC712" s="3">
        <v>0</v>
      </c>
      <c r="AD712" s="3" t="s">
        <v>0</v>
      </c>
      <c r="AE712" s="3">
        <v>0</v>
      </c>
    </row>
    <row r="713" spans="1:31" hidden="1" x14ac:dyDescent="0.25">
      <c r="A713" s="2" t="s">
        <v>270</v>
      </c>
      <c r="B713" s="47">
        <v>44271</v>
      </c>
      <c r="C713" s="2" t="s">
        <v>6</v>
      </c>
      <c r="D713" s="2" t="s">
        <v>38</v>
      </c>
      <c r="E713" s="2" t="s">
        <v>212</v>
      </c>
      <c r="F713" s="2" t="s">
        <v>2372</v>
      </c>
      <c r="G713" s="2" t="s">
        <v>3</v>
      </c>
      <c r="H713" s="2" t="s">
        <v>2373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1366698884.1700001</v>
      </c>
      <c r="R713" s="1">
        <v>0</v>
      </c>
      <c r="S713" s="1">
        <v>994882402.75</v>
      </c>
      <c r="T713" s="1">
        <v>0</v>
      </c>
      <c r="U713" s="2" t="s">
        <v>0</v>
      </c>
      <c r="V713" s="1">
        <v>0</v>
      </c>
      <c r="W713" s="1">
        <v>320531449.5</v>
      </c>
      <c r="X713" s="2" t="s">
        <v>9</v>
      </c>
      <c r="Y713" s="1">
        <v>51285031.920000002</v>
      </c>
      <c r="Z713" s="3">
        <v>0</v>
      </c>
      <c r="AA713" s="3" t="s">
        <v>0</v>
      </c>
      <c r="AB713" s="3">
        <v>0</v>
      </c>
      <c r="AC713" s="3">
        <v>0</v>
      </c>
      <c r="AD713" s="3" t="s">
        <v>0</v>
      </c>
      <c r="AE713" s="3">
        <v>0</v>
      </c>
    </row>
    <row r="714" spans="1:31" hidden="1" x14ac:dyDescent="0.25">
      <c r="A714" s="2" t="s">
        <v>269</v>
      </c>
      <c r="B714" s="47">
        <v>44271</v>
      </c>
      <c r="C714" s="2" t="s">
        <v>27</v>
      </c>
      <c r="D714" s="2" t="s">
        <v>38</v>
      </c>
      <c r="E714" s="2" t="s">
        <v>4</v>
      </c>
      <c r="F714" s="2" t="s">
        <v>1861</v>
      </c>
      <c r="G714" s="2" t="s">
        <v>3</v>
      </c>
      <c r="H714" s="2" t="s">
        <v>2374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578216566.75</v>
      </c>
      <c r="R714" s="1">
        <v>0</v>
      </c>
      <c r="S714" s="1">
        <v>400369716.75</v>
      </c>
      <c r="T714" s="1">
        <v>0</v>
      </c>
      <c r="U714" s="2" t="s">
        <v>0</v>
      </c>
      <c r="V714" s="1">
        <v>0</v>
      </c>
      <c r="W714" s="1">
        <v>153316250</v>
      </c>
      <c r="X714" s="2" t="s">
        <v>9</v>
      </c>
      <c r="Y714" s="1">
        <v>24530600</v>
      </c>
      <c r="Z714" s="3">
        <v>0</v>
      </c>
      <c r="AA714" s="3" t="s">
        <v>0</v>
      </c>
      <c r="AB714" s="3">
        <v>0</v>
      </c>
      <c r="AC714" s="3">
        <v>0</v>
      </c>
      <c r="AD714" s="3" t="s">
        <v>0</v>
      </c>
      <c r="AE714" s="3">
        <v>0</v>
      </c>
    </row>
    <row r="715" spans="1:31" hidden="1" x14ac:dyDescent="0.25">
      <c r="A715" s="2" t="s">
        <v>268</v>
      </c>
      <c r="B715" s="47">
        <v>44271</v>
      </c>
      <c r="C715" s="2" t="s">
        <v>6</v>
      </c>
      <c r="D715" s="2" t="s">
        <v>33</v>
      </c>
      <c r="E715" s="2" t="s">
        <v>206</v>
      </c>
      <c r="F715" s="2" t="s">
        <v>1005</v>
      </c>
      <c r="G715" s="2" t="s">
        <v>3</v>
      </c>
      <c r="H715" s="2" t="s">
        <v>2375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1664484586.7547996</v>
      </c>
      <c r="R715" s="1">
        <v>0</v>
      </c>
      <c r="S715" s="1">
        <v>1213986677</v>
      </c>
      <c r="T715" s="1">
        <v>0</v>
      </c>
      <c r="U715" s="2" t="s">
        <v>0</v>
      </c>
      <c r="V715" s="1">
        <v>0</v>
      </c>
      <c r="W715" s="1">
        <v>388360267.02999997</v>
      </c>
      <c r="X715" s="2" t="s">
        <v>9</v>
      </c>
      <c r="Y715" s="1">
        <v>62137642.724799998</v>
      </c>
      <c r="Z715" s="3">
        <v>0</v>
      </c>
      <c r="AA715" s="3" t="s">
        <v>0</v>
      </c>
      <c r="AB715" s="3">
        <v>0</v>
      </c>
      <c r="AC715" s="3">
        <v>0</v>
      </c>
      <c r="AD715" s="3" t="s">
        <v>0</v>
      </c>
      <c r="AE715" s="3">
        <v>0</v>
      </c>
    </row>
    <row r="716" spans="1:31" hidden="1" x14ac:dyDescent="0.25">
      <c r="A716" s="2" t="s">
        <v>267</v>
      </c>
      <c r="B716" s="47">
        <v>44271</v>
      </c>
      <c r="C716" s="2" t="s">
        <v>27</v>
      </c>
      <c r="D716" s="2" t="s">
        <v>33</v>
      </c>
      <c r="E716" s="2" t="s">
        <v>32</v>
      </c>
      <c r="F716" s="2" t="s">
        <v>2087</v>
      </c>
      <c r="G716" s="2" t="s">
        <v>3</v>
      </c>
      <c r="H716" s="2" t="s">
        <v>2376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625664992.83000004</v>
      </c>
      <c r="R716" s="1">
        <v>0</v>
      </c>
      <c r="S716" s="1">
        <v>353719406.25</v>
      </c>
      <c r="T716" s="1">
        <v>0</v>
      </c>
      <c r="U716" s="2" t="s">
        <v>0</v>
      </c>
      <c r="V716" s="1">
        <v>0</v>
      </c>
      <c r="W716" s="1">
        <v>234435850.5</v>
      </c>
      <c r="X716" s="2" t="s">
        <v>9</v>
      </c>
      <c r="Y716" s="1">
        <v>37509736.079999991</v>
      </c>
      <c r="Z716" s="3">
        <v>0</v>
      </c>
      <c r="AA716" s="3" t="s">
        <v>0</v>
      </c>
      <c r="AB716" s="3">
        <v>0</v>
      </c>
      <c r="AC716" s="3">
        <v>0</v>
      </c>
      <c r="AD716" s="3" t="s">
        <v>0</v>
      </c>
      <c r="AE716" s="3">
        <v>0</v>
      </c>
    </row>
    <row r="717" spans="1:31" hidden="1" x14ac:dyDescent="0.25">
      <c r="A717" s="2" t="s">
        <v>266</v>
      </c>
      <c r="B717" s="47">
        <v>44271</v>
      </c>
      <c r="C717" s="2" t="s">
        <v>27</v>
      </c>
      <c r="D717" s="2" t="s">
        <v>33</v>
      </c>
      <c r="E717" s="2" t="s">
        <v>32</v>
      </c>
      <c r="F717" s="2" t="s">
        <v>2377</v>
      </c>
      <c r="G717" s="2" t="s">
        <v>3</v>
      </c>
      <c r="H717" s="2" t="s">
        <v>2378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774</v>
      </c>
      <c r="P717" s="2" t="s">
        <v>775</v>
      </c>
      <c r="Q717" s="1">
        <v>11082984.439999999</v>
      </c>
      <c r="R717" s="1">
        <v>0</v>
      </c>
      <c r="S717" s="1">
        <v>4230506</v>
      </c>
      <c r="T717" s="1">
        <v>5907309</v>
      </c>
      <c r="U717" s="2" t="s">
        <v>9</v>
      </c>
      <c r="V717" s="1">
        <v>945169.44</v>
      </c>
      <c r="W717" s="1">
        <v>0</v>
      </c>
      <c r="X717" s="2" t="s">
        <v>0</v>
      </c>
      <c r="Y717" s="1">
        <v>0</v>
      </c>
      <c r="Z717" s="3">
        <v>0</v>
      </c>
      <c r="AA717" s="3" t="s">
        <v>0</v>
      </c>
      <c r="AB717" s="3">
        <v>0</v>
      </c>
      <c r="AC717" s="3">
        <v>0</v>
      </c>
      <c r="AD717" s="3" t="s">
        <v>0</v>
      </c>
      <c r="AE717" s="3">
        <v>0</v>
      </c>
    </row>
    <row r="718" spans="1:31" hidden="1" x14ac:dyDescent="0.25">
      <c r="A718" s="2" t="s">
        <v>265</v>
      </c>
      <c r="B718" s="47">
        <v>44271</v>
      </c>
      <c r="C718" s="2" t="s">
        <v>27</v>
      </c>
      <c r="D718" s="2" t="s">
        <v>33</v>
      </c>
      <c r="E718" s="2" t="s">
        <v>32</v>
      </c>
      <c r="F718" s="2" t="s">
        <v>2087</v>
      </c>
      <c r="G718" s="2" t="s">
        <v>3</v>
      </c>
      <c r="H718" s="2" t="s">
        <v>2379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63954151</v>
      </c>
      <c r="R718" s="1">
        <v>0</v>
      </c>
      <c r="S718" s="1">
        <v>40099215</v>
      </c>
      <c r="T718" s="1">
        <v>0</v>
      </c>
      <c r="U718" s="2" t="s">
        <v>0</v>
      </c>
      <c r="V718" s="1">
        <v>0</v>
      </c>
      <c r="W718" s="1">
        <v>20564600</v>
      </c>
      <c r="X718" s="2" t="s">
        <v>9</v>
      </c>
      <c r="Y718" s="1">
        <v>3290336</v>
      </c>
      <c r="Z718" s="3">
        <v>0</v>
      </c>
      <c r="AA718" s="3" t="s">
        <v>0</v>
      </c>
      <c r="AB718" s="3">
        <v>0</v>
      </c>
      <c r="AC718" s="3">
        <v>0</v>
      </c>
      <c r="AD718" s="3" t="s">
        <v>0</v>
      </c>
      <c r="AE718" s="3">
        <v>0</v>
      </c>
    </row>
    <row r="719" spans="1:31" hidden="1" x14ac:dyDescent="0.25">
      <c r="A719" s="2" t="s">
        <v>9</v>
      </c>
      <c r="B719" s="47">
        <v>44271</v>
      </c>
      <c r="C719" s="2" t="s">
        <v>27</v>
      </c>
      <c r="D719" s="2" t="s">
        <v>26</v>
      </c>
      <c r="E719" s="2" t="s">
        <v>253</v>
      </c>
      <c r="F719" s="2" t="s">
        <v>1579</v>
      </c>
      <c r="G719" s="2" t="s">
        <v>3</v>
      </c>
      <c r="H719" s="2" t="s">
        <v>2278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77899.995999932289</v>
      </c>
      <c r="R719" s="1">
        <v>0</v>
      </c>
      <c r="S719" s="1">
        <v>77899.995999932289</v>
      </c>
      <c r="T719" s="1">
        <v>0</v>
      </c>
      <c r="U719" s="2" t="s">
        <v>0</v>
      </c>
      <c r="V719" s="1">
        <v>0</v>
      </c>
      <c r="W719" s="1">
        <v>0</v>
      </c>
      <c r="X719" s="2" t="s">
        <v>9</v>
      </c>
      <c r="Y719" s="1">
        <v>0</v>
      </c>
      <c r="Z719" s="3">
        <v>0</v>
      </c>
      <c r="AA719" s="3" t="s">
        <v>0</v>
      </c>
      <c r="AB719" s="3">
        <v>0</v>
      </c>
      <c r="AC719" s="3">
        <v>0</v>
      </c>
      <c r="AD719" s="3" t="s">
        <v>0</v>
      </c>
      <c r="AE719" s="3">
        <v>0</v>
      </c>
    </row>
    <row r="720" spans="1:31" hidden="1" x14ac:dyDescent="0.25">
      <c r="A720" s="2" t="s">
        <v>264</v>
      </c>
      <c r="B720" s="47">
        <v>44271</v>
      </c>
      <c r="C720" s="2" t="s">
        <v>6</v>
      </c>
      <c r="D720" s="2" t="s">
        <v>26</v>
      </c>
      <c r="E720" s="2" t="s">
        <v>200</v>
      </c>
      <c r="F720" s="2" t="s">
        <v>1956</v>
      </c>
      <c r="G720" s="2" t="s">
        <v>3</v>
      </c>
      <c r="H720" s="2" t="s">
        <v>2380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1378429326.78</v>
      </c>
      <c r="R720" s="1">
        <v>0</v>
      </c>
      <c r="S720" s="1">
        <v>999194142.5</v>
      </c>
      <c r="T720" s="1">
        <v>0</v>
      </c>
      <c r="U720" s="2" t="s">
        <v>0</v>
      </c>
      <c r="V720" s="1">
        <v>0</v>
      </c>
      <c r="W720" s="1">
        <v>326926883</v>
      </c>
      <c r="X720" s="2" t="s">
        <v>0</v>
      </c>
      <c r="Y720" s="1">
        <v>52308301.280000016</v>
      </c>
      <c r="Z720" s="3">
        <v>0</v>
      </c>
      <c r="AA720" s="3" t="s">
        <v>0</v>
      </c>
      <c r="AB720" s="3">
        <v>0</v>
      </c>
      <c r="AC720" s="3">
        <v>0</v>
      </c>
      <c r="AD720" s="3" t="s">
        <v>0</v>
      </c>
      <c r="AE720" s="3">
        <v>0</v>
      </c>
    </row>
    <row r="721" spans="1:31" hidden="1" x14ac:dyDescent="0.25">
      <c r="A721" s="2" t="s">
        <v>263</v>
      </c>
      <c r="B721" s="47">
        <v>44271</v>
      </c>
      <c r="C721" s="2" t="s">
        <v>27</v>
      </c>
      <c r="D721" s="2" t="s">
        <v>26</v>
      </c>
      <c r="E721" s="2" t="s">
        <v>253</v>
      </c>
      <c r="F721" s="2" t="s">
        <v>1749</v>
      </c>
      <c r="G721" s="2" t="s">
        <v>3</v>
      </c>
      <c r="H721" s="2" t="s">
        <v>2381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1324964831.3532</v>
      </c>
      <c r="R721" s="1">
        <v>0</v>
      </c>
      <c r="S721" s="1">
        <v>913961758</v>
      </c>
      <c r="T721" s="1">
        <v>0</v>
      </c>
      <c r="U721" s="2" t="s">
        <v>0</v>
      </c>
      <c r="V721" s="1">
        <v>0</v>
      </c>
      <c r="W721" s="1">
        <v>354312994.26999998</v>
      </c>
      <c r="X721" s="2" t="s">
        <v>0</v>
      </c>
      <c r="Y721" s="1">
        <v>56690079.0832</v>
      </c>
      <c r="Z721" s="3">
        <v>0</v>
      </c>
      <c r="AA721" s="3" t="s">
        <v>0</v>
      </c>
      <c r="AB721" s="3">
        <v>0</v>
      </c>
      <c r="AC721" s="3">
        <v>0</v>
      </c>
      <c r="AD721" s="3" t="s">
        <v>0</v>
      </c>
      <c r="AE721" s="3">
        <v>0</v>
      </c>
    </row>
    <row r="722" spans="1:31" hidden="1" x14ac:dyDescent="0.25">
      <c r="A722" s="2" t="s">
        <v>262</v>
      </c>
      <c r="B722" s="47">
        <v>44271</v>
      </c>
      <c r="C722" s="2" t="s">
        <v>27</v>
      </c>
      <c r="D722" s="2" t="s">
        <v>24</v>
      </c>
      <c r="E722" s="2" t="s">
        <v>358</v>
      </c>
      <c r="F722" s="2" t="s">
        <v>1207</v>
      </c>
      <c r="G722" s="2" t="s">
        <v>3</v>
      </c>
      <c r="H722" s="2" t="s">
        <v>2283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-38949.997599959373</v>
      </c>
      <c r="R722" s="1">
        <v>0</v>
      </c>
      <c r="S722" s="1">
        <v>-38949.997599959373</v>
      </c>
      <c r="T722" s="1">
        <v>0</v>
      </c>
      <c r="U722" s="2" t="s">
        <v>0</v>
      </c>
      <c r="V722" s="1">
        <v>0</v>
      </c>
      <c r="W722" s="1">
        <v>0</v>
      </c>
      <c r="X722" s="2" t="s">
        <v>9</v>
      </c>
      <c r="Y722" s="1">
        <v>0</v>
      </c>
      <c r="Z722" s="3">
        <v>0</v>
      </c>
      <c r="AA722" s="3" t="s">
        <v>0</v>
      </c>
      <c r="AB722" s="3">
        <v>0</v>
      </c>
      <c r="AC722" s="3">
        <v>0</v>
      </c>
      <c r="AD722" s="3" t="s">
        <v>0</v>
      </c>
      <c r="AE722" s="3">
        <v>0</v>
      </c>
    </row>
    <row r="723" spans="1:31" hidden="1" x14ac:dyDescent="0.25">
      <c r="A723" s="2" t="s">
        <v>261</v>
      </c>
      <c r="B723" s="47">
        <v>44271</v>
      </c>
      <c r="C723" s="2" t="s">
        <v>6</v>
      </c>
      <c r="D723" s="2" t="s">
        <v>24</v>
      </c>
      <c r="E723" s="2" t="s">
        <v>196</v>
      </c>
      <c r="F723" s="2" t="s">
        <v>1534</v>
      </c>
      <c r="G723" s="2" t="s">
        <v>3</v>
      </c>
      <c r="H723" s="2" t="s">
        <v>2382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114450242.9448</v>
      </c>
      <c r="R723" s="1">
        <v>0</v>
      </c>
      <c r="S723" s="1">
        <v>104556449.5</v>
      </c>
      <c r="T723" s="1">
        <v>0</v>
      </c>
      <c r="U723" s="2" t="s">
        <v>0</v>
      </c>
      <c r="V723" s="1">
        <v>0</v>
      </c>
      <c r="W723" s="1">
        <v>8529132.2799999993</v>
      </c>
      <c r="X723" s="2" t="s">
        <v>9</v>
      </c>
      <c r="Y723" s="1">
        <v>1364661.1647999999</v>
      </c>
      <c r="Z723" s="3">
        <v>0</v>
      </c>
      <c r="AA723" s="3" t="s">
        <v>0</v>
      </c>
      <c r="AB723" s="3">
        <v>0</v>
      </c>
      <c r="AC723" s="3">
        <v>0</v>
      </c>
      <c r="AD723" s="3" t="s">
        <v>0</v>
      </c>
      <c r="AE723" s="3">
        <v>0</v>
      </c>
    </row>
    <row r="724" spans="1:31" hidden="1" x14ac:dyDescent="0.25">
      <c r="A724" s="2" t="s">
        <v>260</v>
      </c>
      <c r="B724" s="47">
        <v>44271</v>
      </c>
      <c r="C724" s="2" t="s">
        <v>6</v>
      </c>
      <c r="D724" s="2" t="s">
        <v>24</v>
      </c>
      <c r="E724" s="2" t="s">
        <v>196</v>
      </c>
      <c r="F724" s="2" t="s">
        <v>1534</v>
      </c>
      <c r="G724" s="2" t="s">
        <v>3</v>
      </c>
      <c r="H724" s="2" t="s">
        <v>2383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777</v>
      </c>
      <c r="P724" s="2" t="s">
        <v>1551</v>
      </c>
      <c r="Q724" s="1">
        <v>9287925</v>
      </c>
      <c r="R724" s="1">
        <v>0</v>
      </c>
      <c r="S724" s="1">
        <v>9287925</v>
      </c>
      <c r="T724" s="1">
        <v>0</v>
      </c>
      <c r="U724" s="2" t="s">
        <v>0</v>
      </c>
      <c r="V724" s="1">
        <v>0</v>
      </c>
      <c r="W724" s="1">
        <v>0</v>
      </c>
      <c r="X724" s="2" t="s">
        <v>0</v>
      </c>
      <c r="Y724" s="1">
        <v>0</v>
      </c>
      <c r="Z724" s="3">
        <v>0</v>
      </c>
      <c r="AA724" s="3" t="s">
        <v>0</v>
      </c>
      <c r="AB724" s="3">
        <v>0</v>
      </c>
      <c r="AC724" s="3">
        <v>0</v>
      </c>
      <c r="AD724" s="3" t="s">
        <v>0</v>
      </c>
      <c r="AE724" s="3">
        <v>0</v>
      </c>
    </row>
    <row r="725" spans="1:31" hidden="1" x14ac:dyDescent="0.25">
      <c r="A725" s="2" t="s">
        <v>259</v>
      </c>
      <c r="B725" s="47">
        <v>44271</v>
      </c>
      <c r="C725" s="2" t="s">
        <v>6</v>
      </c>
      <c r="D725" s="2" t="s">
        <v>24</v>
      </c>
      <c r="E725" s="2" t="s">
        <v>196</v>
      </c>
      <c r="F725" s="2" t="s">
        <v>1534</v>
      </c>
      <c r="G725" s="2" t="s">
        <v>3</v>
      </c>
      <c r="H725" s="2" t="s">
        <v>2384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1">
        <v>1152033116.1936002</v>
      </c>
      <c r="R725" s="1">
        <v>0</v>
      </c>
      <c r="S725" s="1">
        <v>936540712</v>
      </c>
      <c r="T725" s="1">
        <v>0</v>
      </c>
      <c r="U725" s="2" t="s">
        <v>0</v>
      </c>
      <c r="V725" s="1">
        <v>0</v>
      </c>
      <c r="W725" s="1">
        <v>185769313.96000001</v>
      </c>
      <c r="X725" s="2" t="s">
        <v>9</v>
      </c>
      <c r="Y725" s="1">
        <v>29723090.233599998</v>
      </c>
      <c r="Z725" s="3">
        <v>0</v>
      </c>
      <c r="AA725" s="3" t="s">
        <v>0</v>
      </c>
      <c r="AB725" s="3">
        <v>0</v>
      </c>
      <c r="AC725" s="3">
        <v>0</v>
      </c>
      <c r="AD725" s="3" t="s">
        <v>0</v>
      </c>
      <c r="AE725" s="3">
        <v>0</v>
      </c>
    </row>
    <row r="726" spans="1:31" hidden="1" x14ac:dyDescent="0.25">
      <c r="A726" s="2" t="s">
        <v>258</v>
      </c>
      <c r="B726" s="47">
        <v>44271</v>
      </c>
      <c r="C726" s="2" t="s">
        <v>27</v>
      </c>
      <c r="D726" s="2" t="s">
        <v>24</v>
      </c>
      <c r="E726" s="2" t="s">
        <v>358</v>
      </c>
      <c r="F726" s="2" t="s">
        <v>1216</v>
      </c>
      <c r="G726" s="2" t="s">
        <v>3</v>
      </c>
      <c r="H726" s="2" t="s">
        <v>2385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767025346.27999997</v>
      </c>
      <c r="R726" s="1">
        <v>0</v>
      </c>
      <c r="S726" s="1">
        <v>526652304.75</v>
      </c>
      <c r="T726" s="1">
        <v>0</v>
      </c>
      <c r="U726" s="2" t="s">
        <v>0</v>
      </c>
      <c r="V726" s="1">
        <v>0</v>
      </c>
      <c r="W726" s="1">
        <v>207218139.25</v>
      </c>
      <c r="X726" s="2" t="s">
        <v>0</v>
      </c>
      <c r="Y726" s="1">
        <v>33154902.280000001</v>
      </c>
      <c r="Z726" s="3">
        <v>0</v>
      </c>
      <c r="AA726" s="3" t="s">
        <v>0</v>
      </c>
      <c r="AB726" s="3">
        <v>0</v>
      </c>
      <c r="AC726" s="3">
        <v>0</v>
      </c>
      <c r="AD726" s="3" t="s">
        <v>0</v>
      </c>
      <c r="AE726" s="3">
        <v>0</v>
      </c>
    </row>
    <row r="727" spans="1:31" hidden="1" x14ac:dyDescent="0.25">
      <c r="A727" s="2" t="s">
        <v>257</v>
      </c>
      <c r="B727" s="47">
        <v>44271</v>
      </c>
      <c r="C727" s="2" t="s">
        <v>6</v>
      </c>
      <c r="D727" s="2" t="s">
        <v>1031</v>
      </c>
      <c r="E727" s="2" t="s">
        <v>1032</v>
      </c>
      <c r="F727" s="2" t="s">
        <v>763</v>
      </c>
      <c r="G727" s="2" t="s">
        <v>3</v>
      </c>
      <c r="H727" s="2" t="s">
        <v>2386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1577682575.9196002</v>
      </c>
      <c r="R727" s="1">
        <v>0</v>
      </c>
      <c r="S727" s="1">
        <v>1208429827.25</v>
      </c>
      <c r="T727" s="1">
        <v>0</v>
      </c>
      <c r="U727" s="2" t="s">
        <v>0</v>
      </c>
      <c r="V727" s="1">
        <v>0</v>
      </c>
      <c r="W727" s="1">
        <v>318321335.06</v>
      </c>
      <c r="X727" s="2" t="s">
        <v>0</v>
      </c>
      <c r="Y727" s="1">
        <v>50931413.6096</v>
      </c>
      <c r="Z727" s="3">
        <v>0</v>
      </c>
      <c r="AA727" s="3" t="s">
        <v>0</v>
      </c>
      <c r="AB727" s="3">
        <v>0</v>
      </c>
      <c r="AC727" s="3">
        <v>0</v>
      </c>
      <c r="AD727" s="3" t="s">
        <v>0</v>
      </c>
      <c r="AE727" s="3">
        <v>0</v>
      </c>
    </row>
    <row r="728" spans="1:31" hidden="1" x14ac:dyDescent="0.25">
      <c r="A728" s="2" t="s">
        <v>256</v>
      </c>
      <c r="B728" s="47">
        <v>44271</v>
      </c>
      <c r="C728" s="2" t="s">
        <v>27</v>
      </c>
      <c r="D728" s="2" t="s">
        <v>1031</v>
      </c>
      <c r="E728" s="2" t="s">
        <v>1104</v>
      </c>
      <c r="F728" s="2" t="s">
        <v>2387</v>
      </c>
      <c r="G728" s="2" t="s">
        <v>3</v>
      </c>
      <c r="H728" s="2" t="s">
        <v>2388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56209586</v>
      </c>
      <c r="R728" s="1">
        <v>0</v>
      </c>
      <c r="S728" s="1">
        <v>1130350</v>
      </c>
      <c r="T728" s="1">
        <v>0</v>
      </c>
      <c r="U728" s="2" t="s">
        <v>0</v>
      </c>
      <c r="V728" s="1">
        <v>0</v>
      </c>
      <c r="W728" s="1">
        <v>47482100</v>
      </c>
      <c r="X728" s="2" t="s">
        <v>9</v>
      </c>
      <c r="Y728" s="1">
        <v>7597136</v>
      </c>
      <c r="Z728" s="3">
        <v>0</v>
      </c>
      <c r="AA728" s="3" t="s">
        <v>0</v>
      </c>
      <c r="AB728" s="3">
        <v>0</v>
      </c>
      <c r="AC728" s="3">
        <v>0</v>
      </c>
      <c r="AD728" s="3" t="s">
        <v>0</v>
      </c>
      <c r="AE728" s="3">
        <v>0</v>
      </c>
    </row>
    <row r="729" spans="1:31" hidden="1" x14ac:dyDescent="0.25">
      <c r="A729" s="2" t="s">
        <v>255</v>
      </c>
      <c r="B729" s="47">
        <v>44271</v>
      </c>
      <c r="C729" s="2" t="s">
        <v>6</v>
      </c>
      <c r="D729" s="2" t="s">
        <v>19</v>
      </c>
      <c r="E729" s="2" t="s">
        <v>185</v>
      </c>
      <c r="F729" s="2" t="s">
        <v>2193</v>
      </c>
      <c r="G729" s="2" t="s">
        <v>3</v>
      </c>
      <c r="H729" s="2" t="s">
        <v>2389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1">
        <v>722074200.25</v>
      </c>
      <c r="R729" s="1">
        <v>0</v>
      </c>
      <c r="S729" s="1">
        <v>577362982.25</v>
      </c>
      <c r="T729" s="1">
        <v>0</v>
      </c>
      <c r="U729" s="2" t="s">
        <v>0</v>
      </c>
      <c r="V729" s="1">
        <v>0</v>
      </c>
      <c r="W729" s="1">
        <v>124751050</v>
      </c>
      <c r="X729" s="2" t="s">
        <v>9</v>
      </c>
      <c r="Y729" s="1">
        <v>19960168</v>
      </c>
      <c r="Z729" s="3">
        <v>0</v>
      </c>
      <c r="AA729" s="3" t="s">
        <v>0</v>
      </c>
      <c r="AB729" s="3">
        <v>0</v>
      </c>
      <c r="AC729" s="3">
        <v>0</v>
      </c>
      <c r="AD729" s="3" t="s">
        <v>0</v>
      </c>
      <c r="AE729" s="3">
        <v>0</v>
      </c>
    </row>
    <row r="730" spans="1:31" hidden="1" x14ac:dyDescent="0.25">
      <c r="A730" s="2" t="s">
        <v>254</v>
      </c>
      <c r="B730" s="47">
        <v>44271</v>
      </c>
      <c r="C730" s="2" t="s">
        <v>6</v>
      </c>
      <c r="D730" s="2" t="s">
        <v>14</v>
      </c>
      <c r="E730" s="2" t="s">
        <v>181</v>
      </c>
      <c r="F730" s="2" t="s">
        <v>2390</v>
      </c>
      <c r="G730" s="2" t="s">
        <v>3</v>
      </c>
      <c r="H730" s="2" t="s">
        <v>2391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627324297.11000001</v>
      </c>
      <c r="R730" s="1">
        <v>0</v>
      </c>
      <c r="S730" s="1">
        <v>601997205.11000001</v>
      </c>
      <c r="T730" s="1">
        <v>0</v>
      </c>
      <c r="U730" s="2" t="s">
        <v>0</v>
      </c>
      <c r="V730" s="1">
        <v>0</v>
      </c>
      <c r="W730" s="1">
        <v>21833700</v>
      </c>
      <c r="X730" s="2" t="s">
        <v>0</v>
      </c>
      <c r="Y730" s="1">
        <v>3493392</v>
      </c>
      <c r="Z730" s="3">
        <v>0</v>
      </c>
      <c r="AA730" s="3" t="s">
        <v>0</v>
      </c>
      <c r="AB730" s="3">
        <v>0</v>
      </c>
      <c r="AC730" s="3">
        <v>0</v>
      </c>
      <c r="AD730" s="3" t="s">
        <v>0</v>
      </c>
      <c r="AE730" s="3">
        <v>0</v>
      </c>
    </row>
    <row r="731" spans="1:31" hidden="1" x14ac:dyDescent="0.25">
      <c r="A731" s="2" t="s">
        <v>252</v>
      </c>
      <c r="B731" s="47">
        <v>44271</v>
      </c>
      <c r="C731" s="2" t="s">
        <v>6</v>
      </c>
      <c r="D731" s="2" t="s">
        <v>10</v>
      </c>
      <c r="E731" s="2" t="s">
        <v>178</v>
      </c>
      <c r="F731" s="2" t="s">
        <v>2392</v>
      </c>
      <c r="G731" s="2" t="s">
        <v>3</v>
      </c>
      <c r="H731" s="2" t="s">
        <v>2393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1">
        <v>201953662.75</v>
      </c>
      <c r="R731" s="1">
        <v>0</v>
      </c>
      <c r="S731" s="1">
        <v>116417321.75</v>
      </c>
      <c r="T731" s="1">
        <v>0</v>
      </c>
      <c r="U731" s="2" t="s">
        <v>0</v>
      </c>
      <c r="V731" s="1">
        <v>0</v>
      </c>
      <c r="W731" s="1">
        <v>73738225</v>
      </c>
      <c r="X731" s="2" t="s">
        <v>9</v>
      </c>
      <c r="Y731" s="1">
        <v>11798116</v>
      </c>
      <c r="Z731" s="3">
        <v>0</v>
      </c>
      <c r="AA731" s="3" t="s">
        <v>0</v>
      </c>
      <c r="AB731" s="3">
        <v>0</v>
      </c>
      <c r="AC731" s="3">
        <v>0</v>
      </c>
      <c r="AD731" s="3" t="s">
        <v>0</v>
      </c>
      <c r="AE731" s="3">
        <v>0</v>
      </c>
    </row>
    <row r="732" spans="1:31" hidden="1" x14ac:dyDescent="0.25">
      <c r="A732" s="2" t="s">
        <v>251</v>
      </c>
      <c r="B732" s="47">
        <v>44271</v>
      </c>
      <c r="C732" s="2" t="s">
        <v>6</v>
      </c>
      <c r="D732" s="2" t="s">
        <v>10</v>
      </c>
      <c r="E732" s="2" t="s">
        <v>178</v>
      </c>
      <c r="F732" s="2" t="s">
        <v>2392</v>
      </c>
      <c r="G732" s="2" t="s">
        <v>13</v>
      </c>
      <c r="H732" s="2" t="s">
        <v>1</v>
      </c>
      <c r="I732" s="1" t="s">
        <v>2394</v>
      </c>
      <c r="J732" s="1" t="s">
        <v>1</v>
      </c>
      <c r="K732" s="1" t="s">
        <v>2395</v>
      </c>
      <c r="L732" s="1" t="s">
        <v>1277</v>
      </c>
      <c r="M732" s="1">
        <v>10821640</v>
      </c>
      <c r="N732" s="2" t="s">
        <v>12</v>
      </c>
      <c r="O732" s="2" t="s">
        <v>2396</v>
      </c>
      <c r="P732" s="2" t="s">
        <v>2397</v>
      </c>
      <c r="Q732" s="1">
        <v>-10821640</v>
      </c>
      <c r="R732" s="1">
        <v>0</v>
      </c>
      <c r="S732" s="1">
        <v>0</v>
      </c>
      <c r="T732" s="1">
        <v>0</v>
      </c>
      <c r="U732" s="2" t="s">
        <v>0</v>
      </c>
      <c r="V732" s="1">
        <v>0</v>
      </c>
      <c r="W732" s="1">
        <v>-9329000</v>
      </c>
      <c r="X732" s="2" t="s">
        <v>9</v>
      </c>
      <c r="Y732" s="1">
        <v>-1492640</v>
      </c>
      <c r="Z732" s="3">
        <v>0</v>
      </c>
      <c r="AA732" s="3" t="s">
        <v>0</v>
      </c>
      <c r="AB732" s="3">
        <v>0</v>
      </c>
      <c r="AC732" s="3">
        <v>0</v>
      </c>
      <c r="AD732" s="3" t="s">
        <v>0</v>
      </c>
      <c r="AE732" s="3">
        <v>0</v>
      </c>
    </row>
    <row r="733" spans="1:31" hidden="1" x14ac:dyDescent="0.25">
      <c r="A733" s="2" t="s">
        <v>250</v>
      </c>
      <c r="B733" s="47">
        <v>44271</v>
      </c>
      <c r="C733" s="2" t="s">
        <v>6</v>
      </c>
      <c r="D733" s="2" t="s">
        <v>280</v>
      </c>
      <c r="E733" s="2" t="s">
        <v>204</v>
      </c>
      <c r="F733" s="2" t="s">
        <v>1063</v>
      </c>
      <c r="G733" s="2" t="s">
        <v>3</v>
      </c>
      <c r="H733" s="2" t="s">
        <v>2398</v>
      </c>
      <c r="I733" s="1" t="s">
        <v>1</v>
      </c>
      <c r="J733" s="1" t="s">
        <v>1</v>
      </c>
      <c r="K733" s="1" t="s">
        <v>1</v>
      </c>
      <c r="L733" s="1" t="s">
        <v>1</v>
      </c>
      <c r="M733" s="1"/>
      <c r="N733" s="2" t="s">
        <v>1</v>
      </c>
      <c r="O733" s="2" t="s">
        <v>2</v>
      </c>
      <c r="P733" s="2"/>
      <c r="Q733" s="1">
        <v>173128478</v>
      </c>
      <c r="R733" s="1">
        <v>0</v>
      </c>
      <c r="S733" s="1">
        <v>154271576</v>
      </c>
      <c r="T733" s="1">
        <v>0</v>
      </c>
      <c r="U733" s="2" t="s">
        <v>0</v>
      </c>
      <c r="V733" s="1">
        <v>0</v>
      </c>
      <c r="W733" s="1">
        <v>16255950</v>
      </c>
      <c r="X733" s="2" t="s">
        <v>0</v>
      </c>
      <c r="Y733" s="1">
        <v>2600952</v>
      </c>
      <c r="Z733" s="3">
        <v>0</v>
      </c>
      <c r="AA733" s="3" t="s">
        <v>0</v>
      </c>
      <c r="AB733" s="3">
        <v>0</v>
      </c>
      <c r="AC733" s="3">
        <v>0</v>
      </c>
      <c r="AD733" s="3" t="s">
        <v>0</v>
      </c>
      <c r="AE733" s="3">
        <v>0</v>
      </c>
    </row>
    <row r="734" spans="1:31" hidden="1" x14ac:dyDescent="0.25">
      <c r="A734" s="2" t="s">
        <v>249</v>
      </c>
      <c r="B734" s="47">
        <v>44271</v>
      </c>
      <c r="C734" s="2" t="s">
        <v>6</v>
      </c>
      <c r="D734" s="2" t="s">
        <v>7</v>
      </c>
      <c r="E734" s="2" t="s">
        <v>762</v>
      </c>
      <c r="F734" s="2" t="s">
        <v>2399</v>
      </c>
      <c r="G734" s="2" t="s">
        <v>3</v>
      </c>
      <c r="H734" s="2" t="s">
        <v>2400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70217416</v>
      </c>
      <c r="R734" s="1">
        <v>0</v>
      </c>
      <c r="S734" s="1">
        <v>44098450</v>
      </c>
      <c r="T734" s="1">
        <v>0</v>
      </c>
      <c r="U734" s="2" t="s">
        <v>0</v>
      </c>
      <c r="V734" s="1">
        <v>0</v>
      </c>
      <c r="W734" s="1">
        <v>22516350</v>
      </c>
      <c r="X734" s="2" t="s">
        <v>9</v>
      </c>
      <c r="Y734" s="1">
        <v>3602616</v>
      </c>
      <c r="Z734" s="3">
        <v>0</v>
      </c>
      <c r="AA734" s="3" t="s">
        <v>0</v>
      </c>
      <c r="AB734" s="3">
        <v>0</v>
      </c>
      <c r="AC734" s="3">
        <v>0</v>
      </c>
      <c r="AD734" s="3" t="s">
        <v>0</v>
      </c>
      <c r="AE734" s="3">
        <v>0</v>
      </c>
    </row>
    <row r="735" spans="1:31" hidden="1" x14ac:dyDescent="0.25">
      <c r="A735" s="2" t="s">
        <v>248</v>
      </c>
      <c r="B735" s="47">
        <v>44271</v>
      </c>
      <c r="C735" s="2" t="s">
        <v>6</v>
      </c>
      <c r="D735" s="2" t="s">
        <v>7</v>
      </c>
      <c r="E735" s="2" t="s">
        <v>762</v>
      </c>
      <c r="F735" s="2" t="s">
        <v>2399</v>
      </c>
      <c r="G735" s="2" t="s">
        <v>3</v>
      </c>
      <c r="H735" s="2" t="s">
        <v>2401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2402</v>
      </c>
      <c r="P735" s="2" t="s">
        <v>2403</v>
      </c>
      <c r="Q735" s="1">
        <v>3607500</v>
      </c>
      <c r="R735" s="1">
        <v>0</v>
      </c>
      <c r="S735" s="1">
        <v>3607500</v>
      </c>
      <c r="T735" s="1">
        <v>0</v>
      </c>
      <c r="U735" s="2" t="s">
        <v>0</v>
      </c>
      <c r="V735" s="1">
        <v>0</v>
      </c>
      <c r="W735" s="1">
        <v>0</v>
      </c>
      <c r="X735" s="2" t="s">
        <v>0</v>
      </c>
      <c r="Y735" s="1">
        <v>0</v>
      </c>
      <c r="Z735" s="3">
        <v>0</v>
      </c>
      <c r="AA735" s="3" t="s">
        <v>0</v>
      </c>
      <c r="AB735" s="3">
        <v>0</v>
      </c>
      <c r="AC735" s="3">
        <v>0</v>
      </c>
      <c r="AD735" s="3" t="s">
        <v>0</v>
      </c>
      <c r="AE735" s="3">
        <v>0</v>
      </c>
    </row>
    <row r="736" spans="1:31" hidden="1" x14ac:dyDescent="0.25">
      <c r="A736" s="2" t="s">
        <v>247</v>
      </c>
      <c r="B736" s="47">
        <v>44271</v>
      </c>
      <c r="C736" s="2" t="s">
        <v>6</v>
      </c>
      <c r="D736" s="2" t="s">
        <v>7</v>
      </c>
      <c r="E736" s="2" t="s">
        <v>762</v>
      </c>
      <c r="F736" s="2" t="s">
        <v>2399</v>
      </c>
      <c r="G736" s="2" t="s">
        <v>3</v>
      </c>
      <c r="H736" s="2" t="s">
        <v>2404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42522694</v>
      </c>
      <c r="R736" s="1">
        <v>0</v>
      </c>
      <c r="S736" s="1">
        <v>40293000</v>
      </c>
      <c r="T736" s="1">
        <v>0</v>
      </c>
      <c r="U736" s="2" t="s">
        <v>0</v>
      </c>
      <c r="V736" s="1">
        <v>0</v>
      </c>
      <c r="W736" s="1">
        <v>1922150</v>
      </c>
      <c r="X736" s="2" t="s">
        <v>0</v>
      </c>
      <c r="Y736" s="1">
        <v>307544</v>
      </c>
      <c r="Z736" s="3">
        <v>0</v>
      </c>
      <c r="AA736" s="3" t="s">
        <v>0</v>
      </c>
      <c r="AB736" s="3">
        <v>0</v>
      </c>
      <c r="AC736" s="3">
        <v>0</v>
      </c>
      <c r="AD736" s="3" t="s">
        <v>0</v>
      </c>
      <c r="AE736" s="3">
        <v>0</v>
      </c>
    </row>
    <row r="737" spans="1:31" hidden="1" x14ac:dyDescent="0.25">
      <c r="A737" s="2" t="s">
        <v>246</v>
      </c>
      <c r="B737" s="47">
        <v>44271</v>
      </c>
      <c r="C737" s="2" t="s">
        <v>6</v>
      </c>
      <c r="D737" s="2" t="s">
        <v>5</v>
      </c>
      <c r="E737" s="2" t="s">
        <v>175</v>
      </c>
      <c r="F737" s="2" t="s">
        <v>1086</v>
      </c>
      <c r="G737" s="2" t="s">
        <v>3</v>
      </c>
      <c r="H737" s="2" t="s">
        <v>2405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824846903.22000003</v>
      </c>
      <c r="R737" s="1">
        <v>0</v>
      </c>
      <c r="S737" s="1">
        <v>643456371.25</v>
      </c>
      <c r="T737" s="1">
        <v>0</v>
      </c>
      <c r="U737" s="2" t="s">
        <v>0</v>
      </c>
      <c r="V737" s="1">
        <v>0</v>
      </c>
      <c r="W737" s="1">
        <v>156371148.25</v>
      </c>
      <c r="X737" s="2" t="s">
        <v>0</v>
      </c>
      <c r="Y737" s="1">
        <v>25019383.720000003</v>
      </c>
      <c r="Z737" s="3">
        <v>0</v>
      </c>
      <c r="AA737" s="3" t="s">
        <v>0</v>
      </c>
      <c r="AB737" s="3">
        <v>0</v>
      </c>
      <c r="AC737" s="3">
        <v>0</v>
      </c>
      <c r="AD737" s="3" t="s">
        <v>0</v>
      </c>
      <c r="AE737" s="3">
        <v>0</v>
      </c>
    </row>
    <row r="738" spans="1:31" hidden="1" x14ac:dyDescent="0.25">
      <c r="A738" s="2" t="s">
        <v>245</v>
      </c>
      <c r="B738" s="46">
        <v>44271</v>
      </c>
      <c r="C738" s="2" t="s">
        <v>6</v>
      </c>
      <c r="D738" s="2" t="s">
        <v>1007</v>
      </c>
      <c r="E738" s="2" t="s">
        <v>907</v>
      </c>
      <c r="F738" s="59" t="s">
        <v>2406</v>
      </c>
      <c r="G738" s="2" t="s">
        <v>3</v>
      </c>
      <c r="H738" s="2" t="s">
        <v>2407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487810608.13</v>
      </c>
      <c r="R738" s="1">
        <v>0</v>
      </c>
      <c r="S738" s="1">
        <v>348737694.25</v>
      </c>
      <c r="T738" s="1">
        <v>0</v>
      </c>
      <c r="U738" s="2" t="s">
        <v>0</v>
      </c>
      <c r="V738" s="1">
        <v>0</v>
      </c>
      <c r="W738" s="1">
        <v>119890443</v>
      </c>
      <c r="X738" s="2" t="s">
        <v>9</v>
      </c>
      <c r="Y738" s="1">
        <v>19182470.879999999</v>
      </c>
      <c r="Z738" s="3">
        <v>0</v>
      </c>
      <c r="AA738" s="3" t="s">
        <v>0</v>
      </c>
      <c r="AB738" s="3">
        <v>0</v>
      </c>
      <c r="AC738" s="3">
        <v>0</v>
      </c>
      <c r="AD738" s="3" t="s">
        <v>0</v>
      </c>
      <c r="AE738" s="3">
        <v>0</v>
      </c>
    </row>
    <row r="739" spans="1:31" hidden="1" x14ac:dyDescent="0.25">
      <c r="A739" s="2" t="s">
        <v>244</v>
      </c>
      <c r="B739" s="47">
        <v>44272</v>
      </c>
      <c r="C739" s="2" t="s">
        <v>27</v>
      </c>
      <c r="D739" s="2" t="s">
        <v>49</v>
      </c>
      <c r="E739" s="2" t="s">
        <v>223</v>
      </c>
      <c r="F739" s="2" t="s">
        <v>2408</v>
      </c>
      <c r="G739" s="2" t="s">
        <v>3</v>
      </c>
      <c r="H739" s="2" t="s">
        <v>2409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106194195.5</v>
      </c>
      <c r="R739" s="1">
        <v>0</v>
      </c>
      <c r="S739" s="1">
        <v>85599033.5</v>
      </c>
      <c r="T739" s="1">
        <v>0</v>
      </c>
      <c r="U739" s="2" t="s">
        <v>0</v>
      </c>
      <c r="V739" s="1">
        <v>0</v>
      </c>
      <c r="W739" s="1">
        <v>17754450</v>
      </c>
      <c r="X739" s="2" t="s">
        <v>9</v>
      </c>
      <c r="Y739" s="1">
        <v>2840712</v>
      </c>
      <c r="Z739" s="3">
        <v>0</v>
      </c>
      <c r="AA739" s="3" t="s">
        <v>0</v>
      </c>
      <c r="AB739" s="3">
        <v>0</v>
      </c>
      <c r="AC739" s="3">
        <v>0</v>
      </c>
      <c r="AD739" s="3" t="s">
        <v>0</v>
      </c>
      <c r="AE739" s="3">
        <v>0</v>
      </c>
    </row>
    <row r="740" spans="1:31" hidden="1" x14ac:dyDescent="0.25">
      <c r="A740" s="2" t="s">
        <v>243</v>
      </c>
      <c r="B740" s="47">
        <v>44272</v>
      </c>
      <c r="C740" s="2" t="s">
        <v>27</v>
      </c>
      <c r="D740" s="2" t="s">
        <v>49</v>
      </c>
      <c r="E740" s="2" t="s">
        <v>223</v>
      </c>
      <c r="F740" s="2" t="s">
        <v>2410</v>
      </c>
      <c r="G740" s="2" t="s">
        <v>3</v>
      </c>
      <c r="H740" s="2" t="s">
        <v>2411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2412</v>
      </c>
      <c r="P740" s="2" t="s">
        <v>2413</v>
      </c>
      <c r="Q740" s="1">
        <v>9222009.5</v>
      </c>
      <c r="R740" s="1">
        <v>0</v>
      </c>
      <c r="S740" s="1">
        <v>3788337.5</v>
      </c>
      <c r="T740" s="1">
        <v>4684200</v>
      </c>
      <c r="U740" s="2" t="s">
        <v>9</v>
      </c>
      <c r="V740" s="1">
        <v>749472</v>
      </c>
      <c r="W740" s="1">
        <v>0</v>
      </c>
      <c r="X740" s="2" t="s">
        <v>0</v>
      </c>
      <c r="Y740" s="1">
        <v>0</v>
      </c>
      <c r="Z740" s="3">
        <v>0</v>
      </c>
      <c r="AA740" s="3" t="s">
        <v>0</v>
      </c>
      <c r="AB740" s="3">
        <v>0</v>
      </c>
      <c r="AC740" s="3">
        <v>0</v>
      </c>
      <c r="AD740" s="3" t="s">
        <v>0</v>
      </c>
      <c r="AE740" s="3">
        <v>0</v>
      </c>
    </row>
    <row r="741" spans="1:31" hidden="1" x14ac:dyDescent="0.25">
      <c r="A741" s="2" t="s">
        <v>242</v>
      </c>
      <c r="B741" s="47">
        <v>44272</v>
      </c>
      <c r="C741" s="2" t="s">
        <v>27</v>
      </c>
      <c r="D741" s="2" t="s">
        <v>49</v>
      </c>
      <c r="E741" s="2" t="s">
        <v>223</v>
      </c>
      <c r="F741" s="2" t="s">
        <v>2408</v>
      </c>
      <c r="G741" s="2" t="s">
        <v>3</v>
      </c>
      <c r="H741" s="2" t="s">
        <v>2414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132964444.75</v>
      </c>
      <c r="R741" s="1">
        <v>0</v>
      </c>
      <c r="S741" s="1">
        <v>105375468.75</v>
      </c>
      <c r="T741" s="1">
        <v>0</v>
      </c>
      <c r="U741" s="2" t="s">
        <v>0</v>
      </c>
      <c r="V741" s="1">
        <v>0</v>
      </c>
      <c r="W741" s="1">
        <v>23783600</v>
      </c>
      <c r="X741" s="2" t="s">
        <v>9</v>
      </c>
      <c r="Y741" s="1">
        <v>3805376</v>
      </c>
      <c r="Z741" s="3">
        <v>0</v>
      </c>
      <c r="AA741" s="3" t="s">
        <v>0</v>
      </c>
      <c r="AB741" s="3">
        <v>0</v>
      </c>
      <c r="AC741" s="3">
        <v>0</v>
      </c>
      <c r="AD741" s="3" t="s">
        <v>0</v>
      </c>
      <c r="AE741" s="3">
        <v>0</v>
      </c>
    </row>
    <row r="742" spans="1:31" hidden="1" x14ac:dyDescent="0.25">
      <c r="A742" s="2" t="s">
        <v>241</v>
      </c>
      <c r="B742" s="47">
        <v>44272</v>
      </c>
      <c r="C742" s="2" t="s">
        <v>27</v>
      </c>
      <c r="D742" s="2" t="s">
        <v>49</v>
      </c>
      <c r="E742" s="2" t="s">
        <v>223</v>
      </c>
      <c r="F742" s="2" t="s">
        <v>2410</v>
      </c>
      <c r="G742" s="2" t="s">
        <v>3</v>
      </c>
      <c r="H742" s="2" t="s">
        <v>2415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1346</v>
      </c>
      <c r="P742" s="2" t="s">
        <v>1347</v>
      </c>
      <c r="Q742" s="1">
        <v>1952860</v>
      </c>
      <c r="R742" s="1">
        <v>0</v>
      </c>
      <c r="S742" s="1">
        <v>0</v>
      </c>
      <c r="T742" s="1">
        <v>1683500</v>
      </c>
      <c r="U742" s="2" t="s">
        <v>9</v>
      </c>
      <c r="V742" s="1">
        <v>269360</v>
      </c>
      <c r="W742" s="1">
        <v>0</v>
      </c>
      <c r="X742" s="2" t="s">
        <v>0</v>
      </c>
      <c r="Y742" s="1">
        <v>0</v>
      </c>
      <c r="Z742" s="3">
        <v>0</v>
      </c>
      <c r="AA742" s="3" t="s">
        <v>0</v>
      </c>
      <c r="AB742" s="3">
        <v>0</v>
      </c>
      <c r="AC742" s="3">
        <v>0</v>
      </c>
      <c r="AD742" s="3" t="s">
        <v>0</v>
      </c>
      <c r="AE742" s="3">
        <v>0</v>
      </c>
    </row>
    <row r="743" spans="1:31" hidden="1" x14ac:dyDescent="0.25">
      <c r="A743" s="2" t="s">
        <v>240</v>
      </c>
      <c r="B743" s="47">
        <v>44272</v>
      </c>
      <c r="C743" s="2" t="s">
        <v>27</v>
      </c>
      <c r="D743" s="2" t="s">
        <v>49</v>
      </c>
      <c r="E743" s="2" t="s">
        <v>223</v>
      </c>
      <c r="F743" s="2" t="s">
        <v>2408</v>
      </c>
      <c r="G743" s="2" t="s">
        <v>3</v>
      </c>
      <c r="H743" s="2" t="s">
        <v>2416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960581625.25159991</v>
      </c>
      <c r="R743" s="1">
        <v>0</v>
      </c>
      <c r="S743" s="1">
        <v>621553310</v>
      </c>
      <c r="T743" s="1">
        <v>0</v>
      </c>
      <c r="U743" s="2" t="s">
        <v>0</v>
      </c>
      <c r="V743" s="1">
        <v>0</v>
      </c>
      <c r="W743" s="1">
        <v>292265789.00999999</v>
      </c>
      <c r="X743" s="2" t="s">
        <v>9</v>
      </c>
      <c r="Y743" s="1">
        <v>46762526.241600007</v>
      </c>
      <c r="Z743" s="3">
        <v>0</v>
      </c>
      <c r="AA743" s="3" t="s">
        <v>0</v>
      </c>
      <c r="AB743" s="3">
        <v>0</v>
      </c>
      <c r="AC743" s="3">
        <v>0</v>
      </c>
      <c r="AD743" s="3" t="s">
        <v>0</v>
      </c>
      <c r="AE743" s="3">
        <v>0</v>
      </c>
    </row>
    <row r="744" spans="1:31" hidden="1" x14ac:dyDescent="0.25">
      <c r="A744" s="2" t="s">
        <v>239</v>
      </c>
      <c r="B744" s="47">
        <v>44272</v>
      </c>
      <c r="C744" s="2" t="s">
        <v>6</v>
      </c>
      <c r="D744" s="2" t="s">
        <v>49</v>
      </c>
      <c r="E744" s="2" t="s">
        <v>232</v>
      </c>
      <c r="F744" s="2" t="s">
        <v>1107</v>
      </c>
      <c r="G744" s="2" t="s">
        <v>3</v>
      </c>
      <c r="H744" s="2" t="s">
        <v>2417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908489033.95000005</v>
      </c>
      <c r="R744" s="1">
        <v>0</v>
      </c>
      <c r="S744" s="1">
        <v>741934557</v>
      </c>
      <c r="T744" s="1">
        <v>0</v>
      </c>
      <c r="U744" s="2" t="s">
        <v>0</v>
      </c>
      <c r="V744" s="1">
        <v>0</v>
      </c>
      <c r="W744" s="1">
        <v>140222738.75</v>
      </c>
      <c r="X744" s="2" t="s">
        <v>0</v>
      </c>
      <c r="Y744" s="1">
        <v>22435638.199999999</v>
      </c>
      <c r="Z744" s="3">
        <v>0</v>
      </c>
      <c r="AA744" s="3" t="s">
        <v>0</v>
      </c>
      <c r="AB744" s="3">
        <v>0</v>
      </c>
      <c r="AC744" s="3">
        <v>3607500</v>
      </c>
      <c r="AD744" s="3" t="s">
        <v>0</v>
      </c>
      <c r="AE744" s="3">
        <v>288600</v>
      </c>
    </row>
    <row r="745" spans="1:31" hidden="1" x14ac:dyDescent="0.25">
      <c r="A745" s="2" t="s">
        <v>238</v>
      </c>
      <c r="B745" s="47">
        <v>44272</v>
      </c>
      <c r="C745" s="2" t="s">
        <v>6</v>
      </c>
      <c r="D745" s="2" t="s">
        <v>49</v>
      </c>
      <c r="E745" s="2" t="s">
        <v>232</v>
      </c>
      <c r="F745" s="2" t="s">
        <v>1107</v>
      </c>
      <c r="G745" s="2" t="s">
        <v>3</v>
      </c>
      <c r="H745" s="2" t="s">
        <v>2418</v>
      </c>
      <c r="I745" s="1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2419</v>
      </c>
      <c r="P745" s="2" t="s">
        <v>2420</v>
      </c>
      <c r="Q745" s="1">
        <v>92505476.370000005</v>
      </c>
      <c r="R745" s="1">
        <v>0</v>
      </c>
      <c r="S745" s="1">
        <v>34163580</v>
      </c>
      <c r="T745" s="1">
        <v>50294738.25</v>
      </c>
      <c r="U745" s="2" t="s">
        <v>9</v>
      </c>
      <c r="V745" s="1">
        <v>8047158.1200000001</v>
      </c>
      <c r="W745" s="1">
        <v>0</v>
      </c>
      <c r="X745" s="2" t="s">
        <v>0</v>
      </c>
      <c r="Y745" s="1">
        <v>0</v>
      </c>
      <c r="Z745" s="3">
        <v>0</v>
      </c>
      <c r="AA745" s="3" t="s">
        <v>0</v>
      </c>
      <c r="AB745" s="3">
        <v>0</v>
      </c>
      <c r="AC745" s="3">
        <v>0</v>
      </c>
      <c r="AD745" s="3" t="s">
        <v>0</v>
      </c>
      <c r="AE745" s="3">
        <v>0</v>
      </c>
    </row>
    <row r="746" spans="1:31" hidden="1" x14ac:dyDescent="0.25">
      <c r="A746" s="2" t="s">
        <v>237</v>
      </c>
      <c r="B746" s="47">
        <v>44272</v>
      </c>
      <c r="C746" s="2" t="s">
        <v>6</v>
      </c>
      <c r="D746" s="2" t="s">
        <v>49</v>
      </c>
      <c r="E746" s="2" t="s">
        <v>232</v>
      </c>
      <c r="F746" s="2" t="s">
        <v>1107</v>
      </c>
      <c r="G746" s="2" t="s">
        <v>3</v>
      </c>
      <c r="H746" s="2" t="s">
        <v>2421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340441919.01999998</v>
      </c>
      <c r="R746" s="1">
        <v>0</v>
      </c>
      <c r="S746" s="1">
        <v>284301765</v>
      </c>
      <c r="T746" s="1">
        <v>0</v>
      </c>
      <c r="U746" s="2" t="s">
        <v>0</v>
      </c>
      <c r="V746" s="1">
        <v>0</v>
      </c>
      <c r="W746" s="1">
        <v>48396684.5</v>
      </c>
      <c r="X746" s="2" t="s">
        <v>9</v>
      </c>
      <c r="Y746" s="1">
        <v>7743469.5199999996</v>
      </c>
      <c r="Z746" s="3">
        <v>0</v>
      </c>
      <c r="AA746" s="3" t="s">
        <v>0</v>
      </c>
      <c r="AB746" s="3">
        <v>0</v>
      </c>
      <c r="AC746" s="3"/>
      <c r="AD746" s="3" t="s">
        <v>0</v>
      </c>
      <c r="AE746" s="3">
        <v>0</v>
      </c>
    </row>
    <row r="747" spans="1:31" hidden="1" x14ac:dyDescent="0.25">
      <c r="A747" s="2" t="s">
        <v>236</v>
      </c>
      <c r="B747" s="47">
        <v>44272</v>
      </c>
      <c r="C747" s="2" t="s">
        <v>35</v>
      </c>
      <c r="D747" s="2" t="s">
        <v>42</v>
      </c>
      <c r="E747" s="2" t="s">
        <v>219</v>
      </c>
      <c r="F747" s="2" t="s">
        <v>2422</v>
      </c>
      <c r="G747" s="2" t="s">
        <v>3</v>
      </c>
      <c r="H747" s="2" t="s">
        <v>2423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506528045.62</v>
      </c>
      <c r="R747" s="1">
        <v>0</v>
      </c>
      <c r="S747" s="1">
        <v>463281853.62</v>
      </c>
      <c r="T747" s="1">
        <v>0</v>
      </c>
      <c r="U747" s="2" t="s">
        <v>0</v>
      </c>
      <c r="V747" s="1">
        <v>0</v>
      </c>
      <c r="W747" s="1">
        <v>37281200</v>
      </c>
      <c r="X747" s="2" t="s">
        <v>0</v>
      </c>
      <c r="Y747" s="1">
        <v>5964992</v>
      </c>
      <c r="Z747" s="3">
        <v>0</v>
      </c>
      <c r="AA747" s="3" t="s">
        <v>0</v>
      </c>
      <c r="AB747" s="3">
        <v>0</v>
      </c>
      <c r="AC747" s="3">
        <v>0</v>
      </c>
      <c r="AD747" s="3" t="s">
        <v>0</v>
      </c>
      <c r="AE747" s="3">
        <v>0</v>
      </c>
    </row>
    <row r="748" spans="1:31" hidden="1" x14ac:dyDescent="0.25">
      <c r="A748" s="2" t="s">
        <v>235</v>
      </c>
      <c r="B748" s="47">
        <v>44272</v>
      </c>
      <c r="C748" s="2" t="s">
        <v>6</v>
      </c>
      <c r="D748" s="2" t="s">
        <v>42</v>
      </c>
      <c r="E748" s="2" t="s">
        <v>221</v>
      </c>
      <c r="F748" s="2" t="s">
        <v>1214</v>
      </c>
      <c r="G748" s="2" t="s">
        <v>3</v>
      </c>
      <c r="H748" s="2" t="s">
        <v>2424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1">
        <v>48907784</v>
      </c>
      <c r="R748" s="1">
        <v>0</v>
      </c>
      <c r="S748" s="1">
        <v>43105000</v>
      </c>
      <c r="T748" s="1">
        <v>0</v>
      </c>
      <c r="U748" s="2" t="s">
        <v>0</v>
      </c>
      <c r="V748" s="1">
        <v>0</v>
      </c>
      <c r="W748" s="1">
        <v>5002400</v>
      </c>
      <c r="X748" s="2" t="s">
        <v>0</v>
      </c>
      <c r="Y748" s="1">
        <v>800384</v>
      </c>
      <c r="Z748" s="3">
        <v>0</v>
      </c>
      <c r="AA748" s="3" t="s">
        <v>0</v>
      </c>
      <c r="AB748" s="3">
        <v>0</v>
      </c>
      <c r="AC748" s="3">
        <v>0</v>
      </c>
      <c r="AD748" s="3" t="s">
        <v>0</v>
      </c>
      <c r="AE748" s="3">
        <v>0</v>
      </c>
    </row>
    <row r="749" spans="1:31" hidden="1" x14ac:dyDescent="0.25">
      <c r="A749" s="2" t="s">
        <v>234</v>
      </c>
      <c r="B749" s="47">
        <v>44272</v>
      </c>
      <c r="C749" s="2" t="s">
        <v>6</v>
      </c>
      <c r="D749" s="2" t="s">
        <v>42</v>
      </c>
      <c r="E749" s="2" t="s">
        <v>221</v>
      </c>
      <c r="F749" s="2" t="s">
        <v>1214</v>
      </c>
      <c r="G749" s="2" t="s">
        <v>3</v>
      </c>
      <c r="H749" s="2" t="s">
        <v>2425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1041</v>
      </c>
      <c r="P749" s="2" t="s">
        <v>1042</v>
      </c>
      <c r="Q749" s="1">
        <v>77700000</v>
      </c>
      <c r="R749" s="1">
        <v>0</v>
      </c>
      <c r="S749" s="1">
        <v>77700000</v>
      </c>
      <c r="T749" s="1">
        <v>0</v>
      </c>
      <c r="U749" s="2" t="s">
        <v>0</v>
      </c>
      <c r="V749" s="1">
        <v>0</v>
      </c>
      <c r="W749" s="1">
        <v>0</v>
      </c>
      <c r="X749" s="2" t="s">
        <v>0</v>
      </c>
      <c r="Y749" s="1">
        <v>0</v>
      </c>
      <c r="Z749" s="3">
        <v>0</v>
      </c>
      <c r="AA749" s="3" t="s">
        <v>0</v>
      </c>
      <c r="AB749" s="3">
        <v>0</v>
      </c>
      <c r="AC749" s="3">
        <v>0</v>
      </c>
      <c r="AD749" s="3" t="s">
        <v>0</v>
      </c>
      <c r="AE749" s="3">
        <v>0</v>
      </c>
    </row>
    <row r="750" spans="1:31" hidden="1" x14ac:dyDescent="0.25">
      <c r="A750" s="2" t="s">
        <v>233</v>
      </c>
      <c r="B750" s="47">
        <v>44272</v>
      </c>
      <c r="C750" s="2" t="s">
        <v>6</v>
      </c>
      <c r="D750" s="2" t="s">
        <v>42</v>
      </c>
      <c r="E750" s="2" t="s">
        <v>221</v>
      </c>
      <c r="F750" s="2" t="s">
        <v>1214</v>
      </c>
      <c r="G750" s="2" t="s">
        <v>3</v>
      </c>
      <c r="H750" s="2" t="s">
        <v>2426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1055</v>
      </c>
      <c r="P750" s="2" t="s">
        <v>1059</v>
      </c>
      <c r="Q750" s="1">
        <v>77700000</v>
      </c>
      <c r="R750" s="1">
        <v>0</v>
      </c>
      <c r="S750" s="1">
        <v>77700000</v>
      </c>
      <c r="T750" s="1">
        <v>0</v>
      </c>
      <c r="U750" s="2" t="s">
        <v>0</v>
      </c>
      <c r="V750" s="1">
        <v>0</v>
      </c>
      <c r="W750" s="1">
        <v>0</v>
      </c>
      <c r="X750" s="2" t="s">
        <v>0</v>
      </c>
      <c r="Y750" s="1">
        <v>0</v>
      </c>
      <c r="Z750" s="3">
        <v>0</v>
      </c>
      <c r="AA750" s="3" t="s">
        <v>0</v>
      </c>
      <c r="AB750" s="3">
        <v>0</v>
      </c>
      <c r="AC750" s="3">
        <v>0</v>
      </c>
      <c r="AD750" s="3" t="s">
        <v>0</v>
      </c>
      <c r="AE750" s="3">
        <v>0</v>
      </c>
    </row>
    <row r="751" spans="1:31" hidden="1" x14ac:dyDescent="0.25">
      <c r="A751" s="2" t="s">
        <v>231</v>
      </c>
      <c r="B751" s="47">
        <v>44272</v>
      </c>
      <c r="C751" s="2" t="s">
        <v>6</v>
      </c>
      <c r="D751" s="2" t="s">
        <v>42</v>
      </c>
      <c r="E751" s="2" t="s">
        <v>221</v>
      </c>
      <c r="F751" s="2" t="s">
        <v>1214</v>
      </c>
      <c r="G751" s="2" t="s">
        <v>3</v>
      </c>
      <c r="H751" s="2" t="s">
        <v>2427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1">
        <v>495475743.61959994</v>
      </c>
      <c r="R751" s="1">
        <v>0</v>
      </c>
      <c r="S751" s="1">
        <v>348596624.74999994</v>
      </c>
      <c r="T751" s="1">
        <v>0</v>
      </c>
      <c r="U751" s="2" t="s">
        <v>0</v>
      </c>
      <c r="V751" s="1">
        <v>0</v>
      </c>
      <c r="W751" s="1">
        <v>126619930.06</v>
      </c>
      <c r="X751" s="2" t="s">
        <v>9</v>
      </c>
      <c r="Y751" s="1">
        <v>20259188.809599999</v>
      </c>
      <c r="Z751" s="3">
        <v>0</v>
      </c>
      <c r="AA751" s="3" t="s">
        <v>0</v>
      </c>
      <c r="AB751" s="3">
        <v>0</v>
      </c>
      <c r="AC751" s="3">
        <v>0</v>
      </c>
      <c r="AD751" s="3" t="s">
        <v>0</v>
      </c>
      <c r="AE751" s="3">
        <v>0</v>
      </c>
    </row>
    <row r="752" spans="1:31" hidden="1" x14ac:dyDescent="0.25">
      <c r="A752" s="2" t="s">
        <v>230</v>
      </c>
      <c r="B752" s="47">
        <v>44272</v>
      </c>
      <c r="C752" s="2" t="s">
        <v>6</v>
      </c>
      <c r="D752" s="2" t="s">
        <v>42</v>
      </c>
      <c r="E752" s="2" t="s">
        <v>221</v>
      </c>
      <c r="F752" s="2" t="s">
        <v>1214</v>
      </c>
      <c r="G752" s="2" t="s">
        <v>13</v>
      </c>
      <c r="H752" s="2" t="s">
        <v>1</v>
      </c>
      <c r="I752" s="1" t="s">
        <v>2428</v>
      </c>
      <c r="J752" s="1" t="s">
        <v>1</v>
      </c>
      <c r="K752" s="1" t="s">
        <v>2429</v>
      </c>
      <c r="L752" s="1" t="s">
        <v>2430</v>
      </c>
      <c r="M752" s="1">
        <v>13455975</v>
      </c>
      <c r="N752" s="2" t="s">
        <v>12</v>
      </c>
      <c r="O752" s="2" t="s">
        <v>2431</v>
      </c>
      <c r="P752" s="2" t="s">
        <v>2432</v>
      </c>
      <c r="Q752" s="1">
        <v>-2682500</v>
      </c>
      <c r="R752" s="1">
        <v>0</v>
      </c>
      <c r="S752" s="1">
        <v>-2682500</v>
      </c>
      <c r="T752" s="1">
        <v>0</v>
      </c>
      <c r="U752" s="2" t="s">
        <v>0</v>
      </c>
      <c r="V752" s="1">
        <v>0</v>
      </c>
      <c r="W752" s="1">
        <v>0</v>
      </c>
      <c r="X752" s="2" t="s">
        <v>0</v>
      </c>
      <c r="Y752" s="1">
        <v>0</v>
      </c>
      <c r="Z752" s="3">
        <v>0</v>
      </c>
      <c r="AA752" s="3" t="s">
        <v>0</v>
      </c>
      <c r="AB752" s="3">
        <v>0</v>
      </c>
      <c r="AC752" s="3">
        <v>0</v>
      </c>
      <c r="AD752" s="3" t="s">
        <v>0</v>
      </c>
      <c r="AE752" s="3">
        <v>0</v>
      </c>
    </row>
    <row r="753" spans="1:31" hidden="1" x14ac:dyDescent="0.25">
      <c r="A753" s="2" t="s">
        <v>229</v>
      </c>
      <c r="B753" s="46">
        <v>44272</v>
      </c>
      <c r="C753" s="2" t="s">
        <v>6</v>
      </c>
      <c r="D753" s="2" t="s">
        <v>42</v>
      </c>
      <c r="E753" s="2" t="s">
        <v>217</v>
      </c>
      <c r="F753" s="59" t="s">
        <v>755</v>
      </c>
      <c r="G753" s="2" t="s">
        <v>1182</v>
      </c>
      <c r="H753" s="2" t="s">
        <v>2433</v>
      </c>
      <c r="I753" s="2"/>
      <c r="J753" s="1"/>
      <c r="K753" s="1"/>
      <c r="L753" s="1"/>
      <c r="M753" s="1">
        <v>0</v>
      </c>
      <c r="N753" s="2"/>
      <c r="O753" s="2" t="s">
        <v>2</v>
      </c>
      <c r="P753" s="2"/>
      <c r="Q753" s="1">
        <v>262125884</v>
      </c>
      <c r="R753" s="1">
        <v>0</v>
      </c>
      <c r="S753" s="1">
        <v>262125884</v>
      </c>
      <c r="T753" s="1">
        <v>0</v>
      </c>
      <c r="U753" s="2" t="s">
        <v>0</v>
      </c>
      <c r="V753" s="1">
        <v>0</v>
      </c>
      <c r="W753" s="1">
        <v>0</v>
      </c>
      <c r="X753" s="2" t="s">
        <v>0</v>
      </c>
      <c r="Y753" s="1">
        <v>0</v>
      </c>
      <c r="Z753" s="3">
        <v>0</v>
      </c>
      <c r="AA753" s="3" t="s">
        <v>0</v>
      </c>
      <c r="AB753" s="3">
        <v>0</v>
      </c>
      <c r="AC753" s="3">
        <v>0</v>
      </c>
      <c r="AD753" s="3" t="s">
        <v>0</v>
      </c>
      <c r="AE753" s="3">
        <v>0</v>
      </c>
    </row>
    <row r="754" spans="1:31" hidden="1" x14ac:dyDescent="0.25">
      <c r="A754" s="2" t="s">
        <v>228</v>
      </c>
      <c r="B754" s="47">
        <v>44272</v>
      </c>
      <c r="C754" s="2" t="s">
        <v>27</v>
      </c>
      <c r="D754" s="2" t="s">
        <v>42</v>
      </c>
      <c r="E754" s="2" t="s">
        <v>214</v>
      </c>
      <c r="F754" s="2" t="s">
        <v>2087</v>
      </c>
      <c r="G754" s="2" t="s">
        <v>3</v>
      </c>
      <c r="H754" s="2" t="s">
        <v>2434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232030441</v>
      </c>
      <c r="R754" s="1">
        <v>0</v>
      </c>
      <c r="S754" s="1">
        <v>162301267.75</v>
      </c>
      <c r="T754" s="1">
        <v>0</v>
      </c>
      <c r="U754" s="2" t="s">
        <v>0</v>
      </c>
      <c r="V754" s="1">
        <v>0</v>
      </c>
      <c r="W754" s="1">
        <v>60111356.25</v>
      </c>
      <c r="X754" s="2" t="s">
        <v>9</v>
      </c>
      <c r="Y754" s="1">
        <v>9617817</v>
      </c>
      <c r="Z754" s="3">
        <v>0</v>
      </c>
      <c r="AA754" s="3" t="s">
        <v>0</v>
      </c>
      <c r="AB754" s="3">
        <v>0</v>
      </c>
      <c r="AC754" s="3">
        <v>0</v>
      </c>
      <c r="AD754" s="3" t="s">
        <v>0</v>
      </c>
      <c r="AE754" s="3">
        <v>0</v>
      </c>
    </row>
    <row r="755" spans="1:31" hidden="1" x14ac:dyDescent="0.25">
      <c r="A755" s="2" t="s">
        <v>227</v>
      </c>
      <c r="B755" s="47">
        <v>44272</v>
      </c>
      <c r="C755" s="2" t="s">
        <v>27</v>
      </c>
      <c r="D755" s="2" t="s">
        <v>42</v>
      </c>
      <c r="E755" s="2" t="s">
        <v>214</v>
      </c>
      <c r="F755" s="2" t="s">
        <v>2377</v>
      </c>
      <c r="G755" s="2" t="s">
        <v>3</v>
      </c>
      <c r="H755" s="2" t="s">
        <v>2435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1052</v>
      </c>
      <c r="P755" s="2" t="s">
        <v>1053</v>
      </c>
      <c r="Q755" s="1">
        <v>52835352.5</v>
      </c>
      <c r="R755" s="1">
        <v>0</v>
      </c>
      <c r="S755" s="1">
        <v>43607552.5</v>
      </c>
      <c r="T755" s="1">
        <v>7955000</v>
      </c>
      <c r="U755" s="2" t="s">
        <v>9</v>
      </c>
      <c r="V755" s="1">
        <v>1272800</v>
      </c>
      <c r="W755" s="1">
        <v>0</v>
      </c>
      <c r="X755" s="2" t="s">
        <v>0</v>
      </c>
      <c r="Y755" s="1">
        <v>0</v>
      </c>
      <c r="Z755" s="3">
        <v>0</v>
      </c>
      <c r="AA755" s="3" t="s">
        <v>0</v>
      </c>
      <c r="AB755" s="3">
        <v>0</v>
      </c>
      <c r="AC755" s="3">
        <v>0</v>
      </c>
      <c r="AD755" s="3" t="s">
        <v>0</v>
      </c>
      <c r="AE755" s="3">
        <v>0</v>
      </c>
    </row>
    <row r="756" spans="1:31" hidden="1" x14ac:dyDescent="0.25">
      <c r="A756" s="2" t="s">
        <v>226</v>
      </c>
      <c r="B756" s="47">
        <v>44272</v>
      </c>
      <c r="C756" s="2" t="s">
        <v>27</v>
      </c>
      <c r="D756" s="2" t="s">
        <v>42</v>
      </c>
      <c r="E756" s="2" t="s">
        <v>214</v>
      </c>
      <c r="F756" s="2" t="s">
        <v>2087</v>
      </c>
      <c r="G756" s="2" t="s">
        <v>3</v>
      </c>
      <c r="H756" s="2" t="s">
        <v>2436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143458530</v>
      </c>
      <c r="R756" s="1">
        <v>0</v>
      </c>
      <c r="S756" s="1">
        <v>108386452</v>
      </c>
      <c r="T756" s="1">
        <v>0</v>
      </c>
      <c r="U756" s="2" t="s">
        <v>0</v>
      </c>
      <c r="V756" s="1">
        <v>0</v>
      </c>
      <c r="W756" s="1">
        <v>30234550</v>
      </c>
      <c r="X756" s="2" t="s">
        <v>0</v>
      </c>
      <c r="Y756" s="1">
        <v>4837528</v>
      </c>
      <c r="Z756" s="3">
        <v>0</v>
      </c>
      <c r="AA756" s="3" t="s">
        <v>0</v>
      </c>
      <c r="AB756" s="3">
        <v>0</v>
      </c>
      <c r="AC756" s="3">
        <v>0</v>
      </c>
      <c r="AD756" s="3" t="s">
        <v>0</v>
      </c>
      <c r="AE756" s="3">
        <v>0</v>
      </c>
    </row>
    <row r="757" spans="1:31" hidden="1" x14ac:dyDescent="0.25">
      <c r="A757" s="2" t="s">
        <v>225</v>
      </c>
      <c r="B757" s="47">
        <v>44272</v>
      </c>
      <c r="C757" s="2" t="s">
        <v>27</v>
      </c>
      <c r="D757" s="2" t="s">
        <v>42</v>
      </c>
      <c r="E757" s="2" t="s">
        <v>214</v>
      </c>
      <c r="F757" s="2" t="s">
        <v>2377</v>
      </c>
      <c r="G757" s="2" t="s">
        <v>3</v>
      </c>
      <c r="H757" s="2" t="s">
        <v>2437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2438</v>
      </c>
      <c r="P757" s="2" t="s">
        <v>2439</v>
      </c>
      <c r="Q757" s="1">
        <v>35087100</v>
      </c>
      <c r="R757" s="1">
        <v>0</v>
      </c>
      <c r="S757" s="1">
        <v>0</v>
      </c>
      <c r="T757" s="1">
        <v>30247500</v>
      </c>
      <c r="U757" s="2" t="s">
        <v>9</v>
      </c>
      <c r="V757" s="1">
        <v>4839600</v>
      </c>
      <c r="W757" s="1">
        <v>0</v>
      </c>
      <c r="X757" s="2" t="s">
        <v>0</v>
      </c>
      <c r="Y757" s="1">
        <v>0</v>
      </c>
      <c r="Z757" s="3">
        <v>0</v>
      </c>
      <c r="AA757" s="3" t="s">
        <v>0</v>
      </c>
      <c r="AB757" s="3">
        <v>0</v>
      </c>
      <c r="AC757" s="3">
        <v>0</v>
      </c>
      <c r="AD757" s="3" t="s">
        <v>0</v>
      </c>
      <c r="AE757" s="3">
        <v>0</v>
      </c>
    </row>
    <row r="758" spans="1:31" hidden="1" x14ac:dyDescent="0.25">
      <c r="A758" s="2" t="s">
        <v>224</v>
      </c>
      <c r="B758" s="47">
        <v>44272</v>
      </c>
      <c r="C758" s="2" t="s">
        <v>27</v>
      </c>
      <c r="D758" s="2" t="s">
        <v>42</v>
      </c>
      <c r="E758" s="2" t="s">
        <v>214</v>
      </c>
      <c r="F758" s="2" t="s">
        <v>2377</v>
      </c>
      <c r="G758" s="2" t="s">
        <v>3</v>
      </c>
      <c r="H758" s="2" t="s">
        <v>2440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2438</v>
      </c>
      <c r="P758" s="2" t="s">
        <v>2439</v>
      </c>
      <c r="Q758" s="1">
        <v>4678280</v>
      </c>
      <c r="R758" s="1">
        <v>0</v>
      </c>
      <c r="S758" s="1">
        <v>0</v>
      </c>
      <c r="T758" s="1">
        <v>4033000</v>
      </c>
      <c r="U758" s="2" t="s">
        <v>9</v>
      </c>
      <c r="V758" s="1">
        <v>645280</v>
      </c>
      <c r="W758" s="1">
        <v>0</v>
      </c>
      <c r="X758" s="2" t="s">
        <v>0</v>
      </c>
      <c r="Y758" s="1">
        <v>0</v>
      </c>
      <c r="Z758" s="3">
        <v>0</v>
      </c>
      <c r="AA758" s="3" t="s">
        <v>0</v>
      </c>
      <c r="AB758" s="3">
        <v>0</v>
      </c>
      <c r="AC758" s="3">
        <v>0</v>
      </c>
      <c r="AD758" s="3" t="s">
        <v>0</v>
      </c>
      <c r="AE758" s="3">
        <v>0</v>
      </c>
    </row>
    <row r="759" spans="1:31" hidden="1" x14ac:dyDescent="0.25">
      <c r="A759" s="2" t="s">
        <v>222</v>
      </c>
      <c r="B759" s="47">
        <v>44272</v>
      </c>
      <c r="C759" s="2" t="s">
        <v>27</v>
      </c>
      <c r="D759" s="2" t="s">
        <v>42</v>
      </c>
      <c r="E759" s="2" t="s">
        <v>214</v>
      </c>
      <c r="F759" s="2" t="s">
        <v>2441</v>
      </c>
      <c r="G759" s="2" t="s">
        <v>3</v>
      </c>
      <c r="H759" s="2" t="s">
        <v>2442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56005836.25</v>
      </c>
      <c r="R759" s="1">
        <v>0</v>
      </c>
      <c r="S759" s="1">
        <v>41247794.25</v>
      </c>
      <c r="T759" s="1">
        <v>0</v>
      </c>
      <c r="U759" s="2" t="s">
        <v>0</v>
      </c>
      <c r="V759" s="1">
        <v>0</v>
      </c>
      <c r="W759" s="1">
        <v>12722450</v>
      </c>
      <c r="X759" s="2" t="s">
        <v>9</v>
      </c>
      <c r="Y759" s="1">
        <v>2035592</v>
      </c>
      <c r="Z759" s="3">
        <v>0</v>
      </c>
      <c r="AA759" s="3" t="s">
        <v>0</v>
      </c>
      <c r="AB759" s="3">
        <v>0</v>
      </c>
      <c r="AC759" s="3">
        <v>0</v>
      </c>
      <c r="AD759" s="3" t="s">
        <v>0</v>
      </c>
      <c r="AE759" s="3">
        <v>0</v>
      </c>
    </row>
    <row r="760" spans="1:31" hidden="1" x14ac:dyDescent="0.25">
      <c r="A760" s="2" t="s">
        <v>220</v>
      </c>
      <c r="B760" s="47">
        <v>44272</v>
      </c>
      <c r="C760" s="2" t="s">
        <v>35</v>
      </c>
      <c r="D760" s="2" t="s">
        <v>38</v>
      </c>
      <c r="E760" s="2" t="s">
        <v>210</v>
      </c>
      <c r="F760" s="2" t="s">
        <v>1872</v>
      </c>
      <c r="G760" s="2" t="s">
        <v>3</v>
      </c>
      <c r="H760" s="2" t="s">
        <v>2443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439681323.75</v>
      </c>
      <c r="R760" s="1">
        <v>0</v>
      </c>
      <c r="S760" s="1">
        <v>389535741.75</v>
      </c>
      <c r="T760" s="1"/>
      <c r="U760" s="2"/>
      <c r="V760" s="1"/>
      <c r="W760" s="1">
        <v>43228950</v>
      </c>
      <c r="X760" s="2" t="s">
        <v>0</v>
      </c>
      <c r="Y760" s="1">
        <v>6916632</v>
      </c>
      <c r="Z760" s="3">
        <v>0</v>
      </c>
      <c r="AA760" s="3" t="s">
        <v>0</v>
      </c>
      <c r="AB760" s="3">
        <v>0</v>
      </c>
      <c r="AC760" s="3">
        <v>0</v>
      </c>
      <c r="AD760" s="3" t="s">
        <v>0</v>
      </c>
      <c r="AE760" s="3">
        <v>0</v>
      </c>
    </row>
    <row r="761" spans="1:31" hidden="1" x14ac:dyDescent="0.25">
      <c r="A761" s="2" t="s">
        <v>218</v>
      </c>
      <c r="B761" s="47">
        <v>44272</v>
      </c>
      <c r="C761" s="2" t="s">
        <v>6</v>
      </c>
      <c r="D761" s="2" t="s">
        <v>38</v>
      </c>
      <c r="E761" s="2" t="s">
        <v>212</v>
      </c>
      <c r="F761" s="2" t="s">
        <v>2444</v>
      </c>
      <c r="G761" s="2" t="s">
        <v>3</v>
      </c>
      <c r="H761" s="2" t="s">
        <v>2445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125635571.34999999</v>
      </c>
      <c r="R761" s="1">
        <v>0</v>
      </c>
      <c r="S761" s="1">
        <v>64174670.75</v>
      </c>
      <c r="T761" s="1">
        <v>0</v>
      </c>
      <c r="U761" s="2" t="s">
        <v>0</v>
      </c>
      <c r="V761" s="1">
        <v>0</v>
      </c>
      <c r="W761" s="1">
        <v>52983535</v>
      </c>
      <c r="X761" s="2" t="s">
        <v>0</v>
      </c>
      <c r="Y761" s="1">
        <v>8477365.5999999996</v>
      </c>
      <c r="Z761" s="3">
        <v>0</v>
      </c>
      <c r="AA761" s="3" t="s">
        <v>0</v>
      </c>
      <c r="AB761" s="3">
        <v>0</v>
      </c>
      <c r="AC761" s="3">
        <v>0</v>
      </c>
      <c r="AD761" s="3" t="s">
        <v>0</v>
      </c>
      <c r="AE761" s="3">
        <v>0</v>
      </c>
    </row>
    <row r="762" spans="1:31" hidden="1" x14ac:dyDescent="0.25">
      <c r="A762" s="2" t="s">
        <v>216</v>
      </c>
      <c r="B762" s="47">
        <v>44272</v>
      </c>
      <c r="C762" s="2" t="s">
        <v>6</v>
      </c>
      <c r="D762" s="2" t="s">
        <v>38</v>
      </c>
      <c r="E762" s="2" t="s">
        <v>212</v>
      </c>
      <c r="F762" s="2" t="s">
        <v>2444</v>
      </c>
      <c r="G762" s="2" t="s">
        <v>3</v>
      </c>
      <c r="H762" s="2" t="s">
        <v>2446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413</v>
      </c>
      <c r="P762" s="2" t="s">
        <v>414</v>
      </c>
      <c r="Q762" s="1">
        <v>18472543.780000001</v>
      </c>
      <c r="R762" s="1">
        <v>0</v>
      </c>
      <c r="S762" s="1">
        <v>13099110</v>
      </c>
      <c r="T762" s="1">
        <v>4632270.5</v>
      </c>
      <c r="U762" s="2" t="s">
        <v>9</v>
      </c>
      <c r="V762" s="1">
        <v>741163.28</v>
      </c>
      <c r="W762" s="1">
        <v>0</v>
      </c>
      <c r="X762" s="2" t="s">
        <v>0</v>
      </c>
      <c r="Y762" s="1">
        <v>0</v>
      </c>
      <c r="Z762" s="3">
        <v>0</v>
      </c>
      <c r="AA762" s="3" t="s">
        <v>0</v>
      </c>
      <c r="AB762" s="3">
        <v>0</v>
      </c>
      <c r="AC762" s="3">
        <v>0</v>
      </c>
      <c r="AD762" s="3" t="s">
        <v>0</v>
      </c>
      <c r="AE762" s="3">
        <v>0</v>
      </c>
    </row>
    <row r="763" spans="1:31" hidden="1" x14ac:dyDescent="0.25">
      <c r="A763" s="2" t="s">
        <v>215</v>
      </c>
      <c r="B763" s="47">
        <v>44272</v>
      </c>
      <c r="C763" s="2" t="s">
        <v>6</v>
      </c>
      <c r="D763" s="2" t="s">
        <v>38</v>
      </c>
      <c r="E763" s="2" t="s">
        <v>212</v>
      </c>
      <c r="F763" s="2" t="s">
        <v>2444</v>
      </c>
      <c r="G763" s="2" t="s">
        <v>3</v>
      </c>
      <c r="H763" s="2" t="s">
        <v>2447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936784860.19999993</v>
      </c>
      <c r="R763" s="1">
        <v>0</v>
      </c>
      <c r="S763" s="1">
        <v>743917241.25</v>
      </c>
      <c r="T763" s="1">
        <v>0</v>
      </c>
      <c r="U763" s="2" t="s">
        <v>0</v>
      </c>
      <c r="V763" s="1">
        <v>0</v>
      </c>
      <c r="W763" s="1">
        <v>166265188.75</v>
      </c>
      <c r="X763" s="2" t="s">
        <v>9</v>
      </c>
      <c r="Y763" s="1">
        <v>26602430.199999999</v>
      </c>
      <c r="Z763" s="3">
        <v>0</v>
      </c>
      <c r="AA763" s="3" t="s">
        <v>0</v>
      </c>
      <c r="AB763" s="3">
        <v>0</v>
      </c>
      <c r="AC763" s="3">
        <v>0</v>
      </c>
      <c r="AD763" s="3" t="s">
        <v>0</v>
      </c>
      <c r="AE763" s="3">
        <v>0</v>
      </c>
    </row>
    <row r="764" spans="1:31" hidden="1" x14ac:dyDescent="0.25">
      <c r="A764" s="2" t="s">
        <v>213</v>
      </c>
      <c r="B764" s="47">
        <v>44272</v>
      </c>
      <c r="C764" s="2" t="s">
        <v>27</v>
      </c>
      <c r="D764" s="2" t="s">
        <v>38</v>
      </c>
      <c r="E764" s="2" t="s">
        <v>4</v>
      </c>
      <c r="F764" s="2" t="s">
        <v>1935</v>
      </c>
      <c r="G764" s="2" t="s">
        <v>3</v>
      </c>
      <c r="H764" s="2" t="s">
        <v>2448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318306761.75</v>
      </c>
      <c r="R764" s="1">
        <v>0</v>
      </c>
      <c r="S764" s="1">
        <v>234539797.75</v>
      </c>
      <c r="T764" s="1">
        <v>0</v>
      </c>
      <c r="U764" s="2" t="s">
        <v>0</v>
      </c>
      <c r="V764" s="1">
        <v>0</v>
      </c>
      <c r="W764" s="1">
        <v>72212900</v>
      </c>
      <c r="X764" s="2" t="s">
        <v>9</v>
      </c>
      <c r="Y764" s="1">
        <v>11554064</v>
      </c>
      <c r="Z764" s="3">
        <v>0</v>
      </c>
      <c r="AA764" s="3" t="s">
        <v>0</v>
      </c>
      <c r="AB764" s="3">
        <v>0</v>
      </c>
      <c r="AC764" s="3">
        <v>0</v>
      </c>
      <c r="AD764" s="3" t="s">
        <v>0</v>
      </c>
      <c r="AE764" s="3">
        <v>0</v>
      </c>
    </row>
    <row r="765" spans="1:31" hidden="1" x14ac:dyDescent="0.25">
      <c r="A765" s="2" t="s">
        <v>211</v>
      </c>
      <c r="B765" s="47">
        <v>44272</v>
      </c>
      <c r="C765" s="2" t="s">
        <v>6</v>
      </c>
      <c r="D765" s="2" t="s">
        <v>33</v>
      </c>
      <c r="E765" s="2" t="s">
        <v>206</v>
      </c>
      <c r="F765" s="2" t="s">
        <v>1322</v>
      </c>
      <c r="G765" s="2" t="s">
        <v>3</v>
      </c>
      <c r="H765" s="2" t="s">
        <v>2449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1149465343.22</v>
      </c>
      <c r="R765" s="1">
        <v>0</v>
      </c>
      <c r="S765" s="1">
        <v>856146120.5</v>
      </c>
      <c r="T765" s="1">
        <v>0</v>
      </c>
      <c r="U765" s="2" t="s">
        <v>0</v>
      </c>
      <c r="V765" s="1">
        <v>0</v>
      </c>
      <c r="W765" s="1">
        <v>249502692</v>
      </c>
      <c r="X765" s="2" t="s">
        <v>9</v>
      </c>
      <c r="Y765" s="1">
        <v>39920430.719999999</v>
      </c>
      <c r="Z765" s="3">
        <v>0</v>
      </c>
      <c r="AA765" s="3" t="s">
        <v>0</v>
      </c>
      <c r="AB765" s="3">
        <v>0</v>
      </c>
      <c r="AC765" s="3">
        <v>3607500</v>
      </c>
      <c r="AD765" s="3" t="s">
        <v>360</v>
      </c>
      <c r="AE765" s="3">
        <v>288600</v>
      </c>
    </row>
    <row r="766" spans="1:31" hidden="1" x14ac:dyDescent="0.25">
      <c r="A766" s="2" t="s">
        <v>209</v>
      </c>
      <c r="B766" s="47">
        <v>44272</v>
      </c>
      <c r="C766" s="2" t="s">
        <v>27</v>
      </c>
      <c r="D766" s="2" t="s">
        <v>33</v>
      </c>
      <c r="E766" s="2" t="s">
        <v>32</v>
      </c>
      <c r="F766" s="2" t="s">
        <v>2187</v>
      </c>
      <c r="G766" s="2" t="s">
        <v>3</v>
      </c>
      <c r="H766" s="2" t="s">
        <v>2450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1">
        <v>742291453.40999997</v>
      </c>
      <c r="R766" s="1">
        <v>0</v>
      </c>
      <c r="S766" s="1">
        <v>473304656.5</v>
      </c>
      <c r="T766" s="1">
        <v>0</v>
      </c>
      <c r="U766" s="2" t="s">
        <v>0</v>
      </c>
      <c r="V766" s="1">
        <v>0</v>
      </c>
      <c r="W766" s="1">
        <v>231885169.75</v>
      </c>
      <c r="X766" s="2" t="s">
        <v>0</v>
      </c>
      <c r="Y766" s="1">
        <v>37101627.159999996</v>
      </c>
      <c r="Z766" s="3">
        <v>0</v>
      </c>
      <c r="AA766" s="3" t="s">
        <v>0</v>
      </c>
      <c r="AB766" s="3">
        <v>0</v>
      </c>
      <c r="AC766" s="3">
        <v>0</v>
      </c>
      <c r="AD766" s="3" t="s">
        <v>0</v>
      </c>
      <c r="AE766" s="3">
        <v>0</v>
      </c>
    </row>
    <row r="767" spans="1:31" hidden="1" x14ac:dyDescent="0.25">
      <c r="A767" s="2" t="s">
        <v>208</v>
      </c>
      <c r="B767" s="47">
        <v>44272</v>
      </c>
      <c r="C767" s="2" t="s">
        <v>27</v>
      </c>
      <c r="D767" s="2" t="s">
        <v>33</v>
      </c>
      <c r="E767" s="2" t="s">
        <v>32</v>
      </c>
      <c r="F767" s="2" t="s">
        <v>2451</v>
      </c>
      <c r="G767" s="2" t="s">
        <v>3</v>
      </c>
      <c r="H767" s="2" t="s">
        <v>2452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1067</v>
      </c>
      <c r="P767" s="2" t="s">
        <v>1068</v>
      </c>
      <c r="Q767" s="1">
        <v>36544003.119999997</v>
      </c>
      <c r="R767" s="1">
        <v>0</v>
      </c>
      <c r="S767" s="1">
        <v>24432043.5</v>
      </c>
      <c r="T767" s="1">
        <v>10441344.5</v>
      </c>
      <c r="U767" s="2" t="s">
        <v>9</v>
      </c>
      <c r="V767" s="1">
        <v>1670615.12</v>
      </c>
      <c r="W767" s="1">
        <v>0</v>
      </c>
      <c r="X767" s="2" t="s">
        <v>0</v>
      </c>
      <c r="Y767" s="1">
        <v>0</v>
      </c>
      <c r="Z767" s="3">
        <v>0</v>
      </c>
      <c r="AA767" s="3" t="s">
        <v>0</v>
      </c>
      <c r="AB767" s="3">
        <v>0</v>
      </c>
      <c r="AC767" s="3">
        <v>0</v>
      </c>
      <c r="AD767" s="3" t="s">
        <v>0</v>
      </c>
      <c r="AE767" s="3">
        <v>0</v>
      </c>
    </row>
    <row r="768" spans="1:31" hidden="1" x14ac:dyDescent="0.25">
      <c r="A768" s="2" t="s">
        <v>207</v>
      </c>
      <c r="B768" s="47">
        <v>44272</v>
      </c>
      <c r="C768" s="2" t="s">
        <v>27</v>
      </c>
      <c r="D768" s="2" t="s">
        <v>33</v>
      </c>
      <c r="E768" s="2" t="s">
        <v>32</v>
      </c>
      <c r="F768" s="2" t="s">
        <v>2187</v>
      </c>
      <c r="G768" s="2" t="s">
        <v>3</v>
      </c>
      <c r="H768" s="2" t="s">
        <v>2453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1">
        <v>136817661.72999999</v>
      </c>
      <c r="R768" s="1">
        <v>0</v>
      </c>
      <c r="S768" s="1">
        <v>107630978</v>
      </c>
      <c r="T768" s="1">
        <v>0</v>
      </c>
      <c r="U768" s="2" t="s">
        <v>0</v>
      </c>
      <c r="V768" s="1">
        <v>0</v>
      </c>
      <c r="W768" s="1">
        <v>25160934.25</v>
      </c>
      <c r="X768" s="2" t="s">
        <v>9</v>
      </c>
      <c r="Y768" s="1">
        <v>4025749.48</v>
      </c>
      <c r="Z768" s="3">
        <v>0</v>
      </c>
      <c r="AA768" s="3" t="s">
        <v>0</v>
      </c>
      <c r="AB768" s="3">
        <v>0</v>
      </c>
      <c r="AC768" s="3">
        <v>0</v>
      </c>
      <c r="AD768" s="3" t="s">
        <v>0</v>
      </c>
      <c r="AE768" s="3">
        <v>0</v>
      </c>
    </row>
    <row r="769" spans="1:16350" hidden="1" x14ac:dyDescent="0.25">
      <c r="A769" s="2" t="s">
        <v>205</v>
      </c>
      <c r="B769" s="47">
        <v>44272</v>
      </c>
      <c r="C769" s="2" t="s">
        <v>6</v>
      </c>
      <c r="D769" s="2" t="s">
        <v>26</v>
      </c>
      <c r="E769" s="2" t="s">
        <v>200</v>
      </c>
      <c r="F769" s="2" t="s">
        <v>2132</v>
      </c>
      <c r="G769" s="2" t="s">
        <v>3</v>
      </c>
      <c r="H769" s="2" t="s">
        <v>2454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1494218148.6900001</v>
      </c>
      <c r="R769" s="1">
        <v>0</v>
      </c>
      <c r="S769" s="1">
        <v>1196747172</v>
      </c>
      <c r="T769" s="1">
        <v>0</v>
      </c>
      <c r="U769" s="2" t="s">
        <v>0</v>
      </c>
      <c r="V769" s="1">
        <v>0</v>
      </c>
      <c r="W769" s="1">
        <v>253081790.25</v>
      </c>
      <c r="X769" s="2" t="s">
        <v>9</v>
      </c>
      <c r="Y769" s="1">
        <v>40493086.439999998</v>
      </c>
      <c r="Z769" s="3">
        <v>0</v>
      </c>
      <c r="AA769" s="3" t="s">
        <v>0</v>
      </c>
      <c r="AB769" s="3">
        <v>0</v>
      </c>
      <c r="AC769" s="3">
        <v>3607500</v>
      </c>
      <c r="AD769" s="3" t="s">
        <v>0</v>
      </c>
      <c r="AE769" s="3">
        <v>288600</v>
      </c>
    </row>
    <row r="770" spans="1:16350" hidden="1" x14ac:dyDescent="0.25">
      <c r="A770" s="2" t="s">
        <v>203</v>
      </c>
      <c r="B770" s="47">
        <v>44272</v>
      </c>
      <c r="C770" s="2" t="s">
        <v>6</v>
      </c>
      <c r="D770" s="2" t="s">
        <v>24</v>
      </c>
      <c r="E770" s="2" t="s">
        <v>196</v>
      </c>
      <c r="F770" s="2" t="s">
        <v>1607</v>
      </c>
      <c r="G770" s="2" t="s">
        <v>3</v>
      </c>
      <c r="H770" s="2" t="s">
        <v>2455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107481015.75</v>
      </c>
      <c r="R770" s="1">
        <v>0</v>
      </c>
      <c r="S770" s="1">
        <v>105347891.75</v>
      </c>
      <c r="T770" s="1">
        <v>0</v>
      </c>
      <c r="U770" s="2" t="s">
        <v>0</v>
      </c>
      <c r="V770" s="1">
        <v>0</v>
      </c>
      <c r="W770" s="1">
        <v>1838900</v>
      </c>
      <c r="X770" s="2" t="s">
        <v>0</v>
      </c>
      <c r="Y770" s="1">
        <v>294224</v>
      </c>
      <c r="Z770" s="3">
        <v>0</v>
      </c>
      <c r="AA770" s="3" t="s">
        <v>0</v>
      </c>
      <c r="AB770" s="3">
        <v>0</v>
      </c>
      <c r="AC770" s="3">
        <v>0</v>
      </c>
      <c r="AD770" s="3" t="s">
        <v>0</v>
      </c>
      <c r="AE770" s="3">
        <v>0</v>
      </c>
    </row>
    <row r="771" spans="1:16350" hidden="1" x14ac:dyDescent="0.25">
      <c r="A771" s="2" t="s">
        <v>202</v>
      </c>
      <c r="B771" s="47">
        <v>44272</v>
      </c>
      <c r="C771" s="2" t="s">
        <v>6</v>
      </c>
      <c r="D771" s="2" t="s">
        <v>24</v>
      </c>
      <c r="E771" s="2" t="s">
        <v>196</v>
      </c>
      <c r="F771" s="2" t="s">
        <v>1607</v>
      </c>
      <c r="G771" s="2" t="s">
        <v>3</v>
      </c>
      <c r="H771" s="2" t="s">
        <v>2456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2457</v>
      </c>
      <c r="P771" s="2" t="s">
        <v>2458</v>
      </c>
      <c r="Q771" s="1">
        <v>27223712</v>
      </c>
      <c r="R771" s="1">
        <v>0</v>
      </c>
      <c r="S771" s="1">
        <v>14193200</v>
      </c>
      <c r="T771" s="1">
        <v>11233200</v>
      </c>
      <c r="U771" s="2" t="s">
        <v>9</v>
      </c>
      <c r="V771" s="1">
        <v>1797312</v>
      </c>
      <c r="W771" s="1">
        <v>0</v>
      </c>
      <c r="X771" s="2" t="s">
        <v>0</v>
      </c>
      <c r="Y771" s="1">
        <v>0</v>
      </c>
      <c r="Z771" s="3">
        <v>0</v>
      </c>
      <c r="AA771" s="3" t="s">
        <v>0</v>
      </c>
      <c r="AB771" s="3">
        <v>0</v>
      </c>
      <c r="AC771" s="3">
        <v>0</v>
      </c>
      <c r="AD771" s="3" t="s">
        <v>0</v>
      </c>
      <c r="AE771" s="3">
        <v>0</v>
      </c>
    </row>
    <row r="772" spans="1:16350" hidden="1" x14ac:dyDescent="0.25">
      <c r="A772" s="2" t="s">
        <v>201</v>
      </c>
      <c r="B772" s="47">
        <v>44272</v>
      </c>
      <c r="C772" s="2" t="s">
        <v>6</v>
      </c>
      <c r="D772" s="2" t="s">
        <v>24</v>
      </c>
      <c r="E772" s="2" t="s">
        <v>196</v>
      </c>
      <c r="F772" s="2" t="s">
        <v>1607</v>
      </c>
      <c r="G772" s="2" t="s">
        <v>3</v>
      </c>
      <c r="H772" s="2" t="s">
        <v>2459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1272060278.234</v>
      </c>
      <c r="R772" s="1">
        <v>0</v>
      </c>
      <c r="S772" s="1">
        <v>899725794.00000012</v>
      </c>
      <c r="T772" s="1">
        <v>0</v>
      </c>
      <c r="U772" s="2" t="s">
        <v>0</v>
      </c>
      <c r="V772" s="1">
        <v>0</v>
      </c>
      <c r="W772" s="1">
        <v>320978003.64999998</v>
      </c>
      <c r="X772" s="2" t="s">
        <v>0</v>
      </c>
      <c r="Y772" s="1">
        <v>51356480.583999999</v>
      </c>
      <c r="Z772" s="3">
        <v>0</v>
      </c>
      <c r="AA772" s="3" t="s">
        <v>0</v>
      </c>
      <c r="AB772" s="3">
        <v>0</v>
      </c>
      <c r="AC772" s="3">
        <v>0</v>
      </c>
      <c r="AD772" s="3" t="s">
        <v>0</v>
      </c>
      <c r="AE772" s="3">
        <v>0</v>
      </c>
    </row>
    <row r="773" spans="1:16350" hidden="1" x14ac:dyDescent="0.25">
      <c r="A773" s="2" t="s">
        <v>199</v>
      </c>
      <c r="B773" s="47">
        <v>44272</v>
      </c>
      <c r="C773" s="2" t="s">
        <v>27</v>
      </c>
      <c r="D773" s="2" t="s">
        <v>24</v>
      </c>
      <c r="E773" s="2" t="s">
        <v>358</v>
      </c>
      <c r="F773" s="2" t="s">
        <v>1222</v>
      </c>
      <c r="G773" s="2" t="s">
        <v>3</v>
      </c>
      <c r="H773" s="2" t="s">
        <v>2460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75177461.5</v>
      </c>
      <c r="R773" s="1">
        <v>0</v>
      </c>
      <c r="S773" s="1">
        <v>38783447.5</v>
      </c>
      <c r="T773" s="1">
        <v>0</v>
      </c>
      <c r="U773" s="2" t="s">
        <v>0</v>
      </c>
      <c r="V773" s="1">
        <v>0</v>
      </c>
      <c r="W773" s="1">
        <v>31374150</v>
      </c>
      <c r="X773" s="2" t="s">
        <v>0</v>
      </c>
      <c r="Y773" s="1">
        <v>5019864</v>
      </c>
      <c r="Z773" s="3">
        <v>0</v>
      </c>
      <c r="AA773" s="3" t="s">
        <v>0</v>
      </c>
      <c r="AB773" s="3">
        <v>0</v>
      </c>
      <c r="AC773" s="3">
        <v>0</v>
      </c>
      <c r="AD773" s="3" t="s">
        <v>0</v>
      </c>
      <c r="AE773" s="3">
        <v>0</v>
      </c>
    </row>
    <row r="774" spans="1:16350" hidden="1" x14ac:dyDescent="0.25">
      <c r="A774" s="2" t="s">
        <v>198</v>
      </c>
      <c r="B774" s="47">
        <v>44272</v>
      </c>
      <c r="C774" s="2" t="s">
        <v>27</v>
      </c>
      <c r="D774" s="2" t="s">
        <v>24</v>
      </c>
      <c r="E774" s="2" t="s">
        <v>358</v>
      </c>
      <c r="F774" s="2" t="s">
        <v>1223</v>
      </c>
      <c r="G774" s="2" t="s">
        <v>3</v>
      </c>
      <c r="H774" s="2" t="s">
        <v>2461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2462</v>
      </c>
      <c r="P774" s="2" t="s">
        <v>2463</v>
      </c>
      <c r="Q774" s="1">
        <v>21604910.5</v>
      </c>
      <c r="R774" s="1">
        <v>0</v>
      </c>
      <c r="S774" s="1">
        <v>16651942.5</v>
      </c>
      <c r="T774" s="1">
        <v>4269800</v>
      </c>
      <c r="U774" s="2" t="s">
        <v>9</v>
      </c>
      <c r="V774" s="1">
        <v>683168</v>
      </c>
      <c r="W774" s="1">
        <v>0</v>
      </c>
      <c r="X774" s="2" t="s">
        <v>0</v>
      </c>
      <c r="Y774" s="1">
        <v>0</v>
      </c>
      <c r="Z774" s="3">
        <v>0</v>
      </c>
      <c r="AA774" s="3" t="s">
        <v>0</v>
      </c>
      <c r="AB774" s="3">
        <v>0</v>
      </c>
      <c r="AC774" s="3">
        <v>0</v>
      </c>
      <c r="AD774" s="3" t="s">
        <v>0</v>
      </c>
      <c r="AE774" s="3">
        <v>0</v>
      </c>
    </row>
    <row r="775" spans="1:16350" hidden="1" x14ac:dyDescent="0.25">
      <c r="A775" s="2" t="s">
        <v>197</v>
      </c>
      <c r="B775" s="47">
        <v>44272</v>
      </c>
      <c r="C775" s="2" t="s">
        <v>27</v>
      </c>
      <c r="D775" s="2" t="s">
        <v>24</v>
      </c>
      <c r="E775" s="2" t="s">
        <v>358</v>
      </c>
      <c r="F775" s="2" t="s">
        <v>1222</v>
      </c>
      <c r="G775" s="2" t="s">
        <v>3</v>
      </c>
      <c r="H775" s="2" t="s">
        <v>2464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167633035</v>
      </c>
      <c r="R775" s="1">
        <v>0</v>
      </c>
      <c r="S775" s="1">
        <v>131859215</v>
      </c>
      <c r="T775" s="1">
        <v>0</v>
      </c>
      <c r="U775" s="2" t="s">
        <v>0</v>
      </c>
      <c r="V775" s="1">
        <v>0</v>
      </c>
      <c r="W775" s="1">
        <v>30839500</v>
      </c>
      <c r="X775" s="2" t="s">
        <v>9</v>
      </c>
      <c r="Y775" s="1">
        <v>4934320</v>
      </c>
      <c r="Z775" s="3">
        <v>0</v>
      </c>
      <c r="AA775" s="3" t="s">
        <v>0</v>
      </c>
      <c r="AB775" s="3">
        <v>0</v>
      </c>
      <c r="AC775" s="3">
        <v>0</v>
      </c>
      <c r="AD775" s="3" t="s">
        <v>0</v>
      </c>
      <c r="AE775" s="3">
        <v>0</v>
      </c>
    </row>
    <row r="776" spans="1:16350" hidden="1" x14ac:dyDescent="0.25">
      <c r="A776" s="2" t="s">
        <v>195</v>
      </c>
      <c r="B776" s="47">
        <v>44272</v>
      </c>
      <c r="C776" s="2" t="s">
        <v>27</v>
      </c>
      <c r="D776" s="2" t="s">
        <v>24</v>
      </c>
      <c r="E776" s="2" t="s">
        <v>358</v>
      </c>
      <c r="F776" s="2" t="s">
        <v>1223</v>
      </c>
      <c r="G776" s="2" t="s">
        <v>3</v>
      </c>
      <c r="H776" s="2" t="s">
        <v>2465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1009</v>
      </c>
      <c r="P776" s="2" t="s">
        <v>1010</v>
      </c>
      <c r="Q776" s="1">
        <v>7370022</v>
      </c>
      <c r="R776" s="1">
        <v>0</v>
      </c>
      <c r="S776" s="1">
        <v>3063000</v>
      </c>
      <c r="T776" s="1">
        <v>3712950</v>
      </c>
      <c r="U776" s="2" t="s">
        <v>9</v>
      </c>
      <c r="V776" s="1">
        <v>594072</v>
      </c>
      <c r="W776" s="1">
        <v>0</v>
      </c>
      <c r="X776" s="2" t="s">
        <v>0</v>
      </c>
      <c r="Y776" s="1">
        <v>0</v>
      </c>
      <c r="Z776" s="3">
        <v>0</v>
      </c>
      <c r="AA776" s="3" t="s">
        <v>0</v>
      </c>
      <c r="AB776" s="3">
        <v>0</v>
      </c>
      <c r="AC776" s="3">
        <v>0</v>
      </c>
      <c r="AD776" s="3" t="s">
        <v>0</v>
      </c>
      <c r="AE776" s="3">
        <v>0</v>
      </c>
    </row>
    <row r="777" spans="1:16350" hidden="1" x14ac:dyDescent="0.25">
      <c r="A777" s="2" t="s">
        <v>193</v>
      </c>
      <c r="B777" s="47">
        <v>44272</v>
      </c>
      <c r="C777" s="2" t="s">
        <v>27</v>
      </c>
      <c r="D777" s="2" t="s">
        <v>24</v>
      </c>
      <c r="E777" s="2" t="s">
        <v>358</v>
      </c>
      <c r="F777" s="2" t="s">
        <v>1222</v>
      </c>
      <c r="G777" s="2" t="s">
        <v>3</v>
      </c>
      <c r="H777" s="2" t="s">
        <v>2466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600168604.45000005</v>
      </c>
      <c r="R777" s="1">
        <v>0</v>
      </c>
      <c r="S777" s="1">
        <v>385675207</v>
      </c>
      <c r="T777" s="1">
        <v>0</v>
      </c>
      <c r="U777" s="2" t="s">
        <v>0</v>
      </c>
      <c r="V777" s="1">
        <v>0</v>
      </c>
      <c r="W777" s="1">
        <v>184908101.25</v>
      </c>
      <c r="X777" s="2" t="s">
        <v>9</v>
      </c>
      <c r="Y777" s="1">
        <v>29585296.200000003</v>
      </c>
      <c r="Z777" s="3">
        <v>0</v>
      </c>
      <c r="AA777" s="3" t="s">
        <v>0</v>
      </c>
      <c r="AB777" s="3">
        <v>0</v>
      </c>
      <c r="AC777" s="3">
        <v>0</v>
      </c>
      <c r="AD777" s="3" t="s">
        <v>0</v>
      </c>
      <c r="AE777" s="3">
        <v>0</v>
      </c>
    </row>
    <row r="778" spans="1:16350" hidden="1" x14ac:dyDescent="0.25">
      <c r="A778" s="2" t="s">
        <v>192</v>
      </c>
      <c r="B778" s="47">
        <v>44272</v>
      </c>
      <c r="C778" s="2" t="s">
        <v>6</v>
      </c>
      <c r="D778" s="2" t="s">
        <v>22</v>
      </c>
      <c r="E778" s="2" t="s">
        <v>194</v>
      </c>
      <c r="F778" s="2" t="s">
        <v>2467</v>
      </c>
      <c r="G778" s="2" t="s">
        <v>3</v>
      </c>
      <c r="H778" s="2" t="s">
        <v>2468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2289766791.7500005</v>
      </c>
      <c r="R778" s="1">
        <v>0</v>
      </c>
      <c r="S778" s="1">
        <v>792720410.75</v>
      </c>
      <c r="T778" s="1">
        <v>0</v>
      </c>
      <c r="U778" s="2" t="s">
        <v>0</v>
      </c>
      <c r="V778" s="1">
        <v>0</v>
      </c>
      <c r="W778" s="1">
        <v>1290557225</v>
      </c>
      <c r="X778" s="2" t="s">
        <v>9</v>
      </c>
      <c r="Y778" s="1">
        <v>206489156.00000003</v>
      </c>
      <c r="Z778" s="3">
        <v>0</v>
      </c>
      <c r="AA778" s="3" t="s">
        <v>0</v>
      </c>
      <c r="AB778" s="3">
        <v>0</v>
      </c>
      <c r="AC778" s="3">
        <v>0</v>
      </c>
      <c r="AD778" s="3" t="s">
        <v>0</v>
      </c>
      <c r="AE778" s="3">
        <v>0</v>
      </c>
    </row>
    <row r="779" spans="1:16350" hidden="1" x14ac:dyDescent="0.25">
      <c r="A779" s="2" t="s">
        <v>189</v>
      </c>
      <c r="B779" s="47">
        <v>44272</v>
      </c>
      <c r="C779" s="2" t="s">
        <v>6</v>
      </c>
      <c r="D779" s="2" t="s">
        <v>22</v>
      </c>
      <c r="E779" s="2" t="s">
        <v>194</v>
      </c>
      <c r="F779" s="2" t="s">
        <v>2467</v>
      </c>
      <c r="G779" s="2" t="s">
        <v>13</v>
      </c>
      <c r="H779" s="2" t="s">
        <v>1</v>
      </c>
      <c r="I779" s="1" t="s">
        <v>1238</v>
      </c>
      <c r="J779" s="1" t="s">
        <v>1</v>
      </c>
      <c r="K779" s="1" t="s">
        <v>2469</v>
      </c>
      <c r="L779" s="1" t="s">
        <v>2470</v>
      </c>
      <c r="M779" s="1">
        <v>1078551702</v>
      </c>
      <c r="N779" s="2" t="s">
        <v>12</v>
      </c>
      <c r="O779" s="2" t="s">
        <v>1072</v>
      </c>
      <c r="P779" s="2" t="s">
        <v>1073</v>
      </c>
      <c r="Q779" s="1">
        <v>-1078551702</v>
      </c>
      <c r="R779" s="1">
        <v>0</v>
      </c>
      <c r="S779" s="1">
        <v>0</v>
      </c>
      <c r="T779" s="1">
        <v>0</v>
      </c>
      <c r="U779" s="2" t="s">
        <v>0</v>
      </c>
      <c r="V779" s="1">
        <v>0</v>
      </c>
      <c r="W779" s="1">
        <v>-929785950</v>
      </c>
      <c r="X779" s="2" t="s">
        <v>9</v>
      </c>
      <c r="Y779" s="1">
        <v>-148765752</v>
      </c>
      <c r="Z779" s="3">
        <v>0</v>
      </c>
      <c r="AA779" s="3" t="s">
        <v>0</v>
      </c>
      <c r="AB779" s="3">
        <v>0</v>
      </c>
      <c r="AC779" s="3">
        <v>0</v>
      </c>
      <c r="AD779" s="3" t="s">
        <v>0</v>
      </c>
      <c r="AE779" s="3">
        <v>0</v>
      </c>
    </row>
    <row r="780" spans="1:16350" hidden="1" x14ac:dyDescent="0.25">
      <c r="A780" s="2" t="s">
        <v>188</v>
      </c>
      <c r="B780" s="47">
        <v>44272</v>
      </c>
      <c r="C780" s="2" t="s">
        <v>6</v>
      </c>
      <c r="D780" s="2" t="s">
        <v>1031</v>
      </c>
      <c r="E780" s="2" t="s">
        <v>1032</v>
      </c>
      <c r="F780" s="2" t="s">
        <v>766</v>
      </c>
      <c r="G780" s="2" t="s">
        <v>3</v>
      </c>
      <c r="H780" s="2" t="s">
        <v>2471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1320421108.4583995</v>
      </c>
      <c r="R780" s="1">
        <v>0</v>
      </c>
      <c r="S780" s="1">
        <v>968514549.5</v>
      </c>
      <c r="T780" s="1">
        <v>0</v>
      </c>
      <c r="U780" s="2" t="s">
        <v>0</v>
      </c>
      <c r="V780" s="1">
        <v>0</v>
      </c>
      <c r="W780" s="1">
        <v>303367723.24000001</v>
      </c>
      <c r="X780" s="2" t="s">
        <v>9</v>
      </c>
      <c r="Y780" s="1">
        <v>48538835.718399994</v>
      </c>
      <c r="Z780" s="3">
        <v>0</v>
      </c>
      <c r="AA780" s="3" t="s">
        <v>0</v>
      </c>
      <c r="AB780" s="3">
        <v>0</v>
      </c>
      <c r="AC780" s="3">
        <v>0</v>
      </c>
      <c r="AD780" s="3" t="s">
        <v>0</v>
      </c>
      <c r="AE780" s="3">
        <v>0</v>
      </c>
    </row>
    <row r="781" spans="1:16350" s="127" customFormat="1" hidden="1" x14ac:dyDescent="0.25">
      <c r="A781" s="2" t="s">
        <v>187</v>
      </c>
      <c r="B781" s="47">
        <v>44272</v>
      </c>
      <c r="C781" s="2" t="s">
        <v>6</v>
      </c>
      <c r="D781" s="2" t="s">
        <v>1031</v>
      </c>
      <c r="E781" s="2" t="s">
        <v>1032</v>
      </c>
      <c r="F781" s="2" t="s">
        <v>766</v>
      </c>
      <c r="G781" s="2" t="s">
        <v>3</v>
      </c>
      <c r="H781" s="2" t="s">
        <v>2472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123247336.53</v>
      </c>
      <c r="R781" s="1">
        <v>0</v>
      </c>
      <c r="S781" s="1">
        <v>103254277.75</v>
      </c>
      <c r="T781" s="1">
        <v>0</v>
      </c>
      <c r="U781" s="2" t="s">
        <v>0</v>
      </c>
      <c r="V781" s="1">
        <v>0</v>
      </c>
      <c r="W781" s="1">
        <v>17235395.5</v>
      </c>
      <c r="X781" s="2" t="s">
        <v>9</v>
      </c>
      <c r="Y781" s="1">
        <v>2757663.2800000003</v>
      </c>
      <c r="Z781" s="3">
        <v>0</v>
      </c>
      <c r="AA781" s="3" t="s">
        <v>0</v>
      </c>
      <c r="AB781" s="3">
        <v>0</v>
      </c>
      <c r="AC781" s="3">
        <v>0</v>
      </c>
      <c r="AD781" s="3" t="s">
        <v>0</v>
      </c>
      <c r="AE781" s="3">
        <v>0</v>
      </c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  <c r="GT781" s="4"/>
      <c r="GU781" s="4"/>
      <c r="GV781" s="4"/>
      <c r="GW781" s="4"/>
      <c r="GX781" s="4"/>
      <c r="GY781" s="4"/>
      <c r="GZ781" s="4"/>
      <c r="HA781" s="4"/>
      <c r="HB781" s="4"/>
      <c r="HC781" s="4"/>
      <c r="HD781" s="4"/>
      <c r="HE781" s="4"/>
      <c r="HF781" s="4"/>
      <c r="HG781" s="4"/>
      <c r="HH781" s="4"/>
      <c r="HI781" s="4"/>
      <c r="HJ781" s="4"/>
      <c r="HK781" s="4"/>
      <c r="HL781" s="4"/>
      <c r="HM781" s="4"/>
      <c r="HN781" s="4"/>
      <c r="HO781" s="4"/>
      <c r="HP781" s="4"/>
      <c r="HQ781" s="4"/>
      <c r="HR781" s="4"/>
      <c r="HS781" s="4"/>
      <c r="HT781" s="4"/>
      <c r="HU781" s="4"/>
      <c r="HV781" s="4"/>
      <c r="HW781" s="4"/>
      <c r="HX781" s="4"/>
      <c r="HY781" s="4"/>
      <c r="HZ781" s="4"/>
      <c r="IA781" s="4"/>
      <c r="IB781" s="4"/>
      <c r="IC781" s="4"/>
      <c r="ID781" s="4"/>
      <c r="IE781" s="4"/>
      <c r="IF781" s="4"/>
      <c r="IG781" s="4"/>
      <c r="IH781" s="4"/>
      <c r="II781" s="4"/>
      <c r="IJ781" s="4"/>
      <c r="IK781" s="4"/>
      <c r="IL781" s="4"/>
      <c r="IM781" s="4"/>
      <c r="IN781" s="4"/>
      <c r="IO781" s="4"/>
      <c r="IP781" s="4"/>
      <c r="IQ781" s="4"/>
      <c r="IR781" s="4"/>
      <c r="IS781" s="4"/>
      <c r="IT781" s="4"/>
      <c r="IU781" s="4"/>
      <c r="IV781" s="4"/>
      <c r="IW781" s="4"/>
      <c r="IX781" s="4"/>
      <c r="IY781" s="4"/>
      <c r="IZ781" s="4"/>
      <c r="JA781" s="4"/>
      <c r="JB781" s="4"/>
      <c r="JC781" s="4"/>
      <c r="JD781" s="4"/>
      <c r="JE781" s="4"/>
      <c r="JF781" s="4"/>
      <c r="JG781" s="4"/>
      <c r="JH781" s="4"/>
      <c r="JI781" s="4"/>
      <c r="JJ781" s="4"/>
      <c r="JK781" s="4"/>
      <c r="JL781" s="4"/>
      <c r="JM781" s="4"/>
      <c r="JN781" s="4"/>
      <c r="JO781" s="4"/>
      <c r="JP781" s="4"/>
      <c r="JQ781" s="4"/>
      <c r="JR781" s="4"/>
      <c r="JS781" s="4"/>
      <c r="JT781" s="4"/>
      <c r="JU781" s="4"/>
      <c r="JV781" s="4"/>
      <c r="JW781" s="4"/>
      <c r="JX781" s="4"/>
      <c r="JY781" s="4"/>
      <c r="JZ781" s="4"/>
      <c r="KA781" s="4"/>
      <c r="KB781" s="4"/>
      <c r="KC781" s="4"/>
      <c r="KD781" s="4"/>
      <c r="KE781" s="4"/>
      <c r="KF781" s="4"/>
      <c r="KG781" s="4"/>
      <c r="KH781" s="4"/>
      <c r="KI781" s="4"/>
      <c r="KJ781" s="4"/>
      <c r="KK781" s="4"/>
      <c r="KL781" s="4"/>
      <c r="KM781" s="4"/>
      <c r="KN781" s="4"/>
      <c r="KO781" s="4"/>
      <c r="KP781" s="4"/>
      <c r="KQ781" s="4"/>
      <c r="KR781" s="4"/>
      <c r="KS781" s="4"/>
      <c r="KT781" s="4"/>
      <c r="KU781" s="4"/>
      <c r="KV781" s="4"/>
      <c r="KW781" s="4"/>
      <c r="KX781" s="4"/>
      <c r="KY781" s="4"/>
      <c r="KZ781" s="4"/>
      <c r="LA781" s="4"/>
      <c r="LB781" s="4"/>
      <c r="LC781" s="4"/>
      <c r="LD781" s="4"/>
      <c r="LE781" s="4"/>
      <c r="LF781" s="4"/>
      <c r="LG781" s="4"/>
      <c r="LH781" s="4"/>
      <c r="LI781" s="4"/>
      <c r="LJ781" s="4"/>
      <c r="LK781" s="4"/>
      <c r="LL781" s="4"/>
      <c r="LM781" s="4"/>
      <c r="LN781" s="4"/>
      <c r="LO781" s="4"/>
      <c r="LP781" s="4"/>
      <c r="LQ781" s="4"/>
      <c r="LR781" s="4"/>
      <c r="LS781" s="4"/>
      <c r="LT781" s="4"/>
      <c r="LU781" s="4"/>
      <c r="LV781" s="4"/>
      <c r="LW781" s="4"/>
      <c r="LX781" s="4"/>
      <c r="LY781" s="4"/>
      <c r="LZ781" s="4"/>
      <c r="MA781" s="4"/>
      <c r="MB781" s="4"/>
      <c r="MC781" s="4"/>
      <c r="MD781" s="4"/>
      <c r="ME781" s="4"/>
      <c r="MF781" s="4"/>
      <c r="MG781" s="4"/>
      <c r="MH781" s="4"/>
      <c r="MI781" s="4"/>
      <c r="MJ781" s="4"/>
      <c r="MK781" s="4"/>
      <c r="ML781" s="4"/>
      <c r="MM781" s="4"/>
      <c r="MN781" s="4"/>
      <c r="MO781" s="4"/>
      <c r="MP781" s="4"/>
      <c r="MQ781" s="4"/>
      <c r="MR781" s="4"/>
      <c r="MS781" s="4"/>
      <c r="MT781" s="4"/>
      <c r="MU781" s="4"/>
      <c r="MV781" s="4"/>
      <c r="MW781" s="4"/>
      <c r="MX781" s="4"/>
      <c r="MY781" s="4"/>
      <c r="MZ781" s="4"/>
      <c r="NA781" s="4"/>
      <c r="NB781" s="4"/>
      <c r="NC781" s="4"/>
      <c r="ND781" s="4"/>
      <c r="NE781" s="4"/>
      <c r="NF781" s="4"/>
      <c r="NG781" s="4"/>
      <c r="NH781" s="4"/>
      <c r="NI781" s="4"/>
      <c r="NJ781" s="4"/>
      <c r="NK781" s="4"/>
      <c r="NL781" s="4"/>
      <c r="NM781" s="4"/>
      <c r="NN781" s="4"/>
      <c r="NO781" s="4"/>
      <c r="NP781" s="4"/>
      <c r="NQ781" s="4"/>
      <c r="NR781" s="4"/>
      <c r="NS781" s="4"/>
      <c r="NT781" s="4"/>
      <c r="NU781" s="4"/>
      <c r="NV781" s="4"/>
      <c r="NW781" s="4"/>
      <c r="NX781" s="4"/>
      <c r="NY781" s="4"/>
      <c r="NZ781" s="4"/>
      <c r="OA781" s="4"/>
      <c r="OB781" s="4"/>
      <c r="OC781" s="4"/>
      <c r="OD781" s="4"/>
      <c r="OE781" s="4"/>
      <c r="OF781" s="4"/>
      <c r="OG781" s="4"/>
      <c r="OH781" s="4"/>
      <c r="OI781" s="4"/>
      <c r="OJ781" s="4"/>
      <c r="OK781" s="4"/>
      <c r="OL781" s="4"/>
      <c r="OM781" s="4"/>
      <c r="ON781" s="4"/>
      <c r="OO781" s="4"/>
      <c r="OP781" s="4"/>
      <c r="OQ781" s="4"/>
      <c r="OR781" s="4"/>
      <c r="OS781" s="4"/>
      <c r="OT781" s="4"/>
      <c r="OU781" s="4"/>
      <c r="OV781" s="4"/>
      <c r="OW781" s="4"/>
      <c r="OX781" s="4"/>
      <c r="OY781" s="4"/>
      <c r="OZ781" s="4"/>
      <c r="PA781" s="4"/>
      <c r="PB781" s="4"/>
      <c r="PC781" s="4"/>
      <c r="PD781" s="4"/>
      <c r="PE781" s="4"/>
      <c r="PF781" s="4"/>
      <c r="PG781" s="4"/>
      <c r="PH781" s="4"/>
      <c r="PI781" s="4"/>
      <c r="PJ781" s="4"/>
      <c r="PK781" s="4"/>
      <c r="PL781" s="4"/>
      <c r="PM781" s="4"/>
      <c r="PN781" s="4"/>
      <c r="PO781" s="4"/>
      <c r="PP781" s="4"/>
      <c r="PQ781" s="4"/>
      <c r="PR781" s="4"/>
      <c r="PS781" s="4"/>
      <c r="PT781" s="4"/>
      <c r="PU781" s="4"/>
      <c r="PV781" s="4"/>
      <c r="PW781" s="4"/>
      <c r="PX781" s="4"/>
      <c r="PY781" s="4"/>
      <c r="PZ781" s="4"/>
      <c r="QA781" s="4"/>
      <c r="QB781" s="4"/>
      <c r="QC781" s="4"/>
      <c r="QD781" s="4"/>
      <c r="QE781" s="4"/>
      <c r="QF781" s="4"/>
      <c r="QG781" s="4"/>
      <c r="QH781" s="4"/>
      <c r="QI781" s="4"/>
      <c r="QJ781" s="4"/>
      <c r="QK781" s="4"/>
      <c r="QL781" s="4"/>
      <c r="QM781" s="4"/>
      <c r="QN781" s="4"/>
      <c r="QO781" s="4"/>
      <c r="QP781" s="4"/>
      <c r="QQ781" s="4"/>
      <c r="QR781" s="4"/>
      <c r="QS781" s="4"/>
      <c r="QT781" s="4"/>
      <c r="QU781" s="4"/>
      <c r="QV781" s="4"/>
      <c r="QW781" s="4"/>
      <c r="QX781" s="4"/>
      <c r="QY781" s="4"/>
      <c r="QZ781" s="4"/>
      <c r="RA781" s="4"/>
      <c r="RB781" s="4"/>
      <c r="RC781" s="4"/>
      <c r="RD781" s="4"/>
      <c r="RE781" s="4"/>
      <c r="RF781" s="4"/>
      <c r="RG781" s="4"/>
      <c r="RH781" s="4"/>
      <c r="RI781" s="4"/>
      <c r="RJ781" s="4"/>
      <c r="RK781" s="4"/>
      <c r="RL781" s="4"/>
      <c r="RM781" s="4"/>
      <c r="RN781" s="4"/>
      <c r="RO781" s="4"/>
      <c r="RP781" s="4"/>
      <c r="RQ781" s="4"/>
      <c r="RR781" s="4"/>
      <c r="RS781" s="4"/>
      <c r="RT781" s="4"/>
      <c r="RU781" s="4"/>
      <c r="RV781" s="4"/>
      <c r="RW781" s="4"/>
      <c r="RX781" s="4"/>
      <c r="RY781" s="4"/>
      <c r="RZ781" s="4"/>
      <c r="SA781" s="4"/>
      <c r="SB781" s="4"/>
      <c r="SC781" s="4"/>
      <c r="SD781" s="4"/>
      <c r="SE781" s="4"/>
      <c r="SF781" s="4"/>
      <c r="SG781" s="4"/>
      <c r="SH781" s="4"/>
      <c r="SI781" s="4"/>
      <c r="SJ781" s="4"/>
      <c r="SK781" s="4"/>
      <c r="SL781" s="4"/>
      <c r="SM781" s="4"/>
      <c r="SN781" s="4"/>
      <c r="SO781" s="4"/>
      <c r="SP781" s="4"/>
      <c r="SQ781" s="4"/>
      <c r="SR781" s="4"/>
      <c r="SS781" s="4"/>
      <c r="ST781" s="4"/>
      <c r="SU781" s="4"/>
      <c r="SV781" s="4"/>
      <c r="SW781" s="4"/>
      <c r="SX781" s="4"/>
      <c r="SY781" s="4"/>
      <c r="SZ781" s="4"/>
      <c r="TA781" s="4"/>
      <c r="TB781" s="4"/>
      <c r="TC781" s="4"/>
      <c r="TD781" s="4"/>
      <c r="TE781" s="4"/>
      <c r="TF781" s="4"/>
      <c r="TG781" s="4"/>
      <c r="TH781" s="4"/>
      <c r="TI781" s="4"/>
      <c r="TJ781" s="4"/>
      <c r="TK781" s="4"/>
      <c r="TL781" s="4"/>
      <c r="TM781" s="4"/>
      <c r="TN781" s="4"/>
      <c r="TO781" s="4"/>
      <c r="TP781" s="4"/>
      <c r="TQ781" s="4"/>
      <c r="TR781" s="4"/>
      <c r="TS781" s="4"/>
      <c r="TT781" s="4"/>
      <c r="TU781" s="4"/>
      <c r="TV781" s="4"/>
      <c r="TW781" s="4"/>
      <c r="TX781" s="4"/>
      <c r="TY781" s="4"/>
      <c r="TZ781" s="4"/>
      <c r="UA781" s="4"/>
      <c r="UB781" s="4"/>
      <c r="UC781" s="4"/>
      <c r="UD781" s="4"/>
      <c r="UE781" s="4"/>
      <c r="UF781" s="4"/>
      <c r="UG781" s="4"/>
      <c r="UH781" s="4"/>
      <c r="UI781" s="4"/>
      <c r="UJ781" s="4"/>
      <c r="UK781" s="4"/>
      <c r="UL781" s="4"/>
      <c r="UM781" s="4"/>
      <c r="UN781" s="4"/>
      <c r="UO781" s="4"/>
      <c r="UP781" s="4"/>
      <c r="UQ781" s="4"/>
      <c r="UR781" s="4"/>
      <c r="US781" s="4"/>
      <c r="UT781" s="4"/>
      <c r="UU781" s="4"/>
      <c r="UV781" s="4"/>
      <c r="UW781" s="4"/>
      <c r="UX781" s="4"/>
      <c r="UY781" s="4"/>
      <c r="UZ781" s="4"/>
      <c r="VA781" s="4"/>
      <c r="VB781" s="4"/>
      <c r="VC781" s="4"/>
      <c r="VD781" s="4"/>
      <c r="VE781" s="4"/>
      <c r="VF781" s="4"/>
      <c r="VG781" s="4"/>
      <c r="VH781" s="4"/>
      <c r="VI781" s="4"/>
      <c r="VJ781" s="4"/>
      <c r="VK781" s="4"/>
      <c r="VL781" s="4"/>
      <c r="VM781" s="4"/>
      <c r="VN781" s="4"/>
      <c r="VO781" s="4"/>
      <c r="VP781" s="4"/>
      <c r="VQ781" s="4"/>
      <c r="VR781" s="4"/>
      <c r="VS781" s="4"/>
      <c r="VT781" s="4"/>
      <c r="VU781" s="4"/>
      <c r="VV781" s="4"/>
      <c r="VW781" s="4"/>
      <c r="VX781" s="4"/>
      <c r="VY781" s="4"/>
      <c r="VZ781" s="4"/>
      <c r="WA781" s="4"/>
      <c r="WB781" s="4"/>
      <c r="WC781" s="4"/>
      <c r="WD781" s="4"/>
      <c r="WE781" s="4"/>
      <c r="WF781" s="4"/>
      <c r="WG781" s="4"/>
      <c r="WH781" s="4"/>
      <c r="WI781" s="4"/>
      <c r="WJ781" s="4"/>
      <c r="WK781" s="4"/>
      <c r="WL781" s="4"/>
      <c r="WM781" s="4"/>
      <c r="WN781" s="4"/>
      <c r="WO781" s="4"/>
      <c r="WP781" s="4"/>
      <c r="WQ781" s="4"/>
      <c r="WR781" s="4"/>
      <c r="WS781" s="4"/>
      <c r="WT781" s="4"/>
      <c r="WU781" s="4"/>
      <c r="WV781" s="4"/>
      <c r="WW781" s="4"/>
      <c r="WX781" s="4"/>
      <c r="WY781" s="4"/>
      <c r="WZ781" s="4"/>
      <c r="XA781" s="4"/>
      <c r="XB781" s="4"/>
      <c r="XC781" s="4"/>
      <c r="XD781" s="4"/>
      <c r="XE781" s="4"/>
      <c r="XF781" s="4"/>
      <c r="XG781" s="4"/>
      <c r="XH781" s="4"/>
      <c r="XI781" s="4"/>
      <c r="XJ781" s="4"/>
      <c r="XK781" s="4"/>
      <c r="XL781" s="4"/>
      <c r="XM781" s="4"/>
      <c r="XN781" s="4"/>
      <c r="XO781" s="4"/>
      <c r="XP781" s="4"/>
      <c r="XQ781" s="4"/>
      <c r="XR781" s="4"/>
      <c r="XS781" s="4"/>
      <c r="XT781" s="4"/>
      <c r="XU781" s="4"/>
      <c r="XV781" s="4"/>
      <c r="XW781" s="4"/>
      <c r="XX781" s="4"/>
      <c r="XY781" s="4"/>
      <c r="XZ781" s="4"/>
      <c r="YA781" s="4"/>
      <c r="YB781" s="4"/>
      <c r="YC781" s="4"/>
      <c r="YD781" s="4"/>
      <c r="YE781" s="4"/>
      <c r="YF781" s="4"/>
      <c r="YG781" s="4"/>
      <c r="YH781" s="4"/>
      <c r="YI781" s="4"/>
      <c r="YJ781" s="4"/>
      <c r="YK781" s="4"/>
      <c r="YL781" s="4"/>
      <c r="YM781" s="4"/>
      <c r="YN781" s="4"/>
      <c r="YO781" s="4"/>
      <c r="YP781" s="4"/>
      <c r="YQ781" s="4"/>
      <c r="YR781" s="4"/>
      <c r="YS781" s="4"/>
      <c r="YT781" s="4"/>
      <c r="YU781" s="4"/>
      <c r="YV781" s="4"/>
      <c r="YW781" s="4"/>
      <c r="YX781" s="4"/>
      <c r="YY781" s="4"/>
      <c r="YZ781" s="4"/>
      <c r="ZA781" s="4"/>
      <c r="ZB781" s="4"/>
      <c r="ZC781" s="4"/>
      <c r="ZD781" s="4"/>
      <c r="ZE781" s="4"/>
      <c r="ZF781" s="4"/>
      <c r="ZG781" s="4"/>
      <c r="ZH781" s="4"/>
      <c r="ZI781" s="4"/>
      <c r="ZJ781" s="4"/>
      <c r="ZK781" s="4"/>
      <c r="ZL781" s="4"/>
      <c r="ZM781" s="4"/>
      <c r="ZN781" s="4"/>
      <c r="ZO781" s="4"/>
      <c r="ZP781" s="4"/>
      <c r="ZQ781" s="4"/>
      <c r="ZR781" s="4"/>
      <c r="ZS781" s="4"/>
      <c r="ZT781" s="4"/>
      <c r="ZU781" s="4"/>
      <c r="ZV781" s="4"/>
      <c r="ZW781" s="4"/>
      <c r="ZX781" s="4"/>
      <c r="ZY781" s="4"/>
      <c r="ZZ781" s="4"/>
      <c r="AAA781" s="4"/>
      <c r="AAB781" s="4"/>
      <c r="AAC781" s="4"/>
      <c r="AAD781" s="4"/>
      <c r="AAE781" s="4"/>
      <c r="AAF781" s="4"/>
      <c r="AAG781" s="4"/>
      <c r="AAH781" s="4"/>
      <c r="AAI781" s="4"/>
      <c r="AAJ781" s="4"/>
      <c r="AAK781" s="4"/>
      <c r="AAL781" s="4"/>
      <c r="AAM781" s="4"/>
      <c r="AAN781" s="4"/>
      <c r="AAO781" s="4"/>
      <c r="AAP781" s="4"/>
      <c r="AAQ781" s="4"/>
      <c r="AAR781" s="4"/>
      <c r="AAS781" s="4"/>
      <c r="AAT781" s="4"/>
      <c r="AAU781" s="4"/>
      <c r="AAV781" s="4"/>
      <c r="AAW781" s="4"/>
      <c r="AAX781" s="4"/>
      <c r="AAY781" s="4"/>
      <c r="AAZ781" s="4"/>
      <c r="ABA781" s="4"/>
      <c r="ABB781" s="4"/>
      <c r="ABC781" s="4"/>
      <c r="ABD781" s="4"/>
      <c r="ABE781" s="4"/>
      <c r="ABF781" s="4"/>
      <c r="ABG781" s="4"/>
      <c r="ABH781" s="4"/>
      <c r="ABI781" s="4"/>
      <c r="ABJ781" s="4"/>
      <c r="ABK781" s="4"/>
      <c r="ABL781" s="4"/>
      <c r="ABM781" s="4"/>
      <c r="ABN781" s="4"/>
      <c r="ABO781" s="4"/>
      <c r="ABP781" s="4"/>
      <c r="ABQ781" s="4"/>
      <c r="ABR781" s="4"/>
      <c r="ABS781" s="4"/>
      <c r="ABT781" s="4"/>
      <c r="ABU781" s="4"/>
      <c r="ABV781" s="4"/>
      <c r="ABW781" s="4"/>
      <c r="ABX781" s="4"/>
      <c r="ABY781" s="4"/>
      <c r="ABZ781" s="4"/>
      <c r="ACA781" s="4"/>
      <c r="ACB781" s="4"/>
      <c r="ACC781" s="4"/>
      <c r="ACD781" s="4"/>
      <c r="ACE781" s="4"/>
      <c r="ACF781" s="4"/>
      <c r="ACG781" s="4"/>
      <c r="ACH781" s="4"/>
      <c r="ACI781" s="4"/>
      <c r="ACJ781" s="4"/>
      <c r="ACK781" s="4"/>
      <c r="ACL781" s="4"/>
      <c r="ACM781" s="4"/>
      <c r="ACN781" s="4"/>
      <c r="ACO781" s="4"/>
      <c r="ACP781" s="4"/>
      <c r="ACQ781" s="4"/>
      <c r="ACR781" s="4"/>
      <c r="ACS781" s="4"/>
      <c r="ACT781" s="4"/>
      <c r="ACU781" s="4"/>
      <c r="ACV781" s="4"/>
      <c r="ACW781" s="4"/>
      <c r="ACX781" s="4"/>
      <c r="ACY781" s="4"/>
      <c r="ACZ781" s="4"/>
      <c r="ADA781" s="4"/>
      <c r="ADB781" s="4"/>
      <c r="ADC781" s="4"/>
      <c r="ADD781" s="4"/>
      <c r="ADE781" s="4"/>
      <c r="ADF781" s="4"/>
      <c r="ADG781" s="4"/>
      <c r="ADH781" s="4"/>
      <c r="ADI781" s="4"/>
      <c r="ADJ781" s="4"/>
      <c r="ADK781" s="4"/>
      <c r="ADL781" s="4"/>
      <c r="ADM781" s="4"/>
      <c r="ADN781" s="4"/>
      <c r="ADO781" s="4"/>
      <c r="ADP781" s="4"/>
      <c r="ADQ781" s="4"/>
      <c r="ADR781" s="4"/>
      <c r="ADS781" s="4"/>
      <c r="ADT781" s="4"/>
      <c r="ADU781" s="4"/>
      <c r="ADV781" s="4"/>
      <c r="ADW781" s="4"/>
      <c r="ADX781" s="4"/>
      <c r="ADY781" s="4"/>
      <c r="ADZ781" s="4"/>
      <c r="AEA781" s="4"/>
      <c r="AEB781" s="4"/>
      <c r="AEC781" s="4"/>
      <c r="AED781" s="4"/>
      <c r="AEE781" s="4"/>
      <c r="AEF781" s="4"/>
      <c r="AEG781" s="4"/>
      <c r="AEH781" s="4"/>
      <c r="AEI781" s="4"/>
      <c r="AEJ781" s="4"/>
      <c r="AEK781" s="4"/>
      <c r="AEL781" s="4"/>
      <c r="AEM781" s="4"/>
      <c r="AEN781" s="4"/>
      <c r="AEO781" s="4"/>
      <c r="AEP781" s="4"/>
      <c r="AEQ781" s="4"/>
      <c r="AER781" s="4"/>
      <c r="AES781" s="4"/>
      <c r="AET781" s="4"/>
      <c r="AEU781" s="4"/>
      <c r="AEV781" s="4"/>
      <c r="AEW781" s="4"/>
      <c r="AEX781" s="4"/>
      <c r="AEY781" s="4"/>
      <c r="AEZ781" s="4"/>
      <c r="AFA781" s="4"/>
      <c r="AFB781" s="4"/>
      <c r="AFC781" s="4"/>
      <c r="AFD781" s="4"/>
      <c r="AFE781" s="4"/>
      <c r="AFF781" s="4"/>
      <c r="AFG781" s="4"/>
      <c r="AFH781" s="4"/>
      <c r="AFI781" s="4"/>
      <c r="AFJ781" s="4"/>
      <c r="AFK781" s="4"/>
      <c r="AFL781" s="4"/>
      <c r="AFM781" s="4"/>
      <c r="AFN781" s="4"/>
      <c r="AFO781" s="4"/>
      <c r="AFP781" s="4"/>
      <c r="AFQ781" s="4"/>
      <c r="AFR781" s="4"/>
      <c r="AFS781" s="4"/>
      <c r="AFT781" s="4"/>
      <c r="AFU781" s="4"/>
      <c r="AFV781" s="4"/>
      <c r="AFW781" s="4"/>
      <c r="AFX781" s="4"/>
      <c r="AFY781" s="4"/>
      <c r="AFZ781" s="4"/>
      <c r="AGA781" s="4"/>
      <c r="AGB781" s="4"/>
      <c r="AGC781" s="4"/>
      <c r="AGD781" s="4"/>
      <c r="AGE781" s="4"/>
      <c r="AGF781" s="4"/>
      <c r="AGG781" s="4"/>
      <c r="AGH781" s="4"/>
      <c r="AGI781" s="4"/>
      <c r="AGJ781" s="4"/>
      <c r="AGK781" s="4"/>
      <c r="AGL781" s="4"/>
      <c r="AGM781" s="4"/>
      <c r="AGN781" s="4"/>
      <c r="AGO781" s="4"/>
      <c r="AGP781" s="4"/>
      <c r="AGQ781" s="4"/>
      <c r="AGR781" s="4"/>
      <c r="AGS781" s="4"/>
      <c r="AGT781" s="4"/>
      <c r="AGU781" s="4"/>
      <c r="AGV781" s="4"/>
      <c r="AGW781" s="4"/>
      <c r="AGX781" s="4"/>
      <c r="AGY781" s="4"/>
      <c r="AGZ781" s="4"/>
      <c r="AHA781" s="4"/>
      <c r="AHB781" s="4"/>
      <c r="AHC781" s="4"/>
      <c r="AHD781" s="4"/>
      <c r="AHE781" s="4"/>
      <c r="AHF781" s="4"/>
      <c r="AHG781" s="4"/>
      <c r="AHH781" s="4"/>
      <c r="AHI781" s="4"/>
      <c r="AHJ781" s="4"/>
      <c r="AHK781" s="4"/>
      <c r="AHL781" s="4"/>
      <c r="AHM781" s="4"/>
      <c r="AHN781" s="4"/>
      <c r="AHO781" s="4"/>
      <c r="AHP781" s="4"/>
      <c r="AHQ781" s="4"/>
      <c r="AHR781" s="4"/>
      <c r="AHS781" s="4"/>
      <c r="AHT781" s="4"/>
      <c r="AHU781" s="4"/>
      <c r="AHV781" s="4"/>
      <c r="AHW781" s="4"/>
      <c r="AHX781" s="4"/>
      <c r="AHY781" s="4"/>
      <c r="AHZ781" s="4"/>
      <c r="AIA781" s="4"/>
      <c r="AIB781" s="4"/>
      <c r="AIC781" s="4"/>
      <c r="AID781" s="4"/>
      <c r="AIE781" s="4"/>
      <c r="AIF781" s="4"/>
      <c r="AIG781" s="4"/>
      <c r="AIH781" s="4"/>
      <c r="AII781" s="4"/>
      <c r="AIJ781" s="4"/>
      <c r="AIK781" s="4"/>
      <c r="AIL781" s="4"/>
      <c r="AIM781" s="4"/>
      <c r="AIN781" s="4"/>
      <c r="AIO781" s="4"/>
      <c r="AIP781" s="4"/>
      <c r="AIQ781" s="4"/>
      <c r="AIR781" s="4"/>
      <c r="AIS781" s="4"/>
      <c r="AIT781" s="4"/>
      <c r="AIU781" s="4"/>
      <c r="AIV781" s="4"/>
      <c r="AIW781" s="4"/>
      <c r="AIX781" s="4"/>
      <c r="AIY781" s="4"/>
      <c r="AIZ781" s="4"/>
      <c r="AJA781" s="4"/>
      <c r="AJB781" s="4"/>
      <c r="AJC781" s="4"/>
      <c r="AJD781" s="4"/>
      <c r="AJE781" s="4"/>
      <c r="AJF781" s="4"/>
      <c r="AJG781" s="4"/>
      <c r="AJH781" s="4"/>
      <c r="AJI781" s="4"/>
      <c r="AJJ781" s="4"/>
      <c r="AJK781" s="4"/>
      <c r="AJL781" s="4"/>
      <c r="AJM781" s="4"/>
      <c r="AJN781" s="4"/>
      <c r="AJO781" s="4"/>
      <c r="AJP781" s="4"/>
      <c r="AJQ781" s="4"/>
      <c r="AJR781" s="4"/>
      <c r="AJS781" s="4"/>
      <c r="AJT781" s="4"/>
      <c r="AJU781" s="4"/>
      <c r="AJV781" s="4"/>
      <c r="AJW781" s="4"/>
      <c r="AJX781" s="4"/>
      <c r="AJY781" s="4"/>
      <c r="AJZ781" s="4"/>
      <c r="AKA781" s="4"/>
      <c r="AKB781" s="4"/>
      <c r="AKC781" s="4"/>
      <c r="AKD781" s="4"/>
      <c r="AKE781" s="4"/>
      <c r="AKF781" s="4"/>
      <c r="AKG781" s="4"/>
      <c r="AKH781" s="4"/>
      <c r="AKI781" s="4"/>
      <c r="AKJ781" s="4"/>
      <c r="AKK781" s="4"/>
      <c r="AKL781" s="4"/>
      <c r="AKM781" s="4"/>
      <c r="AKN781" s="4"/>
      <c r="AKO781" s="4"/>
      <c r="AKP781" s="4"/>
      <c r="AKQ781" s="4"/>
      <c r="AKR781" s="4"/>
      <c r="AKS781" s="4"/>
      <c r="AKT781" s="4"/>
      <c r="AKU781" s="4"/>
      <c r="AKV781" s="4"/>
      <c r="AKW781" s="4"/>
      <c r="AKX781" s="4"/>
      <c r="AKY781" s="4"/>
      <c r="AKZ781" s="4"/>
      <c r="ALA781" s="4"/>
      <c r="ALB781" s="4"/>
      <c r="ALC781" s="4"/>
      <c r="ALD781" s="4"/>
      <c r="ALE781" s="4"/>
      <c r="ALF781" s="4"/>
      <c r="ALG781" s="4"/>
      <c r="ALH781" s="4"/>
      <c r="ALI781" s="4"/>
      <c r="ALJ781" s="4"/>
      <c r="ALK781" s="4"/>
      <c r="ALL781" s="4"/>
      <c r="ALM781" s="4"/>
      <c r="ALN781" s="4"/>
      <c r="ALO781" s="4"/>
      <c r="ALP781" s="4"/>
      <c r="ALQ781" s="4"/>
      <c r="ALR781" s="4"/>
      <c r="ALS781" s="4"/>
      <c r="ALT781" s="4"/>
      <c r="ALU781" s="4"/>
      <c r="ALV781" s="4"/>
      <c r="ALW781" s="4"/>
      <c r="ALX781" s="4"/>
      <c r="ALY781" s="4"/>
      <c r="ALZ781" s="4"/>
      <c r="AMA781" s="4"/>
      <c r="AMB781" s="4"/>
      <c r="AMC781" s="4"/>
      <c r="AMD781" s="4"/>
      <c r="AME781" s="4"/>
      <c r="AMF781" s="4"/>
      <c r="AMG781" s="4"/>
      <c r="AMH781" s="4"/>
      <c r="AMI781" s="4"/>
      <c r="AMJ781" s="4"/>
      <c r="AMK781" s="4"/>
      <c r="AML781" s="4"/>
      <c r="AMM781" s="4"/>
      <c r="AMN781" s="4"/>
      <c r="AMO781" s="4"/>
      <c r="AMP781" s="4"/>
      <c r="AMQ781" s="4"/>
      <c r="AMR781" s="4"/>
      <c r="AMS781" s="4"/>
      <c r="AMT781" s="4"/>
      <c r="AMU781" s="4"/>
      <c r="AMV781" s="4"/>
      <c r="AMW781" s="4"/>
      <c r="AMX781" s="4"/>
      <c r="AMY781" s="4"/>
      <c r="AMZ781" s="4"/>
      <c r="ANA781" s="4"/>
      <c r="ANB781" s="4"/>
      <c r="ANC781" s="4"/>
      <c r="AND781" s="4"/>
      <c r="ANE781" s="4"/>
      <c r="ANF781" s="4"/>
      <c r="ANG781" s="4"/>
      <c r="ANH781" s="4"/>
      <c r="ANI781" s="4"/>
      <c r="ANJ781" s="4"/>
      <c r="ANK781" s="4"/>
      <c r="ANL781" s="4"/>
      <c r="ANM781" s="4"/>
      <c r="ANN781" s="4"/>
      <c r="ANO781" s="4"/>
      <c r="ANP781" s="4"/>
      <c r="ANQ781" s="4"/>
      <c r="ANR781" s="4"/>
      <c r="ANS781" s="4"/>
      <c r="ANT781" s="4"/>
      <c r="ANU781" s="4"/>
      <c r="ANV781" s="4"/>
      <c r="ANW781" s="4"/>
      <c r="ANX781" s="4"/>
      <c r="ANY781" s="4"/>
      <c r="ANZ781" s="4"/>
      <c r="AOA781" s="4"/>
      <c r="AOB781" s="4"/>
      <c r="AOC781" s="4"/>
      <c r="AOD781" s="4"/>
      <c r="AOE781" s="4"/>
      <c r="AOF781" s="4"/>
      <c r="AOG781" s="4"/>
      <c r="AOH781" s="4"/>
      <c r="AOI781" s="4"/>
      <c r="AOJ781" s="4"/>
      <c r="AOK781" s="4"/>
      <c r="AOL781" s="4"/>
      <c r="AOM781" s="4"/>
      <c r="AON781" s="4"/>
      <c r="AOO781" s="4"/>
      <c r="AOP781" s="4"/>
      <c r="AOQ781" s="4"/>
      <c r="AOR781" s="4"/>
      <c r="AOS781" s="4"/>
      <c r="AOT781" s="4"/>
      <c r="AOU781" s="4"/>
      <c r="AOV781" s="4"/>
      <c r="AOW781" s="4"/>
      <c r="AOX781" s="4"/>
      <c r="AOY781" s="4"/>
      <c r="AOZ781" s="4"/>
      <c r="APA781" s="4"/>
      <c r="APB781" s="4"/>
      <c r="APC781" s="4"/>
      <c r="APD781" s="4"/>
      <c r="APE781" s="4"/>
      <c r="APF781" s="4"/>
      <c r="APG781" s="4"/>
      <c r="APH781" s="4"/>
      <c r="API781" s="4"/>
      <c r="APJ781" s="4"/>
      <c r="APK781" s="4"/>
      <c r="APL781" s="4"/>
      <c r="APM781" s="4"/>
      <c r="APN781" s="4"/>
      <c r="APO781" s="4"/>
      <c r="APP781" s="4"/>
      <c r="APQ781" s="4"/>
      <c r="APR781" s="4"/>
      <c r="APS781" s="4"/>
      <c r="APT781" s="4"/>
      <c r="APU781" s="4"/>
      <c r="APV781" s="4"/>
      <c r="APW781" s="4"/>
      <c r="APX781" s="4"/>
      <c r="APY781" s="4"/>
      <c r="APZ781" s="4"/>
      <c r="AQA781" s="4"/>
      <c r="AQB781" s="4"/>
      <c r="AQC781" s="4"/>
      <c r="AQD781" s="4"/>
      <c r="AQE781" s="4"/>
      <c r="AQF781" s="4"/>
      <c r="AQG781" s="4"/>
      <c r="AQH781" s="4"/>
      <c r="AQI781" s="4"/>
      <c r="AQJ781" s="4"/>
      <c r="AQK781" s="4"/>
      <c r="AQL781" s="4"/>
      <c r="AQM781" s="4"/>
      <c r="AQN781" s="4"/>
      <c r="AQO781" s="4"/>
      <c r="AQP781" s="4"/>
      <c r="AQQ781" s="4"/>
      <c r="AQR781" s="4"/>
      <c r="AQS781" s="4"/>
      <c r="AQT781" s="4"/>
      <c r="AQU781" s="4"/>
      <c r="AQV781" s="4"/>
      <c r="AQW781" s="4"/>
      <c r="AQX781" s="4"/>
      <c r="AQY781" s="4"/>
      <c r="AQZ781" s="4"/>
      <c r="ARA781" s="4"/>
      <c r="ARB781" s="4"/>
      <c r="ARC781" s="4"/>
      <c r="ARD781" s="4"/>
      <c r="ARE781" s="4"/>
      <c r="ARF781" s="4"/>
      <c r="ARG781" s="4"/>
      <c r="ARH781" s="4"/>
      <c r="ARI781" s="4"/>
      <c r="ARJ781" s="4"/>
      <c r="ARK781" s="4"/>
      <c r="ARL781" s="4"/>
      <c r="ARM781" s="4"/>
      <c r="ARN781" s="4"/>
      <c r="ARO781" s="4"/>
      <c r="ARP781" s="4"/>
      <c r="ARQ781" s="4"/>
      <c r="ARR781" s="4"/>
      <c r="ARS781" s="4"/>
      <c r="ART781" s="4"/>
      <c r="ARU781" s="4"/>
      <c r="ARV781" s="4"/>
      <c r="ARW781" s="4"/>
      <c r="ARX781" s="4"/>
      <c r="ARY781" s="4"/>
      <c r="ARZ781" s="4"/>
      <c r="ASA781" s="4"/>
      <c r="ASB781" s="4"/>
      <c r="ASC781" s="4"/>
      <c r="ASD781" s="4"/>
      <c r="ASE781" s="4"/>
      <c r="ASF781" s="4"/>
      <c r="ASG781" s="4"/>
      <c r="ASH781" s="4"/>
      <c r="ASI781" s="4"/>
      <c r="ASJ781" s="4"/>
      <c r="ASK781" s="4"/>
      <c r="ASL781" s="4"/>
      <c r="ASM781" s="4"/>
      <c r="ASN781" s="4"/>
      <c r="ASO781" s="4"/>
      <c r="ASP781" s="4"/>
      <c r="ASQ781" s="4"/>
      <c r="ASR781" s="4"/>
      <c r="ASS781" s="4"/>
      <c r="AST781" s="4"/>
      <c r="ASU781" s="4"/>
      <c r="ASV781" s="4"/>
      <c r="ASW781" s="4"/>
      <c r="ASX781" s="4"/>
      <c r="ASY781" s="4"/>
      <c r="ASZ781" s="4"/>
      <c r="ATA781" s="4"/>
      <c r="ATB781" s="4"/>
      <c r="ATC781" s="4"/>
      <c r="ATD781" s="4"/>
      <c r="ATE781" s="4"/>
      <c r="ATF781" s="4"/>
      <c r="ATG781" s="4"/>
      <c r="ATH781" s="4"/>
      <c r="ATI781" s="4"/>
      <c r="ATJ781" s="4"/>
      <c r="ATK781" s="4"/>
      <c r="ATL781" s="4"/>
      <c r="ATM781" s="4"/>
      <c r="ATN781" s="4"/>
      <c r="ATO781" s="4"/>
      <c r="ATP781" s="4"/>
      <c r="ATQ781" s="4"/>
      <c r="ATR781" s="4"/>
      <c r="ATS781" s="4"/>
      <c r="ATT781" s="4"/>
      <c r="ATU781" s="4"/>
      <c r="ATV781" s="4"/>
      <c r="ATW781" s="4"/>
      <c r="ATX781" s="4"/>
      <c r="ATY781" s="4"/>
      <c r="ATZ781" s="4"/>
      <c r="AUA781" s="4"/>
      <c r="AUB781" s="4"/>
      <c r="AUC781" s="4"/>
      <c r="AUD781" s="4"/>
      <c r="AUE781" s="4"/>
      <c r="AUF781" s="4"/>
      <c r="AUG781" s="4"/>
      <c r="AUH781" s="4"/>
      <c r="AUI781" s="4"/>
      <c r="AUJ781" s="4"/>
      <c r="AUK781" s="4"/>
      <c r="AUL781" s="4"/>
      <c r="AUM781" s="4"/>
      <c r="AUN781" s="4"/>
      <c r="AUO781" s="4"/>
      <c r="AUP781" s="4"/>
      <c r="AUQ781" s="4"/>
      <c r="AUR781" s="4"/>
      <c r="AUS781" s="4"/>
      <c r="AUT781" s="4"/>
      <c r="AUU781" s="4"/>
      <c r="AUV781" s="4"/>
      <c r="AUW781" s="4"/>
      <c r="AUX781" s="4"/>
      <c r="AUY781" s="4"/>
      <c r="AUZ781" s="4"/>
      <c r="AVA781" s="4"/>
      <c r="AVB781" s="4"/>
      <c r="AVC781" s="4"/>
      <c r="AVD781" s="4"/>
      <c r="AVE781" s="4"/>
      <c r="AVF781" s="4"/>
      <c r="AVG781" s="4"/>
      <c r="AVH781" s="4"/>
      <c r="AVI781" s="4"/>
      <c r="AVJ781" s="4"/>
      <c r="AVK781" s="4"/>
      <c r="AVL781" s="4"/>
      <c r="AVM781" s="4"/>
      <c r="AVN781" s="4"/>
      <c r="AVO781" s="4"/>
      <c r="AVP781" s="4"/>
      <c r="AVQ781" s="4"/>
      <c r="AVR781" s="4"/>
      <c r="AVS781" s="4"/>
      <c r="AVT781" s="4"/>
      <c r="AVU781" s="4"/>
      <c r="AVV781" s="4"/>
      <c r="AVW781" s="4"/>
      <c r="AVX781" s="4"/>
      <c r="AVY781" s="4"/>
      <c r="AVZ781" s="4"/>
      <c r="AWA781" s="4"/>
      <c r="AWB781" s="4"/>
      <c r="AWC781" s="4"/>
      <c r="AWD781" s="4"/>
      <c r="AWE781" s="4"/>
      <c r="AWF781" s="4"/>
      <c r="AWG781" s="4"/>
      <c r="AWH781" s="4"/>
      <c r="AWI781" s="4"/>
      <c r="AWJ781" s="4"/>
      <c r="AWK781" s="4"/>
      <c r="AWL781" s="4"/>
      <c r="AWM781" s="4"/>
      <c r="AWN781" s="4"/>
      <c r="AWO781" s="4"/>
      <c r="AWP781" s="4"/>
      <c r="AWQ781" s="4"/>
      <c r="AWR781" s="4"/>
      <c r="AWS781" s="4"/>
      <c r="AWT781" s="4"/>
      <c r="AWU781" s="4"/>
      <c r="AWV781" s="4"/>
      <c r="AWW781" s="4"/>
      <c r="AWX781" s="4"/>
      <c r="AWY781" s="4"/>
      <c r="AWZ781" s="4"/>
      <c r="AXA781" s="4"/>
      <c r="AXB781" s="4"/>
      <c r="AXC781" s="4"/>
      <c r="AXD781" s="4"/>
      <c r="AXE781" s="4"/>
      <c r="AXF781" s="4"/>
      <c r="AXG781" s="4"/>
      <c r="AXH781" s="4"/>
      <c r="AXI781" s="4"/>
      <c r="AXJ781" s="4"/>
      <c r="AXK781" s="4"/>
      <c r="AXL781" s="4"/>
      <c r="AXM781" s="4"/>
      <c r="AXN781" s="4"/>
      <c r="AXO781" s="4"/>
      <c r="AXP781" s="4"/>
      <c r="AXQ781" s="4"/>
      <c r="AXR781" s="4"/>
      <c r="AXS781" s="4"/>
      <c r="AXT781" s="4"/>
      <c r="AXU781" s="4"/>
      <c r="AXV781" s="4"/>
      <c r="AXW781" s="4"/>
      <c r="AXX781" s="4"/>
      <c r="AXY781" s="4"/>
      <c r="AXZ781" s="4"/>
      <c r="AYA781" s="4"/>
      <c r="AYB781" s="4"/>
      <c r="AYC781" s="4"/>
      <c r="AYD781" s="4"/>
      <c r="AYE781" s="4"/>
      <c r="AYF781" s="4"/>
      <c r="AYG781" s="4"/>
      <c r="AYH781" s="4"/>
      <c r="AYI781" s="4"/>
      <c r="AYJ781" s="4"/>
      <c r="AYK781" s="4"/>
      <c r="AYL781" s="4"/>
      <c r="AYM781" s="4"/>
      <c r="AYN781" s="4"/>
      <c r="AYO781" s="4"/>
      <c r="AYP781" s="4"/>
      <c r="AYQ781" s="4"/>
      <c r="AYR781" s="4"/>
      <c r="AYS781" s="4"/>
      <c r="AYT781" s="4"/>
      <c r="AYU781" s="4"/>
      <c r="AYV781" s="4"/>
      <c r="AYW781" s="4"/>
      <c r="AYX781" s="4"/>
      <c r="AYY781" s="4"/>
      <c r="AYZ781" s="4"/>
      <c r="AZA781" s="4"/>
      <c r="AZB781" s="4"/>
      <c r="AZC781" s="4"/>
      <c r="AZD781" s="4"/>
      <c r="AZE781" s="4"/>
      <c r="AZF781" s="4"/>
      <c r="AZG781" s="4"/>
      <c r="AZH781" s="4"/>
      <c r="AZI781" s="4"/>
      <c r="AZJ781" s="4"/>
      <c r="AZK781" s="4"/>
      <c r="AZL781" s="4"/>
      <c r="AZM781" s="4"/>
      <c r="AZN781" s="4"/>
      <c r="AZO781" s="4"/>
      <c r="AZP781" s="4"/>
      <c r="AZQ781" s="4"/>
      <c r="AZR781" s="4"/>
      <c r="AZS781" s="4"/>
      <c r="AZT781" s="4"/>
      <c r="AZU781" s="4"/>
      <c r="AZV781" s="4"/>
      <c r="AZW781" s="4"/>
      <c r="AZX781" s="4"/>
      <c r="AZY781" s="4"/>
      <c r="AZZ781" s="4"/>
      <c r="BAA781" s="4"/>
      <c r="BAB781" s="4"/>
      <c r="BAC781" s="4"/>
      <c r="BAD781" s="4"/>
      <c r="BAE781" s="4"/>
      <c r="BAF781" s="4"/>
      <c r="BAG781" s="4"/>
      <c r="BAH781" s="4"/>
      <c r="BAI781" s="4"/>
      <c r="BAJ781" s="4"/>
      <c r="BAK781" s="4"/>
      <c r="BAL781" s="4"/>
      <c r="BAM781" s="4"/>
      <c r="BAN781" s="4"/>
      <c r="BAO781" s="4"/>
      <c r="BAP781" s="4"/>
      <c r="BAQ781" s="4"/>
      <c r="BAR781" s="4"/>
      <c r="BAS781" s="4"/>
      <c r="BAT781" s="4"/>
      <c r="BAU781" s="4"/>
      <c r="BAV781" s="4"/>
      <c r="BAW781" s="4"/>
      <c r="BAX781" s="4"/>
      <c r="BAY781" s="4"/>
      <c r="BAZ781" s="4"/>
      <c r="BBA781" s="4"/>
      <c r="BBB781" s="4"/>
      <c r="BBC781" s="4"/>
      <c r="BBD781" s="4"/>
      <c r="BBE781" s="4"/>
      <c r="BBF781" s="4"/>
      <c r="BBG781" s="4"/>
      <c r="BBH781" s="4"/>
      <c r="BBI781" s="4"/>
      <c r="BBJ781" s="4"/>
      <c r="BBK781" s="4"/>
      <c r="BBL781" s="4"/>
      <c r="BBM781" s="4"/>
      <c r="BBN781" s="4"/>
      <c r="BBO781" s="4"/>
      <c r="BBP781" s="4"/>
      <c r="BBQ781" s="4"/>
      <c r="BBR781" s="4"/>
      <c r="BBS781" s="4"/>
      <c r="BBT781" s="4"/>
      <c r="BBU781" s="4"/>
      <c r="BBV781" s="4"/>
      <c r="BBW781" s="4"/>
      <c r="BBX781" s="4"/>
      <c r="BBY781" s="4"/>
      <c r="BBZ781" s="4"/>
      <c r="BCA781" s="4"/>
      <c r="BCB781" s="4"/>
      <c r="BCC781" s="4"/>
      <c r="BCD781" s="4"/>
      <c r="BCE781" s="4"/>
      <c r="BCF781" s="4"/>
      <c r="BCG781" s="4"/>
      <c r="BCH781" s="4"/>
      <c r="BCI781" s="4"/>
      <c r="BCJ781" s="4"/>
      <c r="BCK781" s="4"/>
      <c r="BCL781" s="4"/>
      <c r="BCM781" s="4"/>
      <c r="BCN781" s="4"/>
      <c r="BCO781" s="4"/>
      <c r="BCP781" s="4"/>
      <c r="BCQ781" s="4"/>
      <c r="BCR781" s="4"/>
      <c r="BCS781" s="4"/>
      <c r="BCT781" s="4"/>
      <c r="BCU781" s="4"/>
      <c r="BCV781" s="4"/>
      <c r="BCW781" s="4"/>
      <c r="BCX781" s="4"/>
      <c r="BCY781" s="4"/>
      <c r="BCZ781" s="4"/>
      <c r="BDA781" s="4"/>
      <c r="BDB781" s="4"/>
      <c r="BDC781" s="4"/>
      <c r="BDD781" s="4"/>
      <c r="BDE781" s="4"/>
      <c r="BDF781" s="4"/>
      <c r="BDG781" s="4"/>
      <c r="BDH781" s="4"/>
      <c r="BDI781" s="4"/>
      <c r="BDJ781" s="4"/>
      <c r="BDK781" s="4"/>
      <c r="BDL781" s="4"/>
      <c r="BDM781" s="4"/>
      <c r="BDN781" s="4"/>
      <c r="BDO781" s="4"/>
      <c r="BDP781" s="4"/>
      <c r="BDQ781" s="4"/>
      <c r="BDR781" s="4"/>
      <c r="BDS781" s="4"/>
      <c r="BDT781" s="4"/>
      <c r="BDU781" s="4"/>
      <c r="BDV781" s="4"/>
      <c r="BDW781" s="4"/>
      <c r="BDX781" s="4"/>
      <c r="BDY781" s="4"/>
      <c r="BDZ781" s="4"/>
      <c r="BEA781" s="4"/>
      <c r="BEB781" s="4"/>
      <c r="BEC781" s="4"/>
      <c r="BED781" s="4"/>
      <c r="BEE781" s="4"/>
      <c r="BEF781" s="4"/>
      <c r="BEG781" s="4"/>
      <c r="BEH781" s="4"/>
      <c r="BEI781" s="4"/>
      <c r="BEJ781" s="4"/>
      <c r="BEK781" s="4"/>
      <c r="BEL781" s="4"/>
      <c r="BEM781" s="4"/>
      <c r="BEN781" s="4"/>
      <c r="BEO781" s="4"/>
      <c r="BEP781" s="4"/>
      <c r="BEQ781" s="4"/>
      <c r="BER781" s="4"/>
      <c r="BES781" s="4"/>
      <c r="BET781" s="4"/>
      <c r="BEU781" s="4"/>
      <c r="BEV781" s="4"/>
      <c r="BEW781" s="4"/>
      <c r="BEX781" s="4"/>
      <c r="BEY781" s="4"/>
      <c r="BEZ781" s="4"/>
      <c r="BFA781" s="4"/>
      <c r="BFB781" s="4"/>
      <c r="BFC781" s="4"/>
      <c r="BFD781" s="4"/>
      <c r="BFE781" s="4"/>
      <c r="BFF781" s="4"/>
      <c r="BFG781" s="4"/>
      <c r="BFH781" s="4"/>
      <c r="BFI781" s="4"/>
      <c r="BFJ781" s="4"/>
      <c r="BFK781" s="4"/>
      <c r="BFL781" s="4"/>
      <c r="BFM781" s="4"/>
      <c r="BFN781" s="4"/>
      <c r="BFO781" s="4"/>
      <c r="BFP781" s="4"/>
      <c r="BFQ781" s="4"/>
      <c r="BFR781" s="4"/>
      <c r="BFS781" s="4"/>
      <c r="BFT781" s="4"/>
      <c r="BFU781" s="4"/>
      <c r="BFV781" s="4"/>
      <c r="BFW781" s="4"/>
      <c r="BFX781" s="4"/>
      <c r="BFY781" s="4"/>
      <c r="BFZ781" s="4"/>
      <c r="BGA781" s="4"/>
      <c r="BGB781" s="4"/>
      <c r="BGC781" s="4"/>
      <c r="BGD781" s="4"/>
      <c r="BGE781" s="4"/>
      <c r="BGF781" s="4"/>
      <c r="BGG781" s="4"/>
      <c r="BGH781" s="4"/>
      <c r="BGI781" s="4"/>
      <c r="BGJ781" s="4"/>
      <c r="BGK781" s="4"/>
      <c r="BGL781" s="4"/>
      <c r="BGM781" s="4"/>
      <c r="BGN781" s="4"/>
      <c r="BGO781" s="4"/>
      <c r="BGP781" s="4"/>
      <c r="BGQ781" s="4"/>
      <c r="BGR781" s="4"/>
      <c r="BGS781" s="4"/>
      <c r="BGT781" s="4"/>
      <c r="BGU781" s="4"/>
      <c r="BGV781" s="4"/>
      <c r="BGW781" s="4"/>
      <c r="BGX781" s="4"/>
      <c r="BGY781" s="4"/>
      <c r="BGZ781" s="4"/>
      <c r="BHA781" s="4"/>
      <c r="BHB781" s="4"/>
      <c r="BHC781" s="4"/>
      <c r="BHD781" s="4"/>
      <c r="BHE781" s="4"/>
      <c r="BHF781" s="4"/>
      <c r="BHG781" s="4"/>
      <c r="BHH781" s="4"/>
      <c r="BHI781" s="4"/>
      <c r="BHJ781" s="4"/>
      <c r="BHK781" s="4"/>
      <c r="BHL781" s="4"/>
      <c r="BHM781" s="4"/>
      <c r="BHN781" s="4"/>
      <c r="BHO781" s="4"/>
      <c r="BHP781" s="4"/>
      <c r="BHQ781" s="4"/>
      <c r="BHR781" s="4"/>
      <c r="BHS781" s="4"/>
      <c r="BHT781" s="4"/>
      <c r="BHU781" s="4"/>
      <c r="BHV781" s="4"/>
      <c r="BHW781" s="4"/>
      <c r="BHX781" s="4"/>
      <c r="BHY781" s="4"/>
      <c r="BHZ781" s="4"/>
      <c r="BIA781" s="4"/>
      <c r="BIB781" s="4"/>
      <c r="BIC781" s="4"/>
      <c r="BID781" s="4"/>
      <c r="BIE781" s="4"/>
      <c r="BIF781" s="4"/>
      <c r="BIG781" s="4"/>
      <c r="BIH781" s="4"/>
      <c r="BII781" s="4"/>
      <c r="BIJ781" s="4"/>
      <c r="BIK781" s="4"/>
      <c r="BIL781" s="4"/>
      <c r="BIM781" s="4"/>
      <c r="BIN781" s="4"/>
      <c r="BIO781" s="4"/>
      <c r="BIP781" s="4"/>
      <c r="BIQ781" s="4"/>
      <c r="BIR781" s="4"/>
      <c r="BIS781" s="4"/>
      <c r="BIT781" s="4"/>
      <c r="BIU781" s="4"/>
      <c r="BIV781" s="4"/>
      <c r="BIW781" s="4"/>
      <c r="BIX781" s="4"/>
      <c r="BIY781" s="4"/>
      <c r="BIZ781" s="4"/>
      <c r="BJA781" s="4"/>
      <c r="BJB781" s="4"/>
      <c r="BJC781" s="4"/>
      <c r="BJD781" s="4"/>
      <c r="BJE781" s="4"/>
      <c r="BJF781" s="4"/>
      <c r="BJG781" s="4"/>
      <c r="BJH781" s="4"/>
      <c r="BJI781" s="4"/>
      <c r="BJJ781" s="4"/>
      <c r="BJK781" s="4"/>
      <c r="BJL781" s="4"/>
      <c r="BJM781" s="4"/>
      <c r="BJN781" s="4"/>
      <c r="BJO781" s="4"/>
      <c r="BJP781" s="4"/>
      <c r="BJQ781" s="4"/>
      <c r="BJR781" s="4"/>
      <c r="BJS781" s="4"/>
      <c r="BJT781" s="4"/>
      <c r="BJU781" s="4"/>
      <c r="BJV781" s="4"/>
      <c r="BJW781" s="4"/>
      <c r="BJX781" s="4"/>
      <c r="BJY781" s="4"/>
      <c r="BJZ781" s="4"/>
      <c r="BKA781" s="4"/>
      <c r="BKB781" s="4"/>
      <c r="BKC781" s="4"/>
      <c r="BKD781" s="4"/>
      <c r="BKE781" s="4"/>
      <c r="BKF781" s="4"/>
      <c r="BKG781" s="4"/>
      <c r="BKH781" s="4"/>
      <c r="BKI781" s="4"/>
      <c r="BKJ781" s="4"/>
      <c r="BKK781" s="4"/>
      <c r="BKL781" s="4"/>
      <c r="BKM781" s="4"/>
      <c r="BKN781" s="4"/>
      <c r="BKO781" s="4"/>
      <c r="BKP781" s="4"/>
      <c r="BKQ781" s="4"/>
      <c r="BKR781" s="4"/>
      <c r="BKS781" s="4"/>
      <c r="BKT781" s="4"/>
      <c r="BKU781" s="4"/>
      <c r="BKV781" s="4"/>
      <c r="BKW781" s="4"/>
      <c r="BKX781" s="4"/>
      <c r="BKY781" s="4"/>
      <c r="BKZ781" s="4"/>
      <c r="BLA781" s="4"/>
      <c r="BLB781" s="4"/>
      <c r="BLC781" s="4"/>
      <c r="BLD781" s="4"/>
      <c r="BLE781" s="4"/>
      <c r="BLF781" s="4"/>
      <c r="BLG781" s="4"/>
      <c r="BLH781" s="4"/>
      <c r="BLI781" s="4"/>
      <c r="BLJ781" s="4"/>
      <c r="BLK781" s="4"/>
      <c r="BLL781" s="4"/>
      <c r="BLM781" s="4"/>
      <c r="BLN781" s="4"/>
      <c r="BLO781" s="4"/>
      <c r="BLP781" s="4"/>
      <c r="BLQ781" s="4"/>
      <c r="BLR781" s="4"/>
      <c r="BLS781" s="4"/>
      <c r="BLT781" s="4"/>
      <c r="BLU781" s="4"/>
      <c r="BLV781" s="4"/>
      <c r="BLW781" s="4"/>
      <c r="BLX781" s="4"/>
      <c r="BLY781" s="4"/>
      <c r="BLZ781" s="4"/>
      <c r="BMA781" s="4"/>
      <c r="BMB781" s="4"/>
      <c r="BMC781" s="4"/>
      <c r="BMD781" s="4"/>
      <c r="BME781" s="4"/>
      <c r="BMF781" s="4"/>
      <c r="BMG781" s="4"/>
      <c r="BMH781" s="4"/>
      <c r="BMI781" s="4"/>
      <c r="BMJ781" s="4"/>
      <c r="BMK781" s="4"/>
      <c r="BML781" s="4"/>
      <c r="BMM781" s="4"/>
      <c r="BMN781" s="4"/>
      <c r="BMO781" s="4"/>
      <c r="BMP781" s="4"/>
      <c r="BMQ781" s="4"/>
      <c r="BMR781" s="4"/>
      <c r="BMS781" s="4"/>
      <c r="BMT781" s="4"/>
      <c r="BMU781" s="4"/>
      <c r="BMV781" s="4"/>
      <c r="BMW781" s="4"/>
      <c r="BMX781" s="4"/>
      <c r="BMY781" s="4"/>
      <c r="BMZ781" s="4"/>
      <c r="BNA781" s="4"/>
      <c r="BNB781" s="4"/>
      <c r="BNC781" s="4"/>
      <c r="BND781" s="4"/>
      <c r="BNE781" s="4"/>
      <c r="BNF781" s="4"/>
      <c r="BNG781" s="4"/>
      <c r="BNH781" s="4"/>
      <c r="BNI781" s="4"/>
      <c r="BNJ781" s="4"/>
      <c r="BNK781" s="4"/>
      <c r="BNL781" s="4"/>
      <c r="BNM781" s="4"/>
      <c r="BNN781" s="4"/>
      <c r="BNO781" s="4"/>
      <c r="BNP781" s="4"/>
      <c r="BNQ781" s="4"/>
      <c r="BNR781" s="4"/>
      <c r="BNS781" s="4"/>
      <c r="BNT781" s="4"/>
      <c r="BNU781" s="4"/>
      <c r="BNV781" s="4"/>
      <c r="BNW781" s="4"/>
      <c r="BNX781" s="4"/>
      <c r="BNY781" s="4"/>
      <c r="BNZ781" s="4"/>
      <c r="BOA781" s="4"/>
      <c r="BOB781" s="4"/>
      <c r="BOC781" s="4"/>
      <c r="BOD781" s="4"/>
      <c r="BOE781" s="4"/>
      <c r="BOF781" s="4"/>
      <c r="BOG781" s="4"/>
      <c r="BOH781" s="4"/>
      <c r="BOI781" s="4"/>
      <c r="BOJ781" s="4"/>
      <c r="BOK781" s="4"/>
      <c r="BOL781" s="4"/>
      <c r="BOM781" s="4"/>
      <c r="BON781" s="4"/>
      <c r="BOO781" s="4"/>
      <c r="BOP781" s="4"/>
      <c r="BOQ781" s="4"/>
      <c r="BOR781" s="4"/>
      <c r="BOS781" s="4"/>
      <c r="BOT781" s="4"/>
      <c r="BOU781" s="4"/>
      <c r="BOV781" s="4"/>
      <c r="BOW781" s="4"/>
      <c r="BOX781" s="4"/>
      <c r="BOY781" s="4"/>
      <c r="BOZ781" s="4"/>
      <c r="BPA781" s="4"/>
      <c r="BPB781" s="4"/>
      <c r="BPC781" s="4"/>
      <c r="BPD781" s="4"/>
      <c r="BPE781" s="4"/>
      <c r="BPF781" s="4"/>
      <c r="BPG781" s="4"/>
      <c r="BPH781" s="4"/>
      <c r="BPI781" s="4"/>
      <c r="BPJ781" s="4"/>
      <c r="BPK781" s="4"/>
      <c r="BPL781" s="4"/>
      <c r="BPM781" s="4"/>
      <c r="BPN781" s="4"/>
      <c r="BPO781" s="4"/>
      <c r="BPP781" s="4"/>
      <c r="BPQ781" s="4"/>
      <c r="BPR781" s="4"/>
      <c r="BPS781" s="4"/>
      <c r="BPT781" s="4"/>
      <c r="BPU781" s="4"/>
      <c r="BPV781" s="4"/>
      <c r="BPW781" s="4"/>
      <c r="BPX781" s="4"/>
      <c r="BPY781" s="4"/>
      <c r="BPZ781" s="4"/>
      <c r="BQA781" s="4"/>
      <c r="BQB781" s="4"/>
      <c r="BQC781" s="4"/>
      <c r="BQD781" s="4"/>
      <c r="BQE781" s="4"/>
      <c r="BQF781" s="4"/>
      <c r="BQG781" s="4"/>
      <c r="BQH781" s="4"/>
      <c r="BQI781" s="4"/>
      <c r="BQJ781" s="4"/>
      <c r="BQK781" s="4"/>
      <c r="BQL781" s="4"/>
      <c r="BQM781" s="4"/>
      <c r="BQN781" s="4"/>
      <c r="BQO781" s="4"/>
      <c r="BQP781" s="4"/>
      <c r="BQQ781" s="4"/>
      <c r="BQR781" s="4"/>
      <c r="BQS781" s="4"/>
      <c r="BQT781" s="4"/>
      <c r="BQU781" s="4"/>
      <c r="BQV781" s="4"/>
      <c r="BQW781" s="4"/>
      <c r="BQX781" s="4"/>
      <c r="BQY781" s="4"/>
      <c r="BQZ781" s="4"/>
      <c r="BRA781" s="4"/>
      <c r="BRB781" s="4"/>
      <c r="BRC781" s="4"/>
      <c r="BRD781" s="4"/>
      <c r="BRE781" s="4"/>
      <c r="BRF781" s="4"/>
      <c r="BRG781" s="4"/>
      <c r="BRH781" s="4"/>
      <c r="BRI781" s="4"/>
      <c r="BRJ781" s="4"/>
      <c r="BRK781" s="4"/>
      <c r="BRL781" s="4"/>
      <c r="BRM781" s="4"/>
      <c r="BRN781" s="4"/>
      <c r="BRO781" s="4"/>
      <c r="BRP781" s="4"/>
      <c r="BRQ781" s="4"/>
      <c r="BRR781" s="4"/>
      <c r="BRS781" s="4"/>
      <c r="BRT781" s="4"/>
      <c r="BRU781" s="4"/>
      <c r="BRV781" s="4"/>
      <c r="BRW781" s="4"/>
      <c r="BRX781" s="4"/>
      <c r="BRY781" s="4"/>
      <c r="BRZ781" s="4"/>
      <c r="BSA781" s="4"/>
      <c r="BSB781" s="4"/>
      <c r="BSC781" s="4"/>
      <c r="BSD781" s="4"/>
      <c r="BSE781" s="4"/>
      <c r="BSF781" s="4"/>
      <c r="BSG781" s="4"/>
      <c r="BSH781" s="4"/>
      <c r="BSI781" s="4"/>
      <c r="BSJ781" s="4"/>
      <c r="BSK781" s="4"/>
      <c r="BSL781" s="4"/>
      <c r="BSM781" s="4"/>
      <c r="BSN781" s="4"/>
      <c r="BSO781" s="4"/>
      <c r="BSP781" s="4"/>
      <c r="BSQ781" s="4"/>
      <c r="BSR781" s="4"/>
      <c r="BSS781" s="4"/>
      <c r="BST781" s="4"/>
      <c r="BSU781" s="4"/>
      <c r="BSV781" s="4"/>
      <c r="BSW781" s="4"/>
      <c r="BSX781" s="4"/>
      <c r="BSY781" s="4"/>
      <c r="BSZ781" s="4"/>
      <c r="BTA781" s="4"/>
      <c r="BTB781" s="4"/>
      <c r="BTC781" s="4"/>
      <c r="BTD781" s="4"/>
      <c r="BTE781" s="4"/>
      <c r="BTF781" s="4"/>
      <c r="BTG781" s="4"/>
      <c r="BTH781" s="4"/>
      <c r="BTI781" s="4"/>
      <c r="BTJ781" s="4"/>
      <c r="BTK781" s="4"/>
      <c r="BTL781" s="4"/>
      <c r="BTM781" s="4"/>
      <c r="BTN781" s="4"/>
      <c r="BTO781" s="4"/>
      <c r="BTP781" s="4"/>
      <c r="BTQ781" s="4"/>
      <c r="BTR781" s="4"/>
      <c r="BTS781" s="4"/>
      <c r="BTT781" s="4"/>
      <c r="BTU781" s="4"/>
      <c r="BTV781" s="4"/>
      <c r="BTW781" s="4"/>
      <c r="BTX781" s="4"/>
      <c r="BTY781" s="4"/>
      <c r="BTZ781" s="4"/>
      <c r="BUA781" s="4"/>
      <c r="BUB781" s="4"/>
      <c r="BUC781" s="4"/>
      <c r="BUD781" s="4"/>
      <c r="BUE781" s="4"/>
      <c r="BUF781" s="4"/>
      <c r="BUG781" s="4"/>
      <c r="BUH781" s="4"/>
      <c r="BUI781" s="4"/>
      <c r="BUJ781" s="4"/>
      <c r="BUK781" s="4"/>
      <c r="BUL781" s="4"/>
      <c r="BUM781" s="4"/>
      <c r="BUN781" s="4"/>
      <c r="BUO781" s="4"/>
      <c r="BUP781" s="4"/>
      <c r="BUQ781" s="4"/>
      <c r="BUR781" s="4"/>
      <c r="BUS781" s="4"/>
      <c r="BUT781" s="4"/>
      <c r="BUU781" s="4"/>
      <c r="BUV781" s="4"/>
      <c r="BUW781" s="4"/>
      <c r="BUX781" s="4"/>
      <c r="BUY781" s="4"/>
      <c r="BUZ781" s="4"/>
      <c r="BVA781" s="4"/>
      <c r="BVB781" s="4"/>
      <c r="BVC781" s="4"/>
      <c r="BVD781" s="4"/>
      <c r="BVE781" s="4"/>
      <c r="BVF781" s="4"/>
      <c r="BVG781" s="4"/>
      <c r="BVH781" s="4"/>
      <c r="BVI781" s="4"/>
      <c r="BVJ781" s="4"/>
      <c r="BVK781" s="4"/>
      <c r="BVL781" s="4"/>
      <c r="BVM781" s="4"/>
      <c r="BVN781" s="4"/>
      <c r="BVO781" s="4"/>
      <c r="BVP781" s="4"/>
      <c r="BVQ781" s="4"/>
      <c r="BVR781" s="4"/>
      <c r="BVS781" s="4"/>
      <c r="BVT781" s="4"/>
      <c r="BVU781" s="4"/>
      <c r="BVV781" s="4"/>
      <c r="BVW781" s="4"/>
      <c r="BVX781" s="4"/>
      <c r="BVY781" s="4"/>
      <c r="BVZ781" s="4"/>
      <c r="BWA781" s="4"/>
      <c r="BWB781" s="4"/>
      <c r="BWC781" s="4"/>
      <c r="BWD781" s="4"/>
      <c r="BWE781" s="4"/>
      <c r="BWF781" s="4"/>
      <c r="BWG781" s="4"/>
      <c r="BWH781" s="4"/>
      <c r="BWI781" s="4"/>
      <c r="BWJ781" s="4"/>
      <c r="BWK781" s="4"/>
      <c r="BWL781" s="4"/>
      <c r="BWM781" s="4"/>
      <c r="BWN781" s="4"/>
      <c r="BWO781" s="4"/>
      <c r="BWP781" s="4"/>
      <c r="BWQ781" s="4"/>
      <c r="BWR781" s="4"/>
      <c r="BWS781" s="4"/>
      <c r="BWT781" s="4"/>
      <c r="BWU781" s="4"/>
      <c r="BWV781" s="4"/>
      <c r="BWW781" s="4"/>
      <c r="BWX781" s="4"/>
      <c r="BWY781" s="4"/>
      <c r="BWZ781" s="4"/>
      <c r="BXA781" s="4"/>
      <c r="BXB781" s="4"/>
      <c r="BXC781" s="4"/>
      <c r="BXD781" s="4"/>
      <c r="BXE781" s="4"/>
      <c r="BXF781" s="4"/>
      <c r="BXG781" s="4"/>
      <c r="BXH781" s="4"/>
      <c r="BXI781" s="4"/>
      <c r="BXJ781" s="4"/>
      <c r="BXK781" s="4"/>
      <c r="BXL781" s="4"/>
      <c r="BXM781" s="4"/>
      <c r="BXN781" s="4"/>
      <c r="BXO781" s="4"/>
      <c r="BXP781" s="4"/>
      <c r="BXQ781" s="4"/>
      <c r="BXR781" s="4"/>
      <c r="BXS781" s="4"/>
      <c r="BXT781" s="4"/>
      <c r="BXU781" s="4"/>
      <c r="BXV781" s="4"/>
      <c r="BXW781" s="4"/>
      <c r="BXX781" s="4"/>
      <c r="BXY781" s="4"/>
      <c r="BXZ781" s="4"/>
      <c r="BYA781" s="4"/>
      <c r="BYB781" s="4"/>
      <c r="BYC781" s="4"/>
      <c r="BYD781" s="4"/>
      <c r="BYE781" s="4"/>
      <c r="BYF781" s="4"/>
      <c r="BYG781" s="4"/>
      <c r="BYH781" s="4"/>
      <c r="BYI781" s="4"/>
      <c r="BYJ781" s="4"/>
      <c r="BYK781" s="4"/>
      <c r="BYL781" s="4"/>
      <c r="BYM781" s="4"/>
      <c r="BYN781" s="4"/>
      <c r="BYO781" s="4"/>
      <c r="BYP781" s="4"/>
      <c r="BYQ781" s="4"/>
      <c r="BYR781" s="4"/>
      <c r="BYS781" s="4"/>
      <c r="BYT781" s="4"/>
      <c r="BYU781" s="4"/>
      <c r="BYV781" s="4"/>
      <c r="BYW781" s="4"/>
      <c r="BYX781" s="4"/>
      <c r="BYY781" s="4"/>
      <c r="BYZ781" s="4"/>
      <c r="BZA781" s="4"/>
      <c r="BZB781" s="4"/>
      <c r="BZC781" s="4"/>
      <c r="BZD781" s="4"/>
      <c r="BZE781" s="4"/>
      <c r="BZF781" s="4"/>
      <c r="BZG781" s="4"/>
      <c r="BZH781" s="4"/>
      <c r="BZI781" s="4"/>
      <c r="BZJ781" s="4"/>
      <c r="BZK781" s="4"/>
      <c r="BZL781" s="4"/>
      <c r="BZM781" s="4"/>
      <c r="BZN781" s="4"/>
      <c r="BZO781" s="4"/>
      <c r="BZP781" s="4"/>
      <c r="BZQ781" s="4"/>
      <c r="BZR781" s="4"/>
      <c r="BZS781" s="4"/>
      <c r="BZT781" s="4"/>
      <c r="BZU781" s="4"/>
      <c r="BZV781" s="4"/>
      <c r="BZW781" s="4"/>
      <c r="BZX781" s="4"/>
      <c r="BZY781" s="4"/>
      <c r="BZZ781" s="4"/>
      <c r="CAA781" s="4"/>
      <c r="CAB781" s="4"/>
      <c r="CAC781" s="4"/>
      <c r="CAD781" s="4"/>
      <c r="CAE781" s="4"/>
      <c r="CAF781" s="4"/>
      <c r="CAG781" s="4"/>
      <c r="CAH781" s="4"/>
      <c r="CAI781" s="4"/>
      <c r="CAJ781" s="4"/>
      <c r="CAK781" s="4"/>
      <c r="CAL781" s="4"/>
      <c r="CAM781" s="4"/>
      <c r="CAN781" s="4"/>
      <c r="CAO781" s="4"/>
      <c r="CAP781" s="4"/>
      <c r="CAQ781" s="4"/>
      <c r="CAR781" s="4"/>
      <c r="CAS781" s="4"/>
      <c r="CAT781" s="4"/>
      <c r="CAU781" s="4"/>
      <c r="CAV781" s="4"/>
      <c r="CAW781" s="4"/>
      <c r="CAX781" s="4"/>
      <c r="CAY781" s="4"/>
      <c r="CAZ781" s="4"/>
      <c r="CBA781" s="4"/>
      <c r="CBB781" s="4"/>
      <c r="CBC781" s="4"/>
      <c r="CBD781" s="4"/>
      <c r="CBE781" s="4"/>
      <c r="CBF781" s="4"/>
      <c r="CBG781" s="4"/>
      <c r="CBH781" s="4"/>
      <c r="CBI781" s="4"/>
      <c r="CBJ781" s="4"/>
      <c r="CBK781" s="4"/>
      <c r="CBL781" s="4"/>
      <c r="CBM781" s="4"/>
      <c r="CBN781" s="4"/>
      <c r="CBO781" s="4"/>
      <c r="CBP781" s="4"/>
      <c r="CBQ781" s="4"/>
      <c r="CBR781" s="4"/>
      <c r="CBS781" s="4"/>
      <c r="CBT781" s="4"/>
      <c r="CBU781" s="4"/>
      <c r="CBV781" s="4"/>
      <c r="CBW781" s="4"/>
      <c r="CBX781" s="4"/>
      <c r="CBY781" s="4"/>
      <c r="CBZ781" s="4"/>
      <c r="CCA781" s="4"/>
      <c r="CCB781" s="4"/>
      <c r="CCC781" s="4"/>
      <c r="CCD781" s="4"/>
      <c r="CCE781" s="4"/>
      <c r="CCF781" s="4"/>
      <c r="CCG781" s="4"/>
      <c r="CCH781" s="4"/>
      <c r="CCI781" s="4"/>
      <c r="CCJ781" s="4"/>
      <c r="CCK781" s="4"/>
      <c r="CCL781" s="4"/>
      <c r="CCM781" s="4"/>
      <c r="CCN781" s="4"/>
      <c r="CCO781" s="4"/>
      <c r="CCP781" s="4"/>
      <c r="CCQ781" s="4"/>
      <c r="CCR781" s="4"/>
      <c r="CCS781" s="4"/>
      <c r="CCT781" s="4"/>
      <c r="CCU781" s="4"/>
      <c r="CCV781" s="4"/>
      <c r="CCW781" s="4"/>
      <c r="CCX781" s="4"/>
      <c r="CCY781" s="4"/>
      <c r="CCZ781" s="4"/>
      <c r="CDA781" s="4"/>
      <c r="CDB781" s="4"/>
      <c r="CDC781" s="4"/>
      <c r="CDD781" s="4"/>
      <c r="CDE781" s="4"/>
      <c r="CDF781" s="4"/>
      <c r="CDG781" s="4"/>
      <c r="CDH781" s="4"/>
      <c r="CDI781" s="4"/>
      <c r="CDJ781" s="4"/>
      <c r="CDK781" s="4"/>
      <c r="CDL781" s="4"/>
      <c r="CDM781" s="4"/>
      <c r="CDN781" s="4"/>
      <c r="CDO781" s="4"/>
      <c r="CDP781" s="4"/>
      <c r="CDQ781" s="4"/>
      <c r="CDR781" s="4"/>
      <c r="CDS781" s="4"/>
      <c r="CDT781" s="4"/>
      <c r="CDU781" s="4"/>
      <c r="CDV781" s="4"/>
      <c r="CDW781" s="4"/>
      <c r="CDX781" s="4"/>
      <c r="CDY781" s="4"/>
      <c r="CDZ781" s="4"/>
      <c r="CEA781" s="4"/>
      <c r="CEB781" s="4"/>
      <c r="CEC781" s="4"/>
      <c r="CED781" s="4"/>
      <c r="CEE781" s="4"/>
      <c r="CEF781" s="4"/>
      <c r="CEG781" s="4"/>
      <c r="CEH781" s="4"/>
      <c r="CEI781" s="4"/>
      <c r="CEJ781" s="4"/>
      <c r="CEK781" s="4"/>
      <c r="CEL781" s="4"/>
      <c r="CEM781" s="4"/>
      <c r="CEN781" s="4"/>
      <c r="CEO781" s="4"/>
      <c r="CEP781" s="4"/>
      <c r="CEQ781" s="4"/>
      <c r="CER781" s="4"/>
      <c r="CES781" s="4"/>
      <c r="CET781" s="4"/>
      <c r="CEU781" s="4"/>
      <c r="CEV781" s="4"/>
      <c r="CEW781" s="4"/>
      <c r="CEX781" s="4"/>
      <c r="CEY781" s="4"/>
      <c r="CEZ781" s="4"/>
      <c r="CFA781" s="4"/>
      <c r="CFB781" s="4"/>
      <c r="CFC781" s="4"/>
      <c r="CFD781" s="4"/>
      <c r="CFE781" s="4"/>
      <c r="CFF781" s="4"/>
      <c r="CFG781" s="4"/>
      <c r="CFH781" s="4"/>
      <c r="CFI781" s="4"/>
      <c r="CFJ781" s="4"/>
      <c r="CFK781" s="4"/>
      <c r="CFL781" s="4"/>
      <c r="CFM781" s="4"/>
      <c r="CFN781" s="4"/>
      <c r="CFO781" s="4"/>
      <c r="CFP781" s="4"/>
      <c r="CFQ781" s="4"/>
      <c r="CFR781" s="4"/>
      <c r="CFS781" s="4"/>
      <c r="CFT781" s="4"/>
      <c r="CFU781" s="4"/>
      <c r="CFV781" s="4"/>
      <c r="CFW781" s="4"/>
      <c r="CFX781" s="4"/>
      <c r="CFY781" s="4"/>
      <c r="CFZ781" s="4"/>
      <c r="CGA781" s="4"/>
      <c r="CGB781" s="4"/>
      <c r="CGC781" s="4"/>
      <c r="CGD781" s="4"/>
      <c r="CGE781" s="4"/>
      <c r="CGF781" s="4"/>
      <c r="CGG781" s="4"/>
      <c r="CGH781" s="4"/>
      <c r="CGI781" s="4"/>
      <c r="CGJ781" s="4"/>
      <c r="CGK781" s="4"/>
      <c r="CGL781" s="4"/>
      <c r="CGM781" s="4"/>
      <c r="CGN781" s="4"/>
      <c r="CGO781" s="4"/>
      <c r="CGP781" s="4"/>
      <c r="CGQ781" s="4"/>
      <c r="CGR781" s="4"/>
      <c r="CGS781" s="4"/>
      <c r="CGT781" s="4"/>
      <c r="CGU781" s="4"/>
      <c r="CGV781" s="4"/>
      <c r="CGW781" s="4"/>
      <c r="CGX781" s="4"/>
      <c r="CGY781" s="4"/>
      <c r="CGZ781" s="4"/>
      <c r="CHA781" s="4"/>
      <c r="CHB781" s="4"/>
      <c r="CHC781" s="4"/>
      <c r="CHD781" s="4"/>
      <c r="CHE781" s="4"/>
      <c r="CHF781" s="4"/>
      <c r="CHG781" s="4"/>
      <c r="CHH781" s="4"/>
      <c r="CHI781" s="4"/>
      <c r="CHJ781" s="4"/>
      <c r="CHK781" s="4"/>
      <c r="CHL781" s="4"/>
      <c r="CHM781" s="4"/>
      <c r="CHN781" s="4"/>
      <c r="CHO781" s="4"/>
      <c r="CHP781" s="4"/>
      <c r="CHQ781" s="4"/>
      <c r="CHR781" s="4"/>
      <c r="CHS781" s="4"/>
      <c r="CHT781" s="4"/>
      <c r="CHU781" s="4"/>
      <c r="CHV781" s="4"/>
      <c r="CHW781" s="4"/>
      <c r="CHX781" s="4"/>
      <c r="CHY781" s="4"/>
      <c r="CHZ781" s="4"/>
      <c r="CIA781" s="4"/>
      <c r="CIB781" s="4"/>
      <c r="CIC781" s="4"/>
      <c r="CID781" s="4"/>
      <c r="CIE781" s="4"/>
      <c r="CIF781" s="4"/>
      <c r="CIG781" s="4"/>
      <c r="CIH781" s="4"/>
      <c r="CII781" s="4"/>
      <c r="CIJ781" s="4"/>
      <c r="CIK781" s="4"/>
      <c r="CIL781" s="4"/>
      <c r="CIM781" s="4"/>
      <c r="CIN781" s="4"/>
      <c r="CIO781" s="4"/>
      <c r="CIP781" s="4"/>
      <c r="CIQ781" s="4"/>
      <c r="CIR781" s="4"/>
      <c r="CIS781" s="4"/>
      <c r="CIT781" s="4"/>
      <c r="CIU781" s="4"/>
      <c r="CIV781" s="4"/>
      <c r="CIW781" s="4"/>
      <c r="CIX781" s="4"/>
      <c r="CIY781" s="4"/>
      <c r="CIZ781" s="4"/>
      <c r="CJA781" s="4"/>
      <c r="CJB781" s="4"/>
      <c r="CJC781" s="4"/>
      <c r="CJD781" s="4"/>
      <c r="CJE781" s="4"/>
      <c r="CJF781" s="4"/>
      <c r="CJG781" s="4"/>
      <c r="CJH781" s="4"/>
      <c r="CJI781" s="4"/>
      <c r="CJJ781" s="4"/>
      <c r="CJK781" s="4"/>
      <c r="CJL781" s="4"/>
      <c r="CJM781" s="4"/>
      <c r="CJN781" s="4"/>
      <c r="CJO781" s="4"/>
      <c r="CJP781" s="4"/>
      <c r="CJQ781" s="4"/>
      <c r="CJR781" s="4"/>
      <c r="CJS781" s="4"/>
      <c r="CJT781" s="4"/>
      <c r="CJU781" s="4"/>
      <c r="CJV781" s="4"/>
      <c r="CJW781" s="4"/>
      <c r="CJX781" s="4"/>
      <c r="CJY781" s="4"/>
      <c r="CJZ781" s="4"/>
      <c r="CKA781" s="4"/>
      <c r="CKB781" s="4"/>
      <c r="CKC781" s="4"/>
      <c r="CKD781" s="4"/>
      <c r="CKE781" s="4"/>
      <c r="CKF781" s="4"/>
      <c r="CKG781" s="4"/>
      <c r="CKH781" s="4"/>
      <c r="CKI781" s="4"/>
      <c r="CKJ781" s="4"/>
      <c r="CKK781" s="4"/>
      <c r="CKL781" s="4"/>
      <c r="CKM781" s="4"/>
      <c r="CKN781" s="4"/>
      <c r="CKO781" s="4"/>
      <c r="CKP781" s="4"/>
      <c r="CKQ781" s="4"/>
      <c r="CKR781" s="4"/>
      <c r="CKS781" s="4"/>
      <c r="CKT781" s="4"/>
      <c r="CKU781" s="4"/>
      <c r="CKV781" s="4"/>
      <c r="CKW781" s="4"/>
      <c r="CKX781" s="4"/>
      <c r="CKY781" s="4"/>
      <c r="CKZ781" s="4"/>
      <c r="CLA781" s="4"/>
      <c r="CLB781" s="4"/>
      <c r="CLC781" s="4"/>
      <c r="CLD781" s="4"/>
      <c r="CLE781" s="4"/>
      <c r="CLF781" s="4"/>
      <c r="CLG781" s="4"/>
      <c r="CLH781" s="4"/>
      <c r="CLI781" s="4"/>
      <c r="CLJ781" s="4"/>
      <c r="CLK781" s="4"/>
      <c r="CLL781" s="4"/>
      <c r="CLM781" s="4"/>
      <c r="CLN781" s="4"/>
      <c r="CLO781" s="4"/>
      <c r="CLP781" s="4"/>
      <c r="CLQ781" s="4"/>
      <c r="CLR781" s="4"/>
      <c r="CLS781" s="4"/>
      <c r="CLT781" s="4"/>
      <c r="CLU781" s="4"/>
      <c r="CLV781" s="4"/>
      <c r="CLW781" s="4"/>
      <c r="CLX781" s="4"/>
      <c r="CLY781" s="4"/>
      <c r="CLZ781" s="4"/>
      <c r="CMA781" s="4"/>
      <c r="CMB781" s="4"/>
      <c r="CMC781" s="4"/>
      <c r="CMD781" s="4"/>
      <c r="CME781" s="4"/>
      <c r="CMF781" s="4"/>
      <c r="CMG781" s="4"/>
      <c r="CMH781" s="4"/>
      <c r="CMI781" s="4"/>
      <c r="CMJ781" s="4"/>
      <c r="CMK781" s="4"/>
      <c r="CML781" s="4"/>
      <c r="CMM781" s="4"/>
      <c r="CMN781" s="4"/>
      <c r="CMO781" s="4"/>
      <c r="CMP781" s="4"/>
      <c r="CMQ781" s="4"/>
      <c r="CMR781" s="4"/>
      <c r="CMS781" s="4"/>
      <c r="CMT781" s="4"/>
      <c r="CMU781" s="4"/>
      <c r="CMV781" s="4"/>
      <c r="CMW781" s="4"/>
      <c r="CMX781" s="4"/>
      <c r="CMY781" s="4"/>
      <c r="CMZ781" s="4"/>
      <c r="CNA781" s="4"/>
      <c r="CNB781" s="4"/>
      <c r="CNC781" s="4"/>
      <c r="CND781" s="4"/>
      <c r="CNE781" s="4"/>
      <c r="CNF781" s="4"/>
      <c r="CNG781" s="4"/>
      <c r="CNH781" s="4"/>
      <c r="CNI781" s="4"/>
      <c r="CNJ781" s="4"/>
      <c r="CNK781" s="4"/>
      <c r="CNL781" s="4"/>
      <c r="CNM781" s="4"/>
      <c r="CNN781" s="4"/>
      <c r="CNO781" s="4"/>
      <c r="CNP781" s="4"/>
      <c r="CNQ781" s="4"/>
      <c r="CNR781" s="4"/>
      <c r="CNS781" s="4"/>
      <c r="CNT781" s="4"/>
      <c r="CNU781" s="4"/>
      <c r="CNV781" s="4"/>
      <c r="CNW781" s="4"/>
      <c r="CNX781" s="4"/>
      <c r="CNY781" s="4"/>
      <c r="CNZ781" s="4"/>
      <c r="COA781" s="4"/>
      <c r="COB781" s="4"/>
      <c r="COC781" s="4"/>
      <c r="COD781" s="4"/>
      <c r="COE781" s="4"/>
      <c r="COF781" s="4"/>
      <c r="COG781" s="4"/>
      <c r="COH781" s="4"/>
      <c r="COI781" s="4"/>
      <c r="COJ781" s="4"/>
      <c r="COK781" s="4"/>
      <c r="COL781" s="4"/>
      <c r="COM781" s="4"/>
      <c r="CON781" s="4"/>
      <c r="COO781" s="4"/>
      <c r="COP781" s="4"/>
      <c r="COQ781" s="4"/>
      <c r="COR781" s="4"/>
      <c r="COS781" s="4"/>
      <c r="COT781" s="4"/>
      <c r="COU781" s="4"/>
      <c r="COV781" s="4"/>
      <c r="COW781" s="4"/>
      <c r="COX781" s="4"/>
      <c r="COY781" s="4"/>
      <c r="COZ781" s="4"/>
      <c r="CPA781" s="4"/>
      <c r="CPB781" s="4"/>
      <c r="CPC781" s="4"/>
      <c r="CPD781" s="4"/>
      <c r="CPE781" s="4"/>
      <c r="CPF781" s="4"/>
      <c r="CPG781" s="4"/>
      <c r="CPH781" s="4"/>
      <c r="CPI781" s="4"/>
      <c r="CPJ781" s="4"/>
      <c r="CPK781" s="4"/>
      <c r="CPL781" s="4"/>
      <c r="CPM781" s="4"/>
      <c r="CPN781" s="4"/>
      <c r="CPO781" s="4"/>
      <c r="CPP781" s="4"/>
      <c r="CPQ781" s="4"/>
      <c r="CPR781" s="4"/>
      <c r="CPS781" s="4"/>
      <c r="CPT781" s="4"/>
      <c r="CPU781" s="4"/>
      <c r="CPV781" s="4"/>
      <c r="CPW781" s="4"/>
      <c r="CPX781" s="4"/>
      <c r="CPY781" s="4"/>
      <c r="CPZ781" s="4"/>
      <c r="CQA781" s="4"/>
      <c r="CQB781" s="4"/>
      <c r="CQC781" s="4"/>
      <c r="CQD781" s="4"/>
      <c r="CQE781" s="4"/>
      <c r="CQF781" s="4"/>
      <c r="CQG781" s="4"/>
      <c r="CQH781" s="4"/>
      <c r="CQI781" s="4"/>
      <c r="CQJ781" s="4"/>
      <c r="CQK781" s="4"/>
      <c r="CQL781" s="4"/>
      <c r="CQM781" s="4"/>
      <c r="CQN781" s="4"/>
      <c r="CQO781" s="4"/>
      <c r="CQP781" s="4"/>
      <c r="CQQ781" s="4"/>
      <c r="CQR781" s="4"/>
      <c r="CQS781" s="4"/>
      <c r="CQT781" s="4"/>
      <c r="CQU781" s="4"/>
      <c r="CQV781" s="4"/>
      <c r="CQW781" s="4"/>
      <c r="CQX781" s="4"/>
      <c r="CQY781" s="4"/>
      <c r="CQZ781" s="4"/>
      <c r="CRA781" s="4"/>
      <c r="CRB781" s="4"/>
      <c r="CRC781" s="4"/>
      <c r="CRD781" s="4"/>
      <c r="CRE781" s="4"/>
      <c r="CRF781" s="4"/>
      <c r="CRG781" s="4"/>
      <c r="CRH781" s="4"/>
      <c r="CRI781" s="4"/>
      <c r="CRJ781" s="4"/>
      <c r="CRK781" s="4"/>
      <c r="CRL781" s="4"/>
      <c r="CRM781" s="4"/>
      <c r="CRN781" s="4"/>
      <c r="CRO781" s="4"/>
      <c r="CRP781" s="4"/>
      <c r="CRQ781" s="4"/>
      <c r="CRR781" s="4"/>
      <c r="CRS781" s="4"/>
      <c r="CRT781" s="4"/>
      <c r="CRU781" s="4"/>
      <c r="CRV781" s="4"/>
      <c r="CRW781" s="4"/>
      <c r="CRX781" s="4"/>
      <c r="CRY781" s="4"/>
      <c r="CRZ781" s="4"/>
      <c r="CSA781" s="4"/>
      <c r="CSB781" s="4"/>
      <c r="CSC781" s="4"/>
      <c r="CSD781" s="4"/>
      <c r="CSE781" s="4"/>
      <c r="CSF781" s="4"/>
      <c r="CSG781" s="4"/>
      <c r="CSH781" s="4"/>
      <c r="CSI781" s="4"/>
      <c r="CSJ781" s="4"/>
      <c r="CSK781" s="4"/>
      <c r="CSL781" s="4"/>
      <c r="CSM781" s="4"/>
      <c r="CSN781" s="4"/>
      <c r="CSO781" s="4"/>
      <c r="CSP781" s="4"/>
      <c r="CSQ781" s="4"/>
      <c r="CSR781" s="4"/>
      <c r="CSS781" s="4"/>
      <c r="CST781" s="4"/>
      <c r="CSU781" s="4"/>
      <c r="CSV781" s="4"/>
      <c r="CSW781" s="4"/>
      <c r="CSX781" s="4"/>
      <c r="CSY781" s="4"/>
      <c r="CSZ781" s="4"/>
      <c r="CTA781" s="4"/>
      <c r="CTB781" s="4"/>
      <c r="CTC781" s="4"/>
      <c r="CTD781" s="4"/>
      <c r="CTE781" s="4"/>
      <c r="CTF781" s="4"/>
      <c r="CTG781" s="4"/>
      <c r="CTH781" s="4"/>
      <c r="CTI781" s="4"/>
      <c r="CTJ781" s="4"/>
      <c r="CTK781" s="4"/>
      <c r="CTL781" s="4"/>
      <c r="CTM781" s="4"/>
      <c r="CTN781" s="4"/>
      <c r="CTO781" s="4"/>
      <c r="CTP781" s="4"/>
      <c r="CTQ781" s="4"/>
      <c r="CTR781" s="4"/>
      <c r="CTS781" s="4"/>
      <c r="CTT781" s="4"/>
      <c r="CTU781" s="4"/>
      <c r="CTV781" s="4"/>
      <c r="CTW781" s="4"/>
      <c r="CTX781" s="4"/>
      <c r="CTY781" s="4"/>
      <c r="CTZ781" s="4"/>
      <c r="CUA781" s="4"/>
      <c r="CUB781" s="4"/>
      <c r="CUC781" s="4"/>
      <c r="CUD781" s="4"/>
      <c r="CUE781" s="4"/>
      <c r="CUF781" s="4"/>
      <c r="CUG781" s="4"/>
      <c r="CUH781" s="4"/>
      <c r="CUI781" s="4"/>
      <c r="CUJ781" s="4"/>
      <c r="CUK781" s="4"/>
      <c r="CUL781" s="4"/>
      <c r="CUM781" s="4"/>
      <c r="CUN781" s="4"/>
      <c r="CUO781" s="4"/>
      <c r="CUP781" s="4"/>
      <c r="CUQ781" s="4"/>
      <c r="CUR781" s="4"/>
      <c r="CUS781" s="4"/>
      <c r="CUT781" s="4"/>
      <c r="CUU781" s="4"/>
      <c r="CUV781" s="4"/>
      <c r="CUW781" s="4"/>
      <c r="CUX781" s="4"/>
      <c r="CUY781" s="4"/>
      <c r="CUZ781" s="4"/>
      <c r="CVA781" s="4"/>
      <c r="CVB781" s="4"/>
      <c r="CVC781" s="4"/>
      <c r="CVD781" s="4"/>
      <c r="CVE781" s="4"/>
      <c r="CVF781" s="4"/>
      <c r="CVG781" s="4"/>
      <c r="CVH781" s="4"/>
      <c r="CVI781" s="4"/>
      <c r="CVJ781" s="4"/>
      <c r="CVK781" s="4"/>
      <c r="CVL781" s="4"/>
      <c r="CVM781" s="4"/>
      <c r="CVN781" s="4"/>
      <c r="CVO781" s="4"/>
      <c r="CVP781" s="4"/>
      <c r="CVQ781" s="4"/>
      <c r="CVR781" s="4"/>
      <c r="CVS781" s="4"/>
      <c r="CVT781" s="4"/>
      <c r="CVU781" s="4"/>
      <c r="CVV781" s="4"/>
      <c r="CVW781" s="4"/>
      <c r="CVX781" s="4"/>
      <c r="CVY781" s="4"/>
      <c r="CVZ781" s="4"/>
      <c r="CWA781" s="4"/>
      <c r="CWB781" s="4"/>
      <c r="CWC781" s="4"/>
      <c r="CWD781" s="4"/>
      <c r="CWE781" s="4"/>
      <c r="CWF781" s="4"/>
      <c r="CWG781" s="4"/>
      <c r="CWH781" s="4"/>
      <c r="CWI781" s="4"/>
      <c r="CWJ781" s="4"/>
      <c r="CWK781" s="4"/>
      <c r="CWL781" s="4"/>
      <c r="CWM781" s="4"/>
      <c r="CWN781" s="4"/>
      <c r="CWO781" s="4"/>
      <c r="CWP781" s="4"/>
      <c r="CWQ781" s="4"/>
      <c r="CWR781" s="4"/>
      <c r="CWS781" s="4"/>
      <c r="CWT781" s="4"/>
      <c r="CWU781" s="4"/>
      <c r="CWV781" s="4"/>
      <c r="CWW781" s="4"/>
      <c r="CWX781" s="4"/>
      <c r="CWY781" s="4"/>
      <c r="CWZ781" s="4"/>
      <c r="CXA781" s="4"/>
      <c r="CXB781" s="4"/>
      <c r="CXC781" s="4"/>
      <c r="CXD781" s="4"/>
      <c r="CXE781" s="4"/>
      <c r="CXF781" s="4"/>
      <c r="CXG781" s="4"/>
      <c r="CXH781" s="4"/>
      <c r="CXI781" s="4"/>
      <c r="CXJ781" s="4"/>
      <c r="CXK781" s="4"/>
      <c r="CXL781" s="4"/>
      <c r="CXM781" s="4"/>
      <c r="CXN781" s="4"/>
      <c r="CXO781" s="4"/>
      <c r="CXP781" s="4"/>
      <c r="CXQ781" s="4"/>
      <c r="CXR781" s="4"/>
      <c r="CXS781" s="4"/>
      <c r="CXT781" s="4"/>
      <c r="CXU781" s="4"/>
      <c r="CXV781" s="4"/>
      <c r="CXW781" s="4"/>
      <c r="CXX781" s="4"/>
      <c r="CXY781" s="4"/>
      <c r="CXZ781" s="4"/>
      <c r="CYA781" s="4"/>
      <c r="CYB781" s="4"/>
      <c r="CYC781" s="4"/>
      <c r="CYD781" s="4"/>
      <c r="CYE781" s="4"/>
      <c r="CYF781" s="4"/>
      <c r="CYG781" s="4"/>
      <c r="CYH781" s="4"/>
      <c r="CYI781" s="4"/>
      <c r="CYJ781" s="4"/>
      <c r="CYK781" s="4"/>
      <c r="CYL781" s="4"/>
      <c r="CYM781" s="4"/>
      <c r="CYN781" s="4"/>
      <c r="CYO781" s="4"/>
      <c r="CYP781" s="4"/>
      <c r="CYQ781" s="4"/>
      <c r="CYR781" s="4"/>
      <c r="CYS781" s="4"/>
      <c r="CYT781" s="4"/>
      <c r="CYU781" s="4"/>
      <c r="CYV781" s="4"/>
      <c r="CYW781" s="4"/>
      <c r="CYX781" s="4"/>
      <c r="CYY781" s="4"/>
      <c r="CYZ781" s="4"/>
      <c r="CZA781" s="4"/>
      <c r="CZB781" s="4"/>
      <c r="CZC781" s="4"/>
      <c r="CZD781" s="4"/>
      <c r="CZE781" s="4"/>
      <c r="CZF781" s="4"/>
      <c r="CZG781" s="4"/>
      <c r="CZH781" s="4"/>
      <c r="CZI781" s="4"/>
      <c r="CZJ781" s="4"/>
      <c r="CZK781" s="4"/>
      <c r="CZL781" s="4"/>
      <c r="CZM781" s="4"/>
      <c r="CZN781" s="4"/>
      <c r="CZO781" s="4"/>
      <c r="CZP781" s="4"/>
      <c r="CZQ781" s="4"/>
      <c r="CZR781" s="4"/>
      <c r="CZS781" s="4"/>
      <c r="CZT781" s="4"/>
      <c r="CZU781" s="4"/>
      <c r="CZV781" s="4"/>
      <c r="CZW781" s="4"/>
      <c r="CZX781" s="4"/>
      <c r="CZY781" s="4"/>
      <c r="CZZ781" s="4"/>
      <c r="DAA781" s="4"/>
      <c r="DAB781" s="4"/>
      <c r="DAC781" s="4"/>
      <c r="DAD781" s="4"/>
      <c r="DAE781" s="4"/>
      <c r="DAF781" s="4"/>
      <c r="DAG781" s="4"/>
      <c r="DAH781" s="4"/>
      <c r="DAI781" s="4"/>
      <c r="DAJ781" s="4"/>
      <c r="DAK781" s="4"/>
      <c r="DAL781" s="4"/>
      <c r="DAM781" s="4"/>
      <c r="DAN781" s="4"/>
      <c r="DAO781" s="4"/>
      <c r="DAP781" s="4"/>
      <c r="DAQ781" s="4"/>
      <c r="DAR781" s="4"/>
      <c r="DAS781" s="4"/>
      <c r="DAT781" s="4"/>
      <c r="DAU781" s="4"/>
      <c r="DAV781" s="4"/>
      <c r="DAW781" s="4"/>
      <c r="DAX781" s="4"/>
      <c r="DAY781" s="4"/>
      <c r="DAZ781" s="4"/>
      <c r="DBA781" s="4"/>
      <c r="DBB781" s="4"/>
      <c r="DBC781" s="4"/>
      <c r="DBD781" s="4"/>
      <c r="DBE781" s="4"/>
      <c r="DBF781" s="4"/>
      <c r="DBG781" s="4"/>
      <c r="DBH781" s="4"/>
      <c r="DBI781" s="4"/>
      <c r="DBJ781" s="4"/>
      <c r="DBK781" s="4"/>
      <c r="DBL781" s="4"/>
      <c r="DBM781" s="4"/>
      <c r="DBN781" s="4"/>
      <c r="DBO781" s="4"/>
      <c r="DBP781" s="4"/>
      <c r="DBQ781" s="4"/>
      <c r="DBR781" s="4"/>
      <c r="DBS781" s="4"/>
      <c r="DBT781" s="4"/>
      <c r="DBU781" s="4"/>
      <c r="DBV781" s="4"/>
      <c r="DBW781" s="4"/>
      <c r="DBX781" s="4"/>
      <c r="DBY781" s="4"/>
      <c r="DBZ781" s="4"/>
      <c r="DCA781" s="4"/>
      <c r="DCB781" s="4"/>
      <c r="DCC781" s="4"/>
      <c r="DCD781" s="4"/>
      <c r="DCE781" s="4"/>
      <c r="DCF781" s="4"/>
      <c r="DCG781" s="4"/>
      <c r="DCH781" s="4"/>
      <c r="DCI781" s="4"/>
      <c r="DCJ781" s="4"/>
      <c r="DCK781" s="4"/>
      <c r="DCL781" s="4"/>
      <c r="DCM781" s="4"/>
      <c r="DCN781" s="4"/>
      <c r="DCO781" s="4"/>
      <c r="DCP781" s="4"/>
      <c r="DCQ781" s="4"/>
      <c r="DCR781" s="4"/>
      <c r="DCS781" s="4"/>
      <c r="DCT781" s="4"/>
      <c r="DCU781" s="4"/>
      <c r="DCV781" s="4"/>
      <c r="DCW781" s="4"/>
      <c r="DCX781" s="4"/>
      <c r="DCY781" s="4"/>
      <c r="DCZ781" s="4"/>
      <c r="DDA781" s="4"/>
      <c r="DDB781" s="4"/>
      <c r="DDC781" s="4"/>
      <c r="DDD781" s="4"/>
      <c r="DDE781" s="4"/>
      <c r="DDF781" s="4"/>
      <c r="DDG781" s="4"/>
      <c r="DDH781" s="4"/>
      <c r="DDI781" s="4"/>
      <c r="DDJ781" s="4"/>
      <c r="DDK781" s="4"/>
      <c r="DDL781" s="4"/>
      <c r="DDM781" s="4"/>
      <c r="DDN781" s="4"/>
      <c r="DDO781" s="4"/>
      <c r="DDP781" s="4"/>
      <c r="DDQ781" s="4"/>
      <c r="DDR781" s="4"/>
      <c r="DDS781" s="4"/>
      <c r="DDT781" s="4"/>
      <c r="DDU781" s="4"/>
      <c r="DDV781" s="4"/>
      <c r="DDW781" s="4"/>
      <c r="DDX781" s="4"/>
      <c r="DDY781" s="4"/>
      <c r="DDZ781" s="4"/>
      <c r="DEA781" s="4"/>
      <c r="DEB781" s="4"/>
      <c r="DEC781" s="4"/>
      <c r="DED781" s="4"/>
      <c r="DEE781" s="4"/>
      <c r="DEF781" s="4"/>
      <c r="DEG781" s="4"/>
      <c r="DEH781" s="4"/>
      <c r="DEI781" s="4"/>
      <c r="DEJ781" s="4"/>
      <c r="DEK781" s="4"/>
      <c r="DEL781" s="4"/>
      <c r="DEM781" s="4"/>
      <c r="DEN781" s="4"/>
      <c r="DEO781" s="4"/>
      <c r="DEP781" s="4"/>
      <c r="DEQ781" s="4"/>
      <c r="DER781" s="4"/>
      <c r="DES781" s="4"/>
      <c r="DET781" s="4"/>
      <c r="DEU781" s="4"/>
      <c r="DEV781" s="4"/>
      <c r="DEW781" s="4"/>
      <c r="DEX781" s="4"/>
      <c r="DEY781" s="4"/>
      <c r="DEZ781" s="4"/>
      <c r="DFA781" s="4"/>
      <c r="DFB781" s="4"/>
      <c r="DFC781" s="4"/>
      <c r="DFD781" s="4"/>
      <c r="DFE781" s="4"/>
      <c r="DFF781" s="4"/>
      <c r="DFG781" s="4"/>
      <c r="DFH781" s="4"/>
      <c r="DFI781" s="4"/>
      <c r="DFJ781" s="4"/>
      <c r="DFK781" s="4"/>
      <c r="DFL781" s="4"/>
      <c r="DFM781" s="4"/>
      <c r="DFN781" s="4"/>
      <c r="DFO781" s="4"/>
      <c r="DFP781" s="4"/>
      <c r="DFQ781" s="4"/>
      <c r="DFR781" s="4"/>
      <c r="DFS781" s="4"/>
      <c r="DFT781" s="4"/>
      <c r="DFU781" s="4"/>
      <c r="DFV781" s="4"/>
      <c r="DFW781" s="4"/>
      <c r="DFX781" s="4"/>
      <c r="DFY781" s="4"/>
      <c r="DFZ781" s="4"/>
      <c r="DGA781" s="4"/>
      <c r="DGB781" s="4"/>
      <c r="DGC781" s="4"/>
      <c r="DGD781" s="4"/>
      <c r="DGE781" s="4"/>
      <c r="DGF781" s="4"/>
      <c r="DGG781" s="4"/>
      <c r="DGH781" s="4"/>
      <c r="DGI781" s="4"/>
      <c r="DGJ781" s="4"/>
      <c r="DGK781" s="4"/>
      <c r="DGL781" s="4"/>
      <c r="DGM781" s="4"/>
      <c r="DGN781" s="4"/>
      <c r="DGO781" s="4"/>
      <c r="DGP781" s="4"/>
      <c r="DGQ781" s="4"/>
      <c r="DGR781" s="4"/>
      <c r="DGS781" s="4"/>
      <c r="DGT781" s="4"/>
      <c r="DGU781" s="4"/>
      <c r="DGV781" s="4"/>
      <c r="DGW781" s="4"/>
      <c r="DGX781" s="4"/>
      <c r="DGY781" s="4"/>
      <c r="DGZ781" s="4"/>
      <c r="DHA781" s="4"/>
      <c r="DHB781" s="4"/>
      <c r="DHC781" s="4"/>
      <c r="DHD781" s="4"/>
      <c r="DHE781" s="4"/>
      <c r="DHF781" s="4"/>
      <c r="DHG781" s="4"/>
      <c r="DHH781" s="4"/>
      <c r="DHI781" s="4"/>
      <c r="DHJ781" s="4"/>
      <c r="DHK781" s="4"/>
      <c r="DHL781" s="4"/>
      <c r="DHM781" s="4"/>
      <c r="DHN781" s="4"/>
      <c r="DHO781" s="4"/>
      <c r="DHP781" s="4"/>
      <c r="DHQ781" s="4"/>
      <c r="DHR781" s="4"/>
      <c r="DHS781" s="4"/>
      <c r="DHT781" s="4"/>
      <c r="DHU781" s="4"/>
      <c r="DHV781" s="4"/>
      <c r="DHW781" s="4"/>
      <c r="DHX781" s="4"/>
      <c r="DHY781" s="4"/>
      <c r="DHZ781" s="4"/>
      <c r="DIA781" s="4"/>
      <c r="DIB781" s="4"/>
      <c r="DIC781" s="4"/>
      <c r="DID781" s="4"/>
      <c r="DIE781" s="4"/>
      <c r="DIF781" s="4"/>
      <c r="DIG781" s="4"/>
      <c r="DIH781" s="4"/>
      <c r="DII781" s="4"/>
      <c r="DIJ781" s="4"/>
      <c r="DIK781" s="4"/>
      <c r="DIL781" s="4"/>
      <c r="DIM781" s="4"/>
      <c r="DIN781" s="4"/>
      <c r="DIO781" s="4"/>
      <c r="DIP781" s="4"/>
      <c r="DIQ781" s="4"/>
      <c r="DIR781" s="4"/>
      <c r="DIS781" s="4"/>
      <c r="DIT781" s="4"/>
      <c r="DIU781" s="4"/>
      <c r="DIV781" s="4"/>
      <c r="DIW781" s="4"/>
      <c r="DIX781" s="4"/>
      <c r="DIY781" s="4"/>
      <c r="DIZ781" s="4"/>
      <c r="DJA781" s="4"/>
      <c r="DJB781" s="4"/>
      <c r="DJC781" s="4"/>
      <c r="DJD781" s="4"/>
      <c r="DJE781" s="4"/>
      <c r="DJF781" s="4"/>
      <c r="DJG781" s="4"/>
      <c r="DJH781" s="4"/>
      <c r="DJI781" s="4"/>
      <c r="DJJ781" s="4"/>
      <c r="DJK781" s="4"/>
      <c r="DJL781" s="4"/>
      <c r="DJM781" s="4"/>
      <c r="DJN781" s="4"/>
      <c r="DJO781" s="4"/>
      <c r="DJP781" s="4"/>
      <c r="DJQ781" s="4"/>
      <c r="DJR781" s="4"/>
      <c r="DJS781" s="4"/>
      <c r="DJT781" s="4"/>
      <c r="DJU781" s="4"/>
      <c r="DJV781" s="4"/>
      <c r="DJW781" s="4"/>
      <c r="DJX781" s="4"/>
      <c r="DJY781" s="4"/>
      <c r="DJZ781" s="4"/>
      <c r="DKA781" s="4"/>
      <c r="DKB781" s="4"/>
      <c r="DKC781" s="4"/>
      <c r="DKD781" s="4"/>
      <c r="DKE781" s="4"/>
      <c r="DKF781" s="4"/>
      <c r="DKG781" s="4"/>
      <c r="DKH781" s="4"/>
      <c r="DKI781" s="4"/>
      <c r="DKJ781" s="4"/>
      <c r="DKK781" s="4"/>
      <c r="DKL781" s="4"/>
      <c r="DKM781" s="4"/>
      <c r="DKN781" s="4"/>
      <c r="DKO781" s="4"/>
      <c r="DKP781" s="4"/>
      <c r="DKQ781" s="4"/>
      <c r="DKR781" s="4"/>
      <c r="DKS781" s="4"/>
      <c r="DKT781" s="4"/>
      <c r="DKU781" s="4"/>
      <c r="DKV781" s="4"/>
      <c r="DKW781" s="4"/>
      <c r="DKX781" s="4"/>
      <c r="DKY781" s="4"/>
      <c r="DKZ781" s="4"/>
      <c r="DLA781" s="4"/>
      <c r="DLB781" s="4"/>
      <c r="DLC781" s="4"/>
      <c r="DLD781" s="4"/>
      <c r="DLE781" s="4"/>
      <c r="DLF781" s="4"/>
      <c r="DLG781" s="4"/>
      <c r="DLH781" s="4"/>
      <c r="DLI781" s="4"/>
      <c r="DLJ781" s="4"/>
      <c r="DLK781" s="4"/>
      <c r="DLL781" s="4"/>
      <c r="DLM781" s="4"/>
      <c r="DLN781" s="4"/>
      <c r="DLO781" s="4"/>
      <c r="DLP781" s="4"/>
      <c r="DLQ781" s="4"/>
      <c r="DLR781" s="4"/>
      <c r="DLS781" s="4"/>
      <c r="DLT781" s="4"/>
      <c r="DLU781" s="4"/>
      <c r="DLV781" s="4"/>
      <c r="DLW781" s="4"/>
      <c r="DLX781" s="4"/>
      <c r="DLY781" s="4"/>
      <c r="DLZ781" s="4"/>
      <c r="DMA781" s="4"/>
      <c r="DMB781" s="4"/>
      <c r="DMC781" s="4"/>
      <c r="DMD781" s="4"/>
      <c r="DME781" s="4"/>
      <c r="DMF781" s="4"/>
      <c r="DMG781" s="4"/>
      <c r="DMH781" s="4"/>
      <c r="DMI781" s="4"/>
      <c r="DMJ781" s="4"/>
      <c r="DMK781" s="4"/>
      <c r="DML781" s="4"/>
      <c r="DMM781" s="4"/>
      <c r="DMN781" s="4"/>
      <c r="DMO781" s="4"/>
      <c r="DMP781" s="4"/>
      <c r="DMQ781" s="4"/>
      <c r="DMR781" s="4"/>
      <c r="DMS781" s="4"/>
      <c r="DMT781" s="4"/>
      <c r="DMU781" s="4"/>
      <c r="DMV781" s="4"/>
      <c r="DMW781" s="4"/>
      <c r="DMX781" s="4"/>
      <c r="DMY781" s="4"/>
      <c r="DMZ781" s="4"/>
      <c r="DNA781" s="4"/>
      <c r="DNB781" s="4"/>
      <c r="DNC781" s="4"/>
      <c r="DND781" s="4"/>
      <c r="DNE781" s="4"/>
      <c r="DNF781" s="4"/>
      <c r="DNG781" s="4"/>
      <c r="DNH781" s="4"/>
      <c r="DNI781" s="4"/>
      <c r="DNJ781" s="4"/>
      <c r="DNK781" s="4"/>
      <c r="DNL781" s="4"/>
      <c r="DNM781" s="4"/>
      <c r="DNN781" s="4"/>
      <c r="DNO781" s="4"/>
      <c r="DNP781" s="4"/>
      <c r="DNQ781" s="4"/>
      <c r="DNR781" s="4"/>
      <c r="DNS781" s="4"/>
      <c r="DNT781" s="4"/>
      <c r="DNU781" s="4"/>
      <c r="DNV781" s="4"/>
      <c r="DNW781" s="4"/>
      <c r="DNX781" s="4"/>
      <c r="DNY781" s="4"/>
      <c r="DNZ781" s="4"/>
      <c r="DOA781" s="4"/>
      <c r="DOB781" s="4"/>
      <c r="DOC781" s="4"/>
      <c r="DOD781" s="4"/>
      <c r="DOE781" s="4"/>
      <c r="DOF781" s="4"/>
      <c r="DOG781" s="4"/>
      <c r="DOH781" s="4"/>
      <c r="DOI781" s="4"/>
      <c r="DOJ781" s="4"/>
      <c r="DOK781" s="4"/>
      <c r="DOL781" s="4"/>
      <c r="DOM781" s="4"/>
      <c r="DON781" s="4"/>
      <c r="DOO781" s="4"/>
      <c r="DOP781" s="4"/>
      <c r="DOQ781" s="4"/>
      <c r="DOR781" s="4"/>
      <c r="DOS781" s="4"/>
      <c r="DOT781" s="4"/>
      <c r="DOU781" s="4"/>
      <c r="DOV781" s="4"/>
      <c r="DOW781" s="4"/>
      <c r="DOX781" s="4"/>
      <c r="DOY781" s="4"/>
      <c r="DOZ781" s="4"/>
      <c r="DPA781" s="4"/>
      <c r="DPB781" s="4"/>
      <c r="DPC781" s="4"/>
      <c r="DPD781" s="4"/>
      <c r="DPE781" s="4"/>
      <c r="DPF781" s="4"/>
      <c r="DPG781" s="4"/>
      <c r="DPH781" s="4"/>
      <c r="DPI781" s="4"/>
      <c r="DPJ781" s="4"/>
      <c r="DPK781" s="4"/>
      <c r="DPL781" s="4"/>
      <c r="DPM781" s="4"/>
      <c r="DPN781" s="4"/>
      <c r="DPO781" s="4"/>
      <c r="DPP781" s="4"/>
      <c r="DPQ781" s="4"/>
      <c r="DPR781" s="4"/>
      <c r="DPS781" s="4"/>
      <c r="DPT781" s="4"/>
      <c r="DPU781" s="4"/>
      <c r="DPV781" s="4"/>
      <c r="DPW781" s="4"/>
      <c r="DPX781" s="4"/>
      <c r="DPY781" s="4"/>
      <c r="DPZ781" s="4"/>
      <c r="DQA781" s="4"/>
      <c r="DQB781" s="4"/>
      <c r="DQC781" s="4"/>
      <c r="DQD781" s="4"/>
      <c r="DQE781" s="4"/>
      <c r="DQF781" s="4"/>
      <c r="DQG781" s="4"/>
      <c r="DQH781" s="4"/>
      <c r="DQI781" s="4"/>
      <c r="DQJ781" s="4"/>
      <c r="DQK781" s="4"/>
      <c r="DQL781" s="4"/>
      <c r="DQM781" s="4"/>
      <c r="DQN781" s="4"/>
      <c r="DQO781" s="4"/>
      <c r="DQP781" s="4"/>
      <c r="DQQ781" s="4"/>
      <c r="DQR781" s="4"/>
      <c r="DQS781" s="4"/>
      <c r="DQT781" s="4"/>
      <c r="DQU781" s="4"/>
      <c r="DQV781" s="4"/>
      <c r="DQW781" s="4"/>
      <c r="DQX781" s="4"/>
      <c r="DQY781" s="4"/>
      <c r="DQZ781" s="4"/>
      <c r="DRA781" s="4"/>
      <c r="DRB781" s="4"/>
      <c r="DRC781" s="4"/>
      <c r="DRD781" s="4"/>
      <c r="DRE781" s="4"/>
      <c r="DRF781" s="4"/>
      <c r="DRG781" s="4"/>
      <c r="DRH781" s="4"/>
      <c r="DRI781" s="4"/>
      <c r="DRJ781" s="4"/>
      <c r="DRK781" s="4"/>
      <c r="DRL781" s="4"/>
      <c r="DRM781" s="4"/>
      <c r="DRN781" s="4"/>
      <c r="DRO781" s="4"/>
      <c r="DRP781" s="4"/>
      <c r="DRQ781" s="4"/>
      <c r="DRR781" s="4"/>
      <c r="DRS781" s="4"/>
      <c r="DRT781" s="4"/>
      <c r="DRU781" s="4"/>
      <c r="DRV781" s="4"/>
      <c r="DRW781" s="4"/>
      <c r="DRX781" s="4"/>
      <c r="DRY781" s="4"/>
      <c r="DRZ781" s="4"/>
      <c r="DSA781" s="4"/>
      <c r="DSB781" s="4"/>
      <c r="DSC781" s="4"/>
      <c r="DSD781" s="4"/>
      <c r="DSE781" s="4"/>
      <c r="DSF781" s="4"/>
      <c r="DSG781" s="4"/>
      <c r="DSH781" s="4"/>
      <c r="DSI781" s="4"/>
      <c r="DSJ781" s="4"/>
      <c r="DSK781" s="4"/>
      <c r="DSL781" s="4"/>
      <c r="DSM781" s="4"/>
      <c r="DSN781" s="4"/>
      <c r="DSO781" s="4"/>
      <c r="DSP781" s="4"/>
      <c r="DSQ781" s="4"/>
      <c r="DSR781" s="4"/>
      <c r="DSS781" s="4"/>
      <c r="DST781" s="4"/>
      <c r="DSU781" s="4"/>
      <c r="DSV781" s="4"/>
      <c r="DSW781" s="4"/>
      <c r="DSX781" s="4"/>
      <c r="DSY781" s="4"/>
      <c r="DSZ781" s="4"/>
      <c r="DTA781" s="4"/>
      <c r="DTB781" s="4"/>
      <c r="DTC781" s="4"/>
      <c r="DTD781" s="4"/>
      <c r="DTE781" s="4"/>
      <c r="DTF781" s="4"/>
      <c r="DTG781" s="4"/>
      <c r="DTH781" s="4"/>
      <c r="DTI781" s="4"/>
      <c r="DTJ781" s="4"/>
      <c r="DTK781" s="4"/>
      <c r="DTL781" s="4"/>
      <c r="DTM781" s="4"/>
      <c r="DTN781" s="4"/>
      <c r="DTO781" s="4"/>
      <c r="DTP781" s="4"/>
      <c r="DTQ781" s="4"/>
      <c r="DTR781" s="4"/>
      <c r="DTS781" s="4"/>
      <c r="DTT781" s="4"/>
      <c r="DTU781" s="4"/>
      <c r="DTV781" s="4"/>
      <c r="DTW781" s="4"/>
      <c r="DTX781" s="4"/>
      <c r="DTY781" s="4"/>
      <c r="DTZ781" s="4"/>
      <c r="DUA781" s="4"/>
      <c r="DUB781" s="4"/>
      <c r="DUC781" s="4"/>
      <c r="DUD781" s="4"/>
      <c r="DUE781" s="4"/>
      <c r="DUF781" s="4"/>
      <c r="DUG781" s="4"/>
      <c r="DUH781" s="4"/>
      <c r="DUI781" s="4"/>
      <c r="DUJ781" s="4"/>
      <c r="DUK781" s="4"/>
      <c r="DUL781" s="4"/>
      <c r="DUM781" s="4"/>
      <c r="DUN781" s="4"/>
      <c r="DUO781" s="4"/>
      <c r="DUP781" s="4"/>
      <c r="DUQ781" s="4"/>
      <c r="DUR781" s="4"/>
      <c r="DUS781" s="4"/>
      <c r="DUT781" s="4"/>
      <c r="DUU781" s="4"/>
      <c r="DUV781" s="4"/>
      <c r="DUW781" s="4"/>
      <c r="DUX781" s="4"/>
      <c r="DUY781" s="4"/>
      <c r="DUZ781" s="4"/>
      <c r="DVA781" s="4"/>
      <c r="DVB781" s="4"/>
      <c r="DVC781" s="4"/>
      <c r="DVD781" s="4"/>
      <c r="DVE781" s="4"/>
      <c r="DVF781" s="4"/>
      <c r="DVG781" s="4"/>
      <c r="DVH781" s="4"/>
      <c r="DVI781" s="4"/>
      <c r="DVJ781" s="4"/>
      <c r="DVK781" s="4"/>
      <c r="DVL781" s="4"/>
      <c r="DVM781" s="4"/>
      <c r="DVN781" s="4"/>
      <c r="DVO781" s="4"/>
      <c r="DVP781" s="4"/>
      <c r="DVQ781" s="4"/>
      <c r="DVR781" s="4"/>
      <c r="DVS781" s="4"/>
      <c r="DVT781" s="4"/>
      <c r="DVU781" s="4"/>
      <c r="DVV781" s="4"/>
      <c r="DVW781" s="4"/>
      <c r="DVX781" s="4"/>
      <c r="DVY781" s="4"/>
      <c r="DVZ781" s="4"/>
      <c r="DWA781" s="4"/>
      <c r="DWB781" s="4"/>
      <c r="DWC781" s="4"/>
      <c r="DWD781" s="4"/>
      <c r="DWE781" s="4"/>
      <c r="DWF781" s="4"/>
      <c r="DWG781" s="4"/>
      <c r="DWH781" s="4"/>
      <c r="DWI781" s="4"/>
      <c r="DWJ781" s="4"/>
      <c r="DWK781" s="4"/>
      <c r="DWL781" s="4"/>
      <c r="DWM781" s="4"/>
      <c r="DWN781" s="4"/>
      <c r="DWO781" s="4"/>
      <c r="DWP781" s="4"/>
      <c r="DWQ781" s="4"/>
      <c r="DWR781" s="4"/>
      <c r="DWS781" s="4"/>
      <c r="DWT781" s="4"/>
      <c r="DWU781" s="4"/>
      <c r="DWV781" s="4"/>
      <c r="DWW781" s="4"/>
      <c r="DWX781" s="4"/>
      <c r="DWY781" s="4"/>
      <c r="DWZ781" s="4"/>
      <c r="DXA781" s="4"/>
      <c r="DXB781" s="4"/>
      <c r="DXC781" s="4"/>
      <c r="DXD781" s="4"/>
      <c r="DXE781" s="4"/>
      <c r="DXF781" s="4"/>
      <c r="DXG781" s="4"/>
      <c r="DXH781" s="4"/>
      <c r="DXI781" s="4"/>
      <c r="DXJ781" s="4"/>
      <c r="DXK781" s="4"/>
      <c r="DXL781" s="4"/>
      <c r="DXM781" s="4"/>
      <c r="DXN781" s="4"/>
      <c r="DXO781" s="4"/>
      <c r="DXP781" s="4"/>
      <c r="DXQ781" s="4"/>
      <c r="DXR781" s="4"/>
      <c r="DXS781" s="4"/>
      <c r="DXT781" s="4"/>
      <c r="DXU781" s="4"/>
      <c r="DXV781" s="4"/>
      <c r="DXW781" s="4"/>
      <c r="DXX781" s="4"/>
      <c r="DXY781" s="4"/>
      <c r="DXZ781" s="4"/>
      <c r="DYA781" s="4"/>
      <c r="DYB781" s="4"/>
      <c r="DYC781" s="4"/>
      <c r="DYD781" s="4"/>
      <c r="DYE781" s="4"/>
      <c r="DYF781" s="4"/>
      <c r="DYG781" s="4"/>
      <c r="DYH781" s="4"/>
      <c r="DYI781" s="4"/>
      <c r="DYJ781" s="4"/>
      <c r="DYK781" s="4"/>
      <c r="DYL781" s="4"/>
      <c r="DYM781" s="4"/>
      <c r="DYN781" s="4"/>
      <c r="DYO781" s="4"/>
      <c r="DYP781" s="4"/>
      <c r="DYQ781" s="4"/>
      <c r="DYR781" s="4"/>
      <c r="DYS781" s="4"/>
      <c r="DYT781" s="4"/>
      <c r="DYU781" s="4"/>
      <c r="DYV781" s="4"/>
      <c r="DYW781" s="4"/>
      <c r="DYX781" s="4"/>
      <c r="DYY781" s="4"/>
      <c r="DYZ781" s="4"/>
      <c r="DZA781" s="4"/>
      <c r="DZB781" s="4"/>
      <c r="DZC781" s="4"/>
      <c r="DZD781" s="4"/>
      <c r="DZE781" s="4"/>
      <c r="DZF781" s="4"/>
      <c r="DZG781" s="4"/>
      <c r="DZH781" s="4"/>
      <c r="DZI781" s="4"/>
      <c r="DZJ781" s="4"/>
      <c r="DZK781" s="4"/>
      <c r="DZL781" s="4"/>
      <c r="DZM781" s="4"/>
      <c r="DZN781" s="4"/>
      <c r="DZO781" s="4"/>
      <c r="DZP781" s="4"/>
      <c r="DZQ781" s="4"/>
      <c r="DZR781" s="4"/>
      <c r="DZS781" s="4"/>
      <c r="DZT781" s="4"/>
      <c r="DZU781" s="4"/>
      <c r="DZV781" s="4"/>
      <c r="DZW781" s="4"/>
      <c r="DZX781" s="4"/>
      <c r="DZY781" s="4"/>
      <c r="DZZ781" s="4"/>
      <c r="EAA781" s="4"/>
      <c r="EAB781" s="4"/>
      <c r="EAC781" s="4"/>
      <c r="EAD781" s="4"/>
      <c r="EAE781" s="4"/>
      <c r="EAF781" s="4"/>
      <c r="EAG781" s="4"/>
      <c r="EAH781" s="4"/>
      <c r="EAI781" s="4"/>
      <c r="EAJ781" s="4"/>
      <c r="EAK781" s="4"/>
      <c r="EAL781" s="4"/>
      <c r="EAM781" s="4"/>
      <c r="EAN781" s="4"/>
      <c r="EAO781" s="4"/>
      <c r="EAP781" s="4"/>
      <c r="EAQ781" s="4"/>
      <c r="EAR781" s="4"/>
      <c r="EAS781" s="4"/>
      <c r="EAT781" s="4"/>
      <c r="EAU781" s="4"/>
      <c r="EAV781" s="4"/>
      <c r="EAW781" s="4"/>
      <c r="EAX781" s="4"/>
      <c r="EAY781" s="4"/>
      <c r="EAZ781" s="4"/>
      <c r="EBA781" s="4"/>
      <c r="EBB781" s="4"/>
      <c r="EBC781" s="4"/>
      <c r="EBD781" s="4"/>
      <c r="EBE781" s="4"/>
      <c r="EBF781" s="4"/>
      <c r="EBG781" s="4"/>
      <c r="EBH781" s="4"/>
      <c r="EBI781" s="4"/>
      <c r="EBJ781" s="4"/>
      <c r="EBK781" s="4"/>
      <c r="EBL781" s="4"/>
      <c r="EBM781" s="4"/>
      <c r="EBN781" s="4"/>
      <c r="EBO781" s="4"/>
      <c r="EBP781" s="4"/>
      <c r="EBQ781" s="4"/>
      <c r="EBR781" s="4"/>
      <c r="EBS781" s="4"/>
      <c r="EBT781" s="4"/>
      <c r="EBU781" s="4"/>
      <c r="EBV781" s="4"/>
      <c r="EBW781" s="4"/>
      <c r="EBX781" s="4"/>
      <c r="EBY781" s="4"/>
      <c r="EBZ781" s="4"/>
      <c r="ECA781" s="4"/>
      <c r="ECB781" s="4"/>
      <c r="ECC781" s="4"/>
      <c r="ECD781" s="4"/>
      <c r="ECE781" s="4"/>
      <c r="ECF781" s="4"/>
      <c r="ECG781" s="4"/>
      <c r="ECH781" s="4"/>
      <c r="ECI781" s="4"/>
      <c r="ECJ781" s="4"/>
      <c r="ECK781" s="4"/>
      <c r="ECL781" s="4"/>
      <c r="ECM781" s="4"/>
      <c r="ECN781" s="4"/>
      <c r="ECO781" s="4"/>
      <c r="ECP781" s="4"/>
      <c r="ECQ781" s="4"/>
      <c r="ECR781" s="4"/>
      <c r="ECS781" s="4"/>
      <c r="ECT781" s="4"/>
      <c r="ECU781" s="4"/>
      <c r="ECV781" s="4"/>
      <c r="ECW781" s="4"/>
      <c r="ECX781" s="4"/>
      <c r="ECY781" s="4"/>
      <c r="ECZ781" s="4"/>
      <c r="EDA781" s="4"/>
      <c r="EDB781" s="4"/>
      <c r="EDC781" s="4"/>
      <c r="EDD781" s="4"/>
      <c r="EDE781" s="4"/>
      <c r="EDF781" s="4"/>
      <c r="EDG781" s="4"/>
      <c r="EDH781" s="4"/>
      <c r="EDI781" s="4"/>
      <c r="EDJ781" s="4"/>
      <c r="EDK781" s="4"/>
      <c r="EDL781" s="4"/>
      <c r="EDM781" s="4"/>
      <c r="EDN781" s="4"/>
      <c r="EDO781" s="4"/>
      <c r="EDP781" s="4"/>
      <c r="EDQ781" s="4"/>
      <c r="EDR781" s="4"/>
      <c r="EDS781" s="4"/>
      <c r="EDT781" s="4"/>
      <c r="EDU781" s="4"/>
      <c r="EDV781" s="4"/>
      <c r="EDW781" s="4"/>
      <c r="EDX781" s="4"/>
      <c r="EDY781" s="4"/>
      <c r="EDZ781" s="4"/>
      <c r="EEA781" s="4"/>
      <c r="EEB781" s="4"/>
      <c r="EEC781" s="4"/>
      <c r="EED781" s="4"/>
      <c r="EEE781" s="4"/>
      <c r="EEF781" s="4"/>
      <c r="EEG781" s="4"/>
      <c r="EEH781" s="4"/>
      <c r="EEI781" s="4"/>
      <c r="EEJ781" s="4"/>
      <c r="EEK781" s="4"/>
      <c r="EEL781" s="4"/>
      <c r="EEM781" s="4"/>
      <c r="EEN781" s="4"/>
      <c r="EEO781" s="4"/>
      <c r="EEP781" s="4"/>
      <c r="EEQ781" s="4"/>
      <c r="EER781" s="4"/>
      <c r="EES781" s="4"/>
      <c r="EET781" s="4"/>
      <c r="EEU781" s="4"/>
      <c r="EEV781" s="4"/>
      <c r="EEW781" s="4"/>
      <c r="EEX781" s="4"/>
      <c r="EEY781" s="4"/>
      <c r="EEZ781" s="4"/>
      <c r="EFA781" s="4"/>
      <c r="EFB781" s="4"/>
      <c r="EFC781" s="4"/>
      <c r="EFD781" s="4"/>
      <c r="EFE781" s="4"/>
      <c r="EFF781" s="4"/>
      <c r="EFG781" s="4"/>
      <c r="EFH781" s="4"/>
      <c r="EFI781" s="4"/>
      <c r="EFJ781" s="4"/>
      <c r="EFK781" s="4"/>
      <c r="EFL781" s="4"/>
      <c r="EFM781" s="4"/>
      <c r="EFN781" s="4"/>
      <c r="EFO781" s="4"/>
      <c r="EFP781" s="4"/>
      <c r="EFQ781" s="4"/>
      <c r="EFR781" s="4"/>
      <c r="EFS781" s="4"/>
      <c r="EFT781" s="4"/>
      <c r="EFU781" s="4"/>
      <c r="EFV781" s="4"/>
      <c r="EFW781" s="4"/>
      <c r="EFX781" s="4"/>
      <c r="EFY781" s="4"/>
      <c r="EFZ781" s="4"/>
      <c r="EGA781" s="4"/>
      <c r="EGB781" s="4"/>
      <c r="EGC781" s="4"/>
      <c r="EGD781" s="4"/>
      <c r="EGE781" s="4"/>
      <c r="EGF781" s="4"/>
      <c r="EGG781" s="4"/>
      <c r="EGH781" s="4"/>
      <c r="EGI781" s="4"/>
      <c r="EGJ781" s="4"/>
      <c r="EGK781" s="4"/>
      <c r="EGL781" s="4"/>
      <c r="EGM781" s="4"/>
      <c r="EGN781" s="4"/>
      <c r="EGO781" s="4"/>
      <c r="EGP781" s="4"/>
      <c r="EGQ781" s="4"/>
      <c r="EGR781" s="4"/>
      <c r="EGS781" s="4"/>
      <c r="EGT781" s="4"/>
      <c r="EGU781" s="4"/>
      <c r="EGV781" s="4"/>
      <c r="EGW781" s="4"/>
      <c r="EGX781" s="4"/>
      <c r="EGY781" s="4"/>
      <c r="EGZ781" s="4"/>
      <c r="EHA781" s="4"/>
      <c r="EHB781" s="4"/>
      <c r="EHC781" s="4"/>
      <c r="EHD781" s="4"/>
      <c r="EHE781" s="4"/>
      <c r="EHF781" s="4"/>
      <c r="EHG781" s="4"/>
      <c r="EHH781" s="4"/>
      <c r="EHI781" s="4"/>
      <c r="EHJ781" s="4"/>
      <c r="EHK781" s="4"/>
      <c r="EHL781" s="4"/>
      <c r="EHM781" s="4"/>
      <c r="EHN781" s="4"/>
      <c r="EHO781" s="4"/>
      <c r="EHP781" s="4"/>
      <c r="EHQ781" s="4"/>
      <c r="EHR781" s="4"/>
      <c r="EHS781" s="4"/>
      <c r="EHT781" s="4"/>
      <c r="EHU781" s="4"/>
      <c r="EHV781" s="4"/>
      <c r="EHW781" s="4"/>
      <c r="EHX781" s="4"/>
      <c r="EHY781" s="4"/>
      <c r="EHZ781" s="4"/>
      <c r="EIA781" s="4"/>
      <c r="EIB781" s="4"/>
      <c r="EIC781" s="4"/>
      <c r="EID781" s="4"/>
      <c r="EIE781" s="4"/>
      <c r="EIF781" s="4"/>
      <c r="EIG781" s="4"/>
      <c r="EIH781" s="4"/>
      <c r="EII781" s="4"/>
      <c r="EIJ781" s="4"/>
      <c r="EIK781" s="4"/>
      <c r="EIL781" s="4"/>
      <c r="EIM781" s="4"/>
      <c r="EIN781" s="4"/>
      <c r="EIO781" s="4"/>
      <c r="EIP781" s="4"/>
      <c r="EIQ781" s="4"/>
      <c r="EIR781" s="4"/>
      <c r="EIS781" s="4"/>
      <c r="EIT781" s="4"/>
      <c r="EIU781" s="4"/>
      <c r="EIV781" s="4"/>
      <c r="EIW781" s="4"/>
      <c r="EIX781" s="4"/>
      <c r="EIY781" s="4"/>
      <c r="EIZ781" s="4"/>
      <c r="EJA781" s="4"/>
      <c r="EJB781" s="4"/>
      <c r="EJC781" s="4"/>
      <c r="EJD781" s="4"/>
      <c r="EJE781" s="4"/>
      <c r="EJF781" s="4"/>
      <c r="EJG781" s="4"/>
      <c r="EJH781" s="4"/>
      <c r="EJI781" s="4"/>
      <c r="EJJ781" s="4"/>
      <c r="EJK781" s="4"/>
      <c r="EJL781" s="4"/>
      <c r="EJM781" s="4"/>
      <c r="EJN781" s="4"/>
      <c r="EJO781" s="4"/>
      <c r="EJP781" s="4"/>
      <c r="EJQ781" s="4"/>
      <c r="EJR781" s="4"/>
      <c r="EJS781" s="4"/>
      <c r="EJT781" s="4"/>
      <c r="EJU781" s="4"/>
      <c r="EJV781" s="4"/>
      <c r="EJW781" s="4"/>
      <c r="EJX781" s="4"/>
      <c r="EJY781" s="4"/>
      <c r="EJZ781" s="4"/>
      <c r="EKA781" s="4"/>
      <c r="EKB781" s="4"/>
      <c r="EKC781" s="4"/>
      <c r="EKD781" s="4"/>
      <c r="EKE781" s="4"/>
      <c r="EKF781" s="4"/>
      <c r="EKG781" s="4"/>
      <c r="EKH781" s="4"/>
      <c r="EKI781" s="4"/>
      <c r="EKJ781" s="4"/>
      <c r="EKK781" s="4"/>
      <c r="EKL781" s="4"/>
      <c r="EKM781" s="4"/>
      <c r="EKN781" s="4"/>
      <c r="EKO781" s="4"/>
      <c r="EKP781" s="4"/>
      <c r="EKQ781" s="4"/>
      <c r="EKR781" s="4"/>
      <c r="EKS781" s="4"/>
      <c r="EKT781" s="4"/>
      <c r="EKU781" s="4"/>
      <c r="EKV781" s="4"/>
      <c r="EKW781" s="4"/>
      <c r="EKX781" s="4"/>
      <c r="EKY781" s="4"/>
      <c r="EKZ781" s="4"/>
      <c r="ELA781" s="4"/>
      <c r="ELB781" s="4"/>
      <c r="ELC781" s="4"/>
      <c r="ELD781" s="4"/>
      <c r="ELE781" s="4"/>
      <c r="ELF781" s="4"/>
      <c r="ELG781" s="4"/>
      <c r="ELH781" s="4"/>
      <c r="ELI781" s="4"/>
      <c r="ELJ781" s="4"/>
      <c r="ELK781" s="4"/>
      <c r="ELL781" s="4"/>
      <c r="ELM781" s="4"/>
      <c r="ELN781" s="4"/>
      <c r="ELO781" s="4"/>
      <c r="ELP781" s="4"/>
      <c r="ELQ781" s="4"/>
      <c r="ELR781" s="4"/>
      <c r="ELS781" s="4"/>
      <c r="ELT781" s="4"/>
      <c r="ELU781" s="4"/>
      <c r="ELV781" s="4"/>
      <c r="ELW781" s="4"/>
      <c r="ELX781" s="4"/>
      <c r="ELY781" s="4"/>
      <c r="ELZ781" s="4"/>
      <c r="EMA781" s="4"/>
      <c r="EMB781" s="4"/>
      <c r="EMC781" s="4"/>
      <c r="EMD781" s="4"/>
      <c r="EME781" s="4"/>
      <c r="EMF781" s="4"/>
      <c r="EMG781" s="4"/>
      <c r="EMH781" s="4"/>
      <c r="EMI781" s="4"/>
      <c r="EMJ781" s="4"/>
      <c r="EMK781" s="4"/>
      <c r="EML781" s="4"/>
      <c r="EMM781" s="4"/>
      <c r="EMN781" s="4"/>
      <c r="EMO781" s="4"/>
      <c r="EMP781" s="4"/>
      <c r="EMQ781" s="4"/>
      <c r="EMR781" s="4"/>
      <c r="EMS781" s="4"/>
      <c r="EMT781" s="4"/>
      <c r="EMU781" s="4"/>
      <c r="EMV781" s="4"/>
      <c r="EMW781" s="4"/>
      <c r="EMX781" s="4"/>
      <c r="EMY781" s="4"/>
      <c r="EMZ781" s="4"/>
      <c r="ENA781" s="4"/>
      <c r="ENB781" s="4"/>
      <c r="ENC781" s="4"/>
      <c r="END781" s="4"/>
      <c r="ENE781" s="4"/>
      <c r="ENF781" s="4"/>
      <c r="ENG781" s="4"/>
      <c r="ENH781" s="4"/>
      <c r="ENI781" s="4"/>
      <c r="ENJ781" s="4"/>
      <c r="ENK781" s="4"/>
      <c r="ENL781" s="4"/>
      <c r="ENM781" s="4"/>
      <c r="ENN781" s="4"/>
      <c r="ENO781" s="4"/>
      <c r="ENP781" s="4"/>
      <c r="ENQ781" s="4"/>
      <c r="ENR781" s="4"/>
      <c r="ENS781" s="4"/>
      <c r="ENT781" s="4"/>
      <c r="ENU781" s="4"/>
      <c r="ENV781" s="4"/>
      <c r="ENW781" s="4"/>
      <c r="ENX781" s="4"/>
      <c r="ENY781" s="4"/>
      <c r="ENZ781" s="4"/>
      <c r="EOA781" s="4"/>
      <c r="EOB781" s="4"/>
      <c r="EOC781" s="4"/>
      <c r="EOD781" s="4"/>
      <c r="EOE781" s="4"/>
      <c r="EOF781" s="4"/>
      <c r="EOG781" s="4"/>
      <c r="EOH781" s="4"/>
      <c r="EOI781" s="4"/>
      <c r="EOJ781" s="4"/>
      <c r="EOK781" s="4"/>
      <c r="EOL781" s="4"/>
      <c r="EOM781" s="4"/>
      <c r="EON781" s="4"/>
      <c r="EOO781" s="4"/>
      <c r="EOP781" s="4"/>
      <c r="EOQ781" s="4"/>
      <c r="EOR781" s="4"/>
      <c r="EOS781" s="4"/>
      <c r="EOT781" s="4"/>
      <c r="EOU781" s="4"/>
      <c r="EOV781" s="4"/>
      <c r="EOW781" s="4"/>
      <c r="EOX781" s="4"/>
      <c r="EOY781" s="4"/>
      <c r="EOZ781" s="4"/>
      <c r="EPA781" s="4"/>
      <c r="EPB781" s="4"/>
      <c r="EPC781" s="4"/>
      <c r="EPD781" s="4"/>
      <c r="EPE781" s="4"/>
      <c r="EPF781" s="4"/>
      <c r="EPG781" s="4"/>
      <c r="EPH781" s="4"/>
      <c r="EPI781" s="4"/>
      <c r="EPJ781" s="4"/>
      <c r="EPK781" s="4"/>
      <c r="EPL781" s="4"/>
      <c r="EPM781" s="4"/>
      <c r="EPN781" s="4"/>
      <c r="EPO781" s="4"/>
      <c r="EPP781" s="4"/>
      <c r="EPQ781" s="4"/>
      <c r="EPR781" s="4"/>
      <c r="EPS781" s="4"/>
      <c r="EPT781" s="4"/>
      <c r="EPU781" s="4"/>
      <c r="EPV781" s="4"/>
      <c r="EPW781" s="4"/>
      <c r="EPX781" s="4"/>
      <c r="EPY781" s="4"/>
      <c r="EPZ781" s="4"/>
      <c r="EQA781" s="4"/>
      <c r="EQB781" s="4"/>
      <c r="EQC781" s="4"/>
      <c r="EQD781" s="4"/>
      <c r="EQE781" s="4"/>
      <c r="EQF781" s="4"/>
      <c r="EQG781" s="4"/>
      <c r="EQH781" s="4"/>
      <c r="EQI781" s="4"/>
      <c r="EQJ781" s="4"/>
      <c r="EQK781" s="4"/>
      <c r="EQL781" s="4"/>
      <c r="EQM781" s="4"/>
      <c r="EQN781" s="4"/>
      <c r="EQO781" s="4"/>
      <c r="EQP781" s="4"/>
      <c r="EQQ781" s="4"/>
      <c r="EQR781" s="4"/>
      <c r="EQS781" s="4"/>
      <c r="EQT781" s="4"/>
      <c r="EQU781" s="4"/>
      <c r="EQV781" s="4"/>
      <c r="EQW781" s="4"/>
      <c r="EQX781" s="4"/>
      <c r="EQY781" s="4"/>
      <c r="EQZ781" s="4"/>
      <c r="ERA781" s="4"/>
      <c r="ERB781" s="4"/>
      <c r="ERC781" s="4"/>
      <c r="ERD781" s="4"/>
      <c r="ERE781" s="4"/>
      <c r="ERF781" s="4"/>
      <c r="ERG781" s="4"/>
      <c r="ERH781" s="4"/>
      <c r="ERI781" s="4"/>
      <c r="ERJ781" s="4"/>
      <c r="ERK781" s="4"/>
      <c r="ERL781" s="4"/>
      <c r="ERM781" s="4"/>
      <c r="ERN781" s="4"/>
      <c r="ERO781" s="4"/>
      <c r="ERP781" s="4"/>
      <c r="ERQ781" s="4"/>
      <c r="ERR781" s="4"/>
      <c r="ERS781" s="4"/>
      <c r="ERT781" s="4"/>
      <c r="ERU781" s="4"/>
      <c r="ERV781" s="4"/>
      <c r="ERW781" s="4"/>
      <c r="ERX781" s="4"/>
      <c r="ERY781" s="4"/>
      <c r="ERZ781" s="4"/>
      <c r="ESA781" s="4"/>
      <c r="ESB781" s="4"/>
      <c r="ESC781" s="4"/>
      <c r="ESD781" s="4"/>
      <c r="ESE781" s="4"/>
      <c r="ESF781" s="4"/>
      <c r="ESG781" s="4"/>
      <c r="ESH781" s="4"/>
      <c r="ESI781" s="4"/>
      <c r="ESJ781" s="4"/>
      <c r="ESK781" s="4"/>
      <c r="ESL781" s="4"/>
      <c r="ESM781" s="4"/>
      <c r="ESN781" s="4"/>
      <c r="ESO781" s="4"/>
      <c r="ESP781" s="4"/>
      <c r="ESQ781" s="4"/>
      <c r="ESR781" s="4"/>
      <c r="ESS781" s="4"/>
      <c r="EST781" s="4"/>
      <c r="ESU781" s="4"/>
      <c r="ESV781" s="4"/>
      <c r="ESW781" s="4"/>
      <c r="ESX781" s="4"/>
      <c r="ESY781" s="4"/>
      <c r="ESZ781" s="4"/>
      <c r="ETA781" s="4"/>
      <c r="ETB781" s="4"/>
      <c r="ETC781" s="4"/>
      <c r="ETD781" s="4"/>
      <c r="ETE781" s="4"/>
      <c r="ETF781" s="4"/>
      <c r="ETG781" s="4"/>
      <c r="ETH781" s="4"/>
      <c r="ETI781" s="4"/>
      <c r="ETJ781" s="4"/>
      <c r="ETK781" s="4"/>
      <c r="ETL781" s="4"/>
      <c r="ETM781" s="4"/>
      <c r="ETN781" s="4"/>
      <c r="ETO781" s="4"/>
      <c r="ETP781" s="4"/>
      <c r="ETQ781" s="4"/>
      <c r="ETR781" s="4"/>
      <c r="ETS781" s="4"/>
      <c r="ETT781" s="4"/>
      <c r="ETU781" s="4"/>
      <c r="ETV781" s="4"/>
      <c r="ETW781" s="4"/>
      <c r="ETX781" s="4"/>
      <c r="ETY781" s="4"/>
      <c r="ETZ781" s="4"/>
      <c r="EUA781" s="4"/>
      <c r="EUB781" s="4"/>
      <c r="EUC781" s="4"/>
      <c r="EUD781" s="4"/>
      <c r="EUE781" s="4"/>
      <c r="EUF781" s="4"/>
      <c r="EUG781" s="4"/>
      <c r="EUH781" s="4"/>
      <c r="EUI781" s="4"/>
      <c r="EUJ781" s="4"/>
      <c r="EUK781" s="4"/>
      <c r="EUL781" s="4"/>
      <c r="EUM781" s="4"/>
      <c r="EUN781" s="4"/>
      <c r="EUO781" s="4"/>
      <c r="EUP781" s="4"/>
      <c r="EUQ781" s="4"/>
      <c r="EUR781" s="4"/>
      <c r="EUS781" s="4"/>
      <c r="EUT781" s="4"/>
      <c r="EUU781" s="4"/>
      <c r="EUV781" s="4"/>
      <c r="EUW781" s="4"/>
      <c r="EUX781" s="4"/>
      <c r="EUY781" s="4"/>
      <c r="EUZ781" s="4"/>
      <c r="EVA781" s="4"/>
      <c r="EVB781" s="4"/>
      <c r="EVC781" s="4"/>
      <c r="EVD781" s="4"/>
      <c r="EVE781" s="4"/>
      <c r="EVF781" s="4"/>
      <c r="EVG781" s="4"/>
      <c r="EVH781" s="4"/>
      <c r="EVI781" s="4"/>
      <c r="EVJ781" s="4"/>
      <c r="EVK781" s="4"/>
      <c r="EVL781" s="4"/>
      <c r="EVM781" s="4"/>
      <c r="EVN781" s="4"/>
      <c r="EVO781" s="4"/>
      <c r="EVP781" s="4"/>
      <c r="EVQ781" s="4"/>
      <c r="EVR781" s="4"/>
      <c r="EVS781" s="4"/>
      <c r="EVT781" s="4"/>
      <c r="EVU781" s="4"/>
      <c r="EVV781" s="4"/>
      <c r="EVW781" s="4"/>
      <c r="EVX781" s="4"/>
      <c r="EVY781" s="4"/>
      <c r="EVZ781" s="4"/>
      <c r="EWA781" s="4"/>
      <c r="EWB781" s="4"/>
      <c r="EWC781" s="4"/>
      <c r="EWD781" s="4"/>
      <c r="EWE781" s="4"/>
      <c r="EWF781" s="4"/>
      <c r="EWG781" s="4"/>
      <c r="EWH781" s="4"/>
      <c r="EWI781" s="4"/>
      <c r="EWJ781" s="4"/>
      <c r="EWK781" s="4"/>
      <c r="EWL781" s="4"/>
      <c r="EWM781" s="4"/>
      <c r="EWN781" s="4"/>
      <c r="EWO781" s="4"/>
      <c r="EWP781" s="4"/>
      <c r="EWQ781" s="4"/>
      <c r="EWR781" s="4"/>
      <c r="EWS781" s="4"/>
      <c r="EWT781" s="4"/>
      <c r="EWU781" s="4"/>
      <c r="EWV781" s="4"/>
      <c r="EWW781" s="4"/>
      <c r="EWX781" s="4"/>
      <c r="EWY781" s="4"/>
      <c r="EWZ781" s="4"/>
      <c r="EXA781" s="4"/>
      <c r="EXB781" s="4"/>
      <c r="EXC781" s="4"/>
      <c r="EXD781" s="4"/>
      <c r="EXE781" s="4"/>
      <c r="EXF781" s="4"/>
      <c r="EXG781" s="4"/>
      <c r="EXH781" s="4"/>
      <c r="EXI781" s="4"/>
      <c r="EXJ781" s="4"/>
      <c r="EXK781" s="4"/>
      <c r="EXL781" s="4"/>
      <c r="EXM781" s="4"/>
      <c r="EXN781" s="4"/>
      <c r="EXO781" s="4"/>
      <c r="EXP781" s="4"/>
      <c r="EXQ781" s="4"/>
      <c r="EXR781" s="4"/>
      <c r="EXS781" s="4"/>
      <c r="EXT781" s="4"/>
      <c r="EXU781" s="4"/>
      <c r="EXV781" s="4"/>
      <c r="EXW781" s="4"/>
      <c r="EXX781" s="4"/>
      <c r="EXY781" s="4"/>
      <c r="EXZ781" s="4"/>
      <c r="EYA781" s="4"/>
      <c r="EYB781" s="4"/>
      <c r="EYC781" s="4"/>
      <c r="EYD781" s="4"/>
      <c r="EYE781" s="4"/>
      <c r="EYF781" s="4"/>
      <c r="EYG781" s="4"/>
      <c r="EYH781" s="4"/>
      <c r="EYI781" s="4"/>
      <c r="EYJ781" s="4"/>
      <c r="EYK781" s="4"/>
      <c r="EYL781" s="4"/>
      <c r="EYM781" s="4"/>
      <c r="EYN781" s="4"/>
      <c r="EYO781" s="4"/>
      <c r="EYP781" s="4"/>
      <c r="EYQ781" s="4"/>
      <c r="EYR781" s="4"/>
      <c r="EYS781" s="4"/>
      <c r="EYT781" s="4"/>
      <c r="EYU781" s="4"/>
      <c r="EYV781" s="4"/>
      <c r="EYW781" s="4"/>
      <c r="EYX781" s="4"/>
      <c r="EYY781" s="4"/>
      <c r="EYZ781" s="4"/>
      <c r="EZA781" s="4"/>
      <c r="EZB781" s="4"/>
      <c r="EZC781" s="4"/>
      <c r="EZD781" s="4"/>
      <c r="EZE781" s="4"/>
      <c r="EZF781" s="4"/>
      <c r="EZG781" s="4"/>
      <c r="EZH781" s="4"/>
      <c r="EZI781" s="4"/>
      <c r="EZJ781" s="4"/>
      <c r="EZK781" s="4"/>
      <c r="EZL781" s="4"/>
      <c r="EZM781" s="4"/>
      <c r="EZN781" s="4"/>
      <c r="EZO781" s="4"/>
      <c r="EZP781" s="4"/>
      <c r="EZQ781" s="4"/>
      <c r="EZR781" s="4"/>
      <c r="EZS781" s="4"/>
      <c r="EZT781" s="4"/>
      <c r="EZU781" s="4"/>
      <c r="EZV781" s="4"/>
      <c r="EZW781" s="4"/>
      <c r="EZX781" s="4"/>
      <c r="EZY781" s="4"/>
      <c r="EZZ781" s="4"/>
      <c r="FAA781" s="4"/>
      <c r="FAB781" s="4"/>
      <c r="FAC781" s="4"/>
      <c r="FAD781" s="4"/>
      <c r="FAE781" s="4"/>
      <c r="FAF781" s="4"/>
      <c r="FAG781" s="4"/>
      <c r="FAH781" s="4"/>
      <c r="FAI781" s="4"/>
      <c r="FAJ781" s="4"/>
      <c r="FAK781" s="4"/>
      <c r="FAL781" s="4"/>
      <c r="FAM781" s="4"/>
      <c r="FAN781" s="4"/>
      <c r="FAO781" s="4"/>
      <c r="FAP781" s="4"/>
      <c r="FAQ781" s="4"/>
      <c r="FAR781" s="4"/>
      <c r="FAS781" s="4"/>
      <c r="FAT781" s="4"/>
      <c r="FAU781" s="4"/>
      <c r="FAV781" s="4"/>
      <c r="FAW781" s="4"/>
      <c r="FAX781" s="4"/>
      <c r="FAY781" s="4"/>
      <c r="FAZ781" s="4"/>
      <c r="FBA781" s="4"/>
      <c r="FBB781" s="4"/>
      <c r="FBC781" s="4"/>
      <c r="FBD781" s="4"/>
      <c r="FBE781" s="4"/>
      <c r="FBF781" s="4"/>
      <c r="FBG781" s="4"/>
      <c r="FBH781" s="4"/>
      <c r="FBI781" s="4"/>
      <c r="FBJ781" s="4"/>
      <c r="FBK781" s="4"/>
      <c r="FBL781" s="4"/>
      <c r="FBM781" s="4"/>
      <c r="FBN781" s="4"/>
      <c r="FBO781" s="4"/>
      <c r="FBP781" s="4"/>
      <c r="FBQ781" s="4"/>
      <c r="FBR781" s="4"/>
      <c r="FBS781" s="4"/>
      <c r="FBT781" s="4"/>
      <c r="FBU781" s="4"/>
      <c r="FBV781" s="4"/>
      <c r="FBW781" s="4"/>
      <c r="FBX781" s="4"/>
      <c r="FBY781" s="4"/>
      <c r="FBZ781" s="4"/>
      <c r="FCA781" s="4"/>
      <c r="FCB781" s="4"/>
      <c r="FCC781" s="4"/>
      <c r="FCD781" s="4"/>
      <c r="FCE781" s="4"/>
      <c r="FCF781" s="4"/>
      <c r="FCG781" s="4"/>
      <c r="FCH781" s="4"/>
      <c r="FCI781" s="4"/>
      <c r="FCJ781" s="4"/>
      <c r="FCK781" s="4"/>
      <c r="FCL781" s="4"/>
      <c r="FCM781" s="4"/>
      <c r="FCN781" s="4"/>
      <c r="FCO781" s="4"/>
      <c r="FCP781" s="4"/>
      <c r="FCQ781" s="4"/>
      <c r="FCR781" s="4"/>
      <c r="FCS781" s="4"/>
      <c r="FCT781" s="4"/>
      <c r="FCU781" s="4"/>
      <c r="FCV781" s="4"/>
      <c r="FCW781" s="4"/>
      <c r="FCX781" s="4"/>
      <c r="FCY781" s="4"/>
      <c r="FCZ781" s="4"/>
      <c r="FDA781" s="4"/>
      <c r="FDB781" s="4"/>
      <c r="FDC781" s="4"/>
      <c r="FDD781" s="4"/>
      <c r="FDE781" s="4"/>
      <c r="FDF781" s="4"/>
      <c r="FDG781" s="4"/>
      <c r="FDH781" s="4"/>
      <c r="FDI781" s="4"/>
      <c r="FDJ781" s="4"/>
      <c r="FDK781" s="4"/>
      <c r="FDL781" s="4"/>
      <c r="FDM781" s="4"/>
      <c r="FDN781" s="4"/>
      <c r="FDO781" s="4"/>
      <c r="FDP781" s="4"/>
      <c r="FDQ781" s="4"/>
      <c r="FDR781" s="4"/>
      <c r="FDS781" s="4"/>
      <c r="FDT781" s="4"/>
      <c r="FDU781" s="4"/>
      <c r="FDV781" s="4"/>
      <c r="FDW781" s="4"/>
      <c r="FDX781" s="4"/>
      <c r="FDY781" s="4"/>
      <c r="FDZ781" s="4"/>
      <c r="FEA781" s="4"/>
      <c r="FEB781" s="4"/>
      <c r="FEC781" s="4"/>
      <c r="FED781" s="4"/>
      <c r="FEE781" s="4"/>
      <c r="FEF781" s="4"/>
      <c r="FEG781" s="4"/>
      <c r="FEH781" s="4"/>
      <c r="FEI781" s="4"/>
      <c r="FEJ781" s="4"/>
      <c r="FEK781" s="4"/>
      <c r="FEL781" s="4"/>
      <c r="FEM781" s="4"/>
      <c r="FEN781" s="4"/>
      <c r="FEO781" s="4"/>
      <c r="FEP781" s="4"/>
      <c r="FEQ781" s="4"/>
      <c r="FER781" s="4"/>
      <c r="FES781" s="4"/>
      <c r="FET781" s="4"/>
      <c r="FEU781" s="4"/>
      <c r="FEV781" s="4"/>
      <c r="FEW781" s="4"/>
      <c r="FEX781" s="4"/>
      <c r="FEY781" s="4"/>
      <c r="FEZ781" s="4"/>
      <c r="FFA781" s="4"/>
      <c r="FFB781" s="4"/>
      <c r="FFC781" s="4"/>
      <c r="FFD781" s="4"/>
      <c r="FFE781" s="4"/>
      <c r="FFF781" s="4"/>
      <c r="FFG781" s="4"/>
      <c r="FFH781" s="4"/>
      <c r="FFI781" s="4"/>
      <c r="FFJ781" s="4"/>
      <c r="FFK781" s="4"/>
      <c r="FFL781" s="4"/>
      <c r="FFM781" s="4"/>
      <c r="FFN781" s="4"/>
      <c r="FFO781" s="4"/>
      <c r="FFP781" s="4"/>
      <c r="FFQ781" s="4"/>
      <c r="FFR781" s="4"/>
      <c r="FFS781" s="4"/>
      <c r="FFT781" s="4"/>
      <c r="FFU781" s="4"/>
      <c r="FFV781" s="4"/>
      <c r="FFW781" s="4"/>
      <c r="FFX781" s="4"/>
      <c r="FFY781" s="4"/>
      <c r="FFZ781" s="4"/>
      <c r="FGA781" s="4"/>
      <c r="FGB781" s="4"/>
      <c r="FGC781" s="4"/>
      <c r="FGD781" s="4"/>
      <c r="FGE781" s="4"/>
      <c r="FGF781" s="4"/>
      <c r="FGG781" s="4"/>
      <c r="FGH781" s="4"/>
      <c r="FGI781" s="4"/>
      <c r="FGJ781" s="4"/>
      <c r="FGK781" s="4"/>
      <c r="FGL781" s="4"/>
      <c r="FGM781" s="4"/>
      <c r="FGN781" s="4"/>
      <c r="FGO781" s="4"/>
      <c r="FGP781" s="4"/>
      <c r="FGQ781" s="4"/>
      <c r="FGR781" s="4"/>
      <c r="FGS781" s="4"/>
      <c r="FGT781" s="4"/>
      <c r="FGU781" s="4"/>
      <c r="FGV781" s="4"/>
      <c r="FGW781" s="4"/>
      <c r="FGX781" s="4"/>
      <c r="FGY781" s="4"/>
      <c r="FGZ781" s="4"/>
      <c r="FHA781" s="4"/>
      <c r="FHB781" s="4"/>
      <c r="FHC781" s="4"/>
      <c r="FHD781" s="4"/>
      <c r="FHE781" s="4"/>
      <c r="FHF781" s="4"/>
      <c r="FHG781" s="4"/>
      <c r="FHH781" s="4"/>
      <c r="FHI781" s="4"/>
      <c r="FHJ781" s="4"/>
      <c r="FHK781" s="4"/>
      <c r="FHL781" s="4"/>
      <c r="FHM781" s="4"/>
      <c r="FHN781" s="4"/>
      <c r="FHO781" s="4"/>
      <c r="FHP781" s="4"/>
      <c r="FHQ781" s="4"/>
      <c r="FHR781" s="4"/>
      <c r="FHS781" s="4"/>
      <c r="FHT781" s="4"/>
      <c r="FHU781" s="4"/>
      <c r="FHV781" s="4"/>
      <c r="FHW781" s="4"/>
      <c r="FHX781" s="4"/>
      <c r="FHY781" s="4"/>
      <c r="FHZ781" s="4"/>
      <c r="FIA781" s="4"/>
      <c r="FIB781" s="4"/>
      <c r="FIC781" s="4"/>
      <c r="FID781" s="4"/>
      <c r="FIE781" s="4"/>
      <c r="FIF781" s="4"/>
      <c r="FIG781" s="4"/>
      <c r="FIH781" s="4"/>
      <c r="FII781" s="4"/>
      <c r="FIJ781" s="4"/>
      <c r="FIK781" s="4"/>
      <c r="FIL781" s="4"/>
      <c r="FIM781" s="4"/>
      <c r="FIN781" s="4"/>
      <c r="FIO781" s="4"/>
      <c r="FIP781" s="4"/>
      <c r="FIQ781" s="4"/>
      <c r="FIR781" s="4"/>
      <c r="FIS781" s="4"/>
      <c r="FIT781" s="4"/>
      <c r="FIU781" s="4"/>
      <c r="FIV781" s="4"/>
      <c r="FIW781" s="4"/>
      <c r="FIX781" s="4"/>
      <c r="FIY781" s="4"/>
      <c r="FIZ781" s="4"/>
      <c r="FJA781" s="4"/>
      <c r="FJB781" s="4"/>
      <c r="FJC781" s="4"/>
      <c r="FJD781" s="4"/>
      <c r="FJE781" s="4"/>
      <c r="FJF781" s="4"/>
      <c r="FJG781" s="4"/>
      <c r="FJH781" s="4"/>
      <c r="FJI781" s="4"/>
      <c r="FJJ781" s="4"/>
      <c r="FJK781" s="4"/>
      <c r="FJL781" s="4"/>
      <c r="FJM781" s="4"/>
      <c r="FJN781" s="4"/>
      <c r="FJO781" s="4"/>
      <c r="FJP781" s="4"/>
      <c r="FJQ781" s="4"/>
      <c r="FJR781" s="4"/>
      <c r="FJS781" s="4"/>
      <c r="FJT781" s="4"/>
      <c r="FJU781" s="4"/>
      <c r="FJV781" s="4"/>
      <c r="FJW781" s="4"/>
      <c r="FJX781" s="4"/>
      <c r="FJY781" s="4"/>
      <c r="FJZ781" s="4"/>
      <c r="FKA781" s="4"/>
      <c r="FKB781" s="4"/>
      <c r="FKC781" s="4"/>
      <c r="FKD781" s="4"/>
      <c r="FKE781" s="4"/>
      <c r="FKF781" s="4"/>
      <c r="FKG781" s="4"/>
      <c r="FKH781" s="4"/>
      <c r="FKI781" s="4"/>
      <c r="FKJ781" s="4"/>
      <c r="FKK781" s="4"/>
      <c r="FKL781" s="4"/>
      <c r="FKM781" s="4"/>
      <c r="FKN781" s="4"/>
      <c r="FKO781" s="4"/>
      <c r="FKP781" s="4"/>
      <c r="FKQ781" s="4"/>
      <c r="FKR781" s="4"/>
      <c r="FKS781" s="4"/>
      <c r="FKT781" s="4"/>
      <c r="FKU781" s="4"/>
      <c r="FKV781" s="4"/>
      <c r="FKW781" s="4"/>
      <c r="FKX781" s="4"/>
      <c r="FKY781" s="4"/>
      <c r="FKZ781" s="4"/>
      <c r="FLA781" s="4"/>
      <c r="FLB781" s="4"/>
      <c r="FLC781" s="4"/>
      <c r="FLD781" s="4"/>
      <c r="FLE781" s="4"/>
      <c r="FLF781" s="4"/>
      <c r="FLG781" s="4"/>
      <c r="FLH781" s="4"/>
      <c r="FLI781" s="4"/>
      <c r="FLJ781" s="4"/>
      <c r="FLK781" s="4"/>
      <c r="FLL781" s="4"/>
      <c r="FLM781" s="4"/>
      <c r="FLN781" s="4"/>
      <c r="FLO781" s="4"/>
      <c r="FLP781" s="4"/>
      <c r="FLQ781" s="4"/>
      <c r="FLR781" s="4"/>
      <c r="FLS781" s="4"/>
      <c r="FLT781" s="4"/>
      <c r="FLU781" s="4"/>
      <c r="FLV781" s="4"/>
      <c r="FLW781" s="4"/>
      <c r="FLX781" s="4"/>
      <c r="FLY781" s="4"/>
      <c r="FLZ781" s="4"/>
      <c r="FMA781" s="4"/>
      <c r="FMB781" s="4"/>
      <c r="FMC781" s="4"/>
      <c r="FMD781" s="4"/>
      <c r="FME781" s="4"/>
      <c r="FMF781" s="4"/>
      <c r="FMG781" s="4"/>
      <c r="FMH781" s="4"/>
      <c r="FMI781" s="4"/>
      <c r="FMJ781" s="4"/>
      <c r="FMK781" s="4"/>
      <c r="FML781" s="4"/>
      <c r="FMM781" s="4"/>
      <c r="FMN781" s="4"/>
      <c r="FMO781" s="4"/>
      <c r="FMP781" s="4"/>
      <c r="FMQ781" s="4"/>
      <c r="FMR781" s="4"/>
      <c r="FMS781" s="4"/>
      <c r="FMT781" s="4"/>
      <c r="FMU781" s="4"/>
      <c r="FMV781" s="4"/>
      <c r="FMW781" s="4"/>
      <c r="FMX781" s="4"/>
      <c r="FMY781" s="4"/>
      <c r="FMZ781" s="4"/>
      <c r="FNA781" s="4"/>
      <c r="FNB781" s="4"/>
      <c r="FNC781" s="4"/>
      <c r="FND781" s="4"/>
      <c r="FNE781" s="4"/>
      <c r="FNF781" s="4"/>
      <c r="FNG781" s="4"/>
      <c r="FNH781" s="4"/>
      <c r="FNI781" s="4"/>
      <c r="FNJ781" s="4"/>
      <c r="FNK781" s="4"/>
      <c r="FNL781" s="4"/>
      <c r="FNM781" s="4"/>
      <c r="FNN781" s="4"/>
      <c r="FNO781" s="4"/>
      <c r="FNP781" s="4"/>
      <c r="FNQ781" s="4"/>
      <c r="FNR781" s="4"/>
      <c r="FNS781" s="4"/>
      <c r="FNT781" s="4"/>
      <c r="FNU781" s="4"/>
      <c r="FNV781" s="4"/>
      <c r="FNW781" s="4"/>
      <c r="FNX781" s="4"/>
      <c r="FNY781" s="4"/>
      <c r="FNZ781" s="4"/>
      <c r="FOA781" s="4"/>
      <c r="FOB781" s="4"/>
      <c r="FOC781" s="4"/>
      <c r="FOD781" s="4"/>
      <c r="FOE781" s="4"/>
      <c r="FOF781" s="4"/>
      <c r="FOG781" s="4"/>
      <c r="FOH781" s="4"/>
      <c r="FOI781" s="4"/>
      <c r="FOJ781" s="4"/>
      <c r="FOK781" s="4"/>
      <c r="FOL781" s="4"/>
      <c r="FOM781" s="4"/>
      <c r="FON781" s="4"/>
      <c r="FOO781" s="4"/>
      <c r="FOP781" s="4"/>
      <c r="FOQ781" s="4"/>
      <c r="FOR781" s="4"/>
      <c r="FOS781" s="4"/>
      <c r="FOT781" s="4"/>
      <c r="FOU781" s="4"/>
      <c r="FOV781" s="4"/>
      <c r="FOW781" s="4"/>
      <c r="FOX781" s="4"/>
      <c r="FOY781" s="4"/>
      <c r="FOZ781" s="4"/>
      <c r="FPA781" s="4"/>
      <c r="FPB781" s="4"/>
      <c r="FPC781" s="4"/>
      <c r="FPD781" s="4"/>
      <c r="FPE781" s="4"/>
      <c r="FPF781" s="4"/>
      <c r="FPG781" s="4"/>
      <c r="FPH781" s="4"/>
      <c r="FPI781" s="4"/>
      <c r="FPJ781" s="4"/>
      <c r="FPK781" s="4"/>
      <c r="FPL781" s="4"/>
      <c r="FPM781" s="4"/>
      <c r="FPN781" s="4"/>
      <c r="FPO781" s="4"/>
      <c r="FPP781" s="4"/>
      <c r="FPQ781" s="4"/>
      <c r="FPR781" s="4"/>
      <c r="FPS781" s="4"/>
      <c r="FPT781" s="4"/>
      <c r="FPU781" s="4"/>
      <c r="FPV781" s="4"/>
      <c r="FPW781" s="4"/>
      <c r="FPX781" s="4"/>
      <c r="FPY781" s="4"/>
      <c r="FPZ781" s="4"/>
      <c r="FQA781" s="4"/>
      <c r="FQB781" s="4"/>
      <c r="FQC781" s="4"/>
      <c r="FQD781" s="4"/>
      <c r="FQE781" s="4"/>
      <c r="FQF781" s="4"/>
      <c r="FQG781" s="4"/>
      <c r="FQH781" s="4"/>
      <c r="FQI781" s="4"/>
      <c r="FQJ781" s="4"/>
      <c r="FQK781" s="4"/>
      <c r="FQL781" s="4"/>
      <c r="FQM781" s="4"/>
      <c r="FQN781" s="4"/>
      <c r="FQO781" s="4"/>
      <c r="FQP781" s="4"/>
      <c r="FQQ781" s="4"/>
      <c r="FQR781" s="4"/>
      <c r="FQS781" s="4"/>
      <c r="FQT781" s="4"/>
      <c r="FQU781" s="4"/>
      <c r="FQV781" s="4"/>
      <c r="FQW781" s="4"/>
      <c r="FQX781" s="4"/>
      <c r="FQY781" s="4"/>
      <c r="FQZ781" s="4"/>
      <c r="FRA781" s="4"/>
      <c r="FRB781" s="4"/>
      <c r="FRC781" s="4"/>
      <c r="FRD781" s="4"/>
      <c r="FRE781" s="4"/>
      <c r="FRF781" s="4"/>
      <c r="FRG781" s="4"/>
      <c r="FRH781" s="4"/>
      <c r="FRI781" s="4"/>
      <c r="FRJ781" s="4"/>
      <c r="FRK781" s="4"/>
      <c r="FRL781" s="4"/>
      <c r="FRM781" s="4"/>
      <c r="FRN781" s="4"/>
      <c r="FRO781" s="4"/>
      <c r="FRP781" s="4"/>
      <c r="FRQ781" s="4"/>
      <c r="FRR781" s="4"/>
      <c r="FRS781" s="4"/>
      <c r="FRT781" s="4"/>
      <c r="FRU781" s="4"/>
      <c r="FRV781" s="4"/>
      <c r="FRW781" s="4"/>
      <c r="FRX781" s="4"/>
      <c r="FRY781" s="4"/>
      <c r="FRZ781" s="4"/>
      <c r="FSA781" s="4"/>
      <c r="FSB781" s="4"/>
      <c r="FSC781" s="4"/>
      <c r="FSD781" s="4"/>
      <c r="FSE781" s="4"/>
      <c r="FSF781" s="4"/>
      <c r="FSG781" s="4"/>
      <c r="FSH781" s="4"/>
      <c r="FSI781" s="4"/>
      <c r="FSJ781" s="4"/>
      <c r="FSK781" s="4"/>
      <c r="FSL781" s="4"/>
      <c r="FSM781" s="4"/>
      <c r="FSN781" s="4"/>
      <c r="FSO781" s="4"/>
      <c r="FSP781" s="4"/>
      <c r="FSQ781" s="4"/>
      <c r="FSR781" s="4"/>
      <c r="FSS781" s="4"/>
      <c r="FST781" s="4"/>
      <c r="FSU781" s="4"/>
      <c r="FSV781" s="4"/>
      <c r="FSW781" s="4"/>
      <c r="FSX781" s="4"/>
      <c r="FSY781" s="4"/>
      <c r="FSZ781" s="4"/>
      <c r="FTA781" s="4"/>
      <c r="FTB781" s="4"/>
      <c r="FTC781" s="4"/>
      <c r="FTD781" s="4"/>
      <c r="FTE781" s="4"/>
      <c r="FTF781" s="4"/>
      <c r="FTG781" s="4"/>
      <c r="FTH781" s="4"/>
      <c r="FTI781" s="4"/>
      <c r="FTJ781" s="4"/>
      <c r="FTK781" s="4"/>
      <c r="FTL781" s="4"/>
      <c r="FTM781" s="4"/>
      <c r="FTN781" s="4"/>
      <c r="FTO781" s="4"/>
      <c r="FTP781" s="4"/>
      <c r="FTQ781" s="4"/>
      <c r="FTR781" s="4"/>
      <c r="FTS781" s="4"/>
      <c r="FTT781" s="4"/>
      <c r="FTU781" s="4"/>
      <c r="FTV781" s="4"/>
      <c r="FTW781" s="4"/>
      <c r="FTX781" s="4"/>
      <c r="FTY781" s="4"/>
      <c r="FTZ781" s="4"/>
      <c r="FUA781" s="4"/>
      <c r="FUB781" s="4"/>
      <c r="FUC781" s="4"/>
      <c r="FUD781" s="4"/>
      <c r="FUE781" s="4"/>
      <c r="FUF781" s="4"/>
      <c r="FUG781" s="4"/>
      <c r="FUH781" s="4"/>
      <c r="FUI781" s="4"/>
      <c r="FUJ781" s="4"/>
      <c r="FUK781" s="4"/>
      <c r="FUL781" s="4"/>
      <c r="FUM781" s="4"/>
      <c r="FUN781" s="4"/>
      <c r="FUO781" s="4"/>
      <c r="FUP781" s="4"/>
      <c r="FUQ781" s="4"/>
      <c r="FUR781" s="4"/>
      <c r="FUS781" s="4"/>
      <c r="FUT781" s="4"/>
      <c r="FUU781" s="4"/>
      <c r="FUV781" s="4"/>
      <c r="FUW781" s="4"/>
      <c r="FUX781" s="4"/>
      <c r="FUY781" s="4"/>
      <c r="FUZ781" s="4"/>
      <c r="FVA781" s="4"/>
      <c r="FVB781" s="4"/>
      <c r="FVC781" s="4"/>
      <c r="FVD781" s="4"/>
      <c r="FVE781" s="4"/>
      <c r="FVF781" s="4"/>
      <c r="FVG781" s="4"/>
      <c r="FVH781" s="4"/>
      <c r="FVI781" s="4"/>
      <c r="FVJ781" s="4"/>
      <c r="FVK781" s="4"/>
      <c r="FVL781" s="4"/>
      <c r="FVM781" s="4"/>
      <c r="FVN781" s="4"/>
      <c r="FVO781" s="4"/>
      <c r="FVP781" s="4"/>
      <c r="FVQ781" s="4"/>
      <c r="FVR781" s="4"/>
      <c r="FVS781" s="4"/>
      <c r="FVT781" s="4"/>
      <c r="FVU781" s="4"/>
      <c r="FVV781" s="4"/>
      <c r="FVW781" s="4"/>
      <c r="FVX781" s="4"/>
      <c r="FVY781" s="4"/>
      <c r="FVZ781" s="4"/>
      <c r="FWA781" s="4"/>
      <c r="FWB781" s="4"/>
      <c r="FWC781" s="4"/>
      <c r="FWD781" s="4"/>
      <c r="FWE781" s="4"/>
      <c r="FWF781" s="4"/>
      <c r="FWG781" s="4"/>
      <c r="FWH781" s="4"/>
      <c r="FWI781" s="4"/>
      <c r="FWJ781" s="4"/>
      <c r="FWK781" s="4"/>
      <c r="FWL781" s="4"/>
      <c r="FWM781" s="4"/>
      <c r="FWN781" s="4"/>
      <c r="FWO781" s="4"/>
      <c r="FWP781" s="4"/>
      <c r="FWQ781" s="4"/>
      <c r="FWR781" s="4"/>
      <c r="FWS781" s="4"/>
      <c r="FWT781" s="4"/>
      <c r="FWU781" s="4"/>
      <c r="FWV781" s="4"/>
      <c r="FWW781" s="4"/>
      <c r="FWX781" s="4"/>
      <c r="FWY781" s="4"/>
      <c r="FWZ781" s="4"/>
      <c r="FXA781" s="4"/>
      <c r="FXB781" s="4"/>
      <c r="FXC781" s="4"/>
      <c r="FXD781" s="4"/>
      <c r="FXE781" s="4"/>
      <c r="FXF781" s="4"/>
      <c r="FXG781" s="4"/>
      <c r="FXH781" s="4"/>
      <c r="FXI781" s="4"/>
      <c r="FXJ781" s="4"/>
      <c r="FXK781" s="4"/>
      <c r="FXL781" s="4"/>
      <c r="FXM781" s="4"/>
      <c r="FXN781" s="4"/>
      <c r="FXO781" s="4"/>
      <c r="FXP781" s="4"/>
      <c r="FXQ781" s="4"/>
      <c r="FXR781" s="4"/>
      <c r="FXS781" s="4"/>
      <c r="FXT781" s="4"/>
      <c r="FXU781" s="4"/>
      <c r="FXV781" s="4"/>
      <c r="FXW781" s="4"/>
      <c r="FXX781" s="4"/>
      <c r="FXY781" s="4"/>
      <c r="FXZ781" s="4"/>
      <c r="FYA781" s="4"/>
      <c r="FYB781" s="4"/>
      <c r="FYC781" s="4"/>
      <c r="FYD781" s="4"/>
      <c r="FYE781" s="4"/>
      <c r="FYF781" s="4"/>
      <c r="FYG781" s="4"/>
      <c r="FYH781" s="4"/>
      <c r="FYI781" s="4"/>
      <c r="FYJ781" s="4"/>
      <c r="FYK781" s="4"/>
      <c r="FYL781" s="4"/>
      <c r="FYM781" s="4"/>
      <c r="FYN781" s="4"/>
      <c r="FYO781" s="4"/>
      <c r="FYP781" s="4"/>
      <c r="FYQ781" s="4"/>
      <c r="FYR781" s="4"/>
      <c r="FYS781" s="4"/>
      <c r="FYT781" s="4"/>
      <c r="FYU781" s="4"/>
      <c r="FYV781" s="4"/>
      <c r="FYW781" s="4"/>
      <c r="FYX781" s="4"/>
      <c r="FYY781" s="4"/>
      <c r="FYZ781" s="4"/>
      <c r="FZA781" s="4"/>
      <c r="FZB781" s="4"/>
      <c r="FZC781" s="4"/>
      <c r="FZD781" s="4"/>
      <c r="FZE781" s="4"/>
      <c r="FZF781" s="4"/>
      <c r="FZG781" s="4"/>
      <c r="FZH781" s="4"/>
      <c r="FZI781" s="4"/>
      <c r="FZJ781" s="4"/>
      <c r="FZK781" s="4"/>
      <c r="FZL781" s="4"/>
      <c r="FZM781" s="4"/>
      <c r="FZN781" s="4"/>
      <c r="FZO781" s="4"/>
      <c r="FZP781" s="4"/>
      <c r="FZQ781" s="4"/>
      <c r="FZR781" s="4"/>
      <c r="FZS781" s="4"/>
      <c r="FZT781" s="4"/>
      <c r="FZU781" s="4"/>
      <c r="FZV781" s="4"/>
      <c r="FZW781" s="4"/>
      <c r="FZX781" s="4"/>
      <c r="FZY781" s="4"/>
      <c r="FZZ781" s="4"/>
      <c r="GAA781" s="4"/>
      <c r="GAB781" s="4"/>
      <c r="GAC781" s="4"/>
      <c r="GAD781" s="4"/>
      <c r="GAE781" s="4"/>
      <c r="GAF781" s="4"/>
      <c r="GAG781" s="4"/>
      <c r="GAH781" s="4"/>
      <c r="GAI781" s="4"/>
      <c r="GAJ781" s="4"/>
      <c r="GAK781" s="4"/>
      <c r="GAL781" s="4"/>
      <c r="GAM781" s="4"/>
      <c r="GAN781" s="4"/>
      <c r="GAO781" s="4"/>
      <c r="GAP781" s="4"/>
      <c r="GAQ781" s="4"/>
      <c r="GAR781" s="4"/>
      <c r="GAS781" s="4"/>
      <c r="GAT781" s="4"/>
      <c r="GAU781" s="4"/>
      <c r="GAV781" s="4"/>
      <c r="GAW781" s="4"/>
      <c r="GAX781" s="4"/>
      <c r="GAY781" s="4"/>
      <c r="GAZ781" s="4"/>
      <c r="GBA781" s="4"/>
      <c r="GBB781" s="4"/>
      <c r="GBC781" s="4"/>
      <c r="GBD781" s="4"/>
      <c r="GBE781" s="4"/>
      <c r="GBF781" s="4"/>
      <c r="GBG781" s="4"/>
      <c r="GBH781" s="4"/>
      <c r="GBI781" s="4"/>
      <c r="GBJ781" s="4"/>
      <c r="GBK781" s="4"/>
      <c r="GBL781" s="4"/>
      <c r="GBM781" s="4"/>
      <c r="GBN781" s="4"/>
      <c r="GBO781" s="4"/>
      <c r="GBP781" s="4"/>
      <c r="GBQ781" s="4"/>
      <c r="GBR781" s="4"/>
      <c r="GBS781" s="4"/>
      <c r="GBT781" s="4"/>
      <c r="GBU781" s="4"/>
      <c r="GBV781" s="4"/>
      <c r="GBW781" s="4"/>
      <c r="GBX781" s="4"/>
      <c r="GBY781" s="4"/>
      <c r="GBZ781" s="4"/>
      <c r="GCA781" s="4"/>
      <c r="GCB781" s="4"/>
      <c r="GCC781" s="4"/>
      <c r="GCD781" s="4"/>
      <c r="GCE781" s="4"/>
      <c r="GCF781" s="4"/>
      <c r="GCG781" s="4"/>
      <c r="GCH781" s="4"/>
      <c r="GCI781" s="4"/>
      <c r="GCJ781" s="4"/>
      <c r="GCK781" s="4"/>
      <c r="GCL781" s="4"/>
      <c r="GCM781" s="4"/>
      <c r="GCN781" s="4"/>
      <c r="GCO781" s="4"/>
      <c r="GCP781" s="4"/>
      <c r="GCQ781" s="4"/>
      <c r="GCR781" s="4"/>
      <c r="GCS781" s="4"/>
      <c r="GCT781" s="4"/>
      <c r="GCU781" s="4"/>
      <c r="GCV781" s="4"/>
      <c r="GCW781" s="4"/>
      <c r="GCX781" s="4"/>
      <c r="GCY781" s="4"/>
      <c r="GCZ781" s="4"/>
      <c r="GDA781" s="4"/>
      <c r="GDB781" s="4"/>
      <c r="GDC781" s="4"/>
      <c r="GDD781" s="4"/>
      <c r="GDE781" s="4"/>
      <c r="GDF781" s="4"/>
      <c r="GDG781" s="4"/>
      <c r="GDH781" s="4"/>
      <c r="GDI781" s="4"/>
      <c r="GDJ781" s="4"/>
      <c r="GDK781" s="4"/>
      <c r="GDL781" s="4"/>
      <c r="GDM781" s="4"/>
      <c r="GDN781" s="4"/>
      <c r="GDO781" s="4"/>
      <c r="GDP781" s="4"/>
      <c r="GDQ781" s="4"/>
      <c r="GDR781" s="4"/>
      <c r="GDS781" s="4"/>
      <c r="GDT781" s="4"/>
      <c r="GDU781" s="4"/>
      <c r="GDV781" s="4"/>
      <c r="GDW781" s="4"/>
      <c r="GDX781" s="4"/>
      <c r="GDY781" s="4"/>
      <c r="GDZ781" s="4"/>
      <c r="GEA781" s="4"/>
      <c r="GEB781" s="4"/>
      <c r="GEC781" s="4"/>
      <c r="GED781" s="4"/>
      <c r="GEE781" s="4"/>
      <c r="GEF781" s="4"/>
      <c r="GEG781" s="4"/>
      <c r="GEH781" s="4"/>
      <c r="GEI781" s="4"/>
      <c r="GEJ781" s="4"/>
      <c r="GEK781" s="4"/>
      <c r="GEL781" s="4"/>
      <c r="GEM781" s="4"/>
      <c r="GEN781" s="4"/>
      <c r="GEO781" s="4"/>
      <c r="GEP781" s="4"/>
      <c r="GEQ781" s="4"/>
      <c r="GER781" s="4"/>
      <c r="GES781" s="4"/>
      <c r="GET781" s="4"/>
      <c r="GEU781" s="4"/>
      <c r="GEV781" s="4"/>
      <c r="GEW781" s="4"/>
      <c r="GEX781" s="4"/>
      <c r="GEY781" s="4"/>
      <c r="GEZ781" s="4"/>
      <c r="GFA781" s="4"/>
      <c r="GFB781" s="4"/>
      <c r="GFC781" s="4"/>
      <c r="GFD781" s="4"/>
      <c r="GFE781" s="4"/>
      <c r="GFF781" s="4"/>
      <c r="GFG781" s="4"/>
      <c r="GFH781" s="4"/>
      <c r="GFI781" s="4"/>
      <c r="GFJ781" s="4"/>
      <c r="GFK781" s="4"/>
      <c r="GFL781" s="4"/>
      <c r="GFM781" s="4"/>
      <c r="GFN781" s="4"/>
      <c r="GFO781" s="4"/>
      <c r="GFP781" s="4"/>
      <c r="GFQ781" s="4"/>
      <c r="GFR781" s="4"/>
      <c r="GFS781" s="4"/>
      <c r="GFT781" s="4"/>
      <c r="GFU781" s="4"/>
      <c r="GFV781" s="4"/>
      <c r="GFW781" s="4"/>
      <c r="GFX781" s="4"/>
      <c r="GFY781" s="4"/>
      <c r="GFZ781" s="4"/>
      <c r="GGA781" s="4"/>
      <c r="GGB781" s="4"/>
      <c r="GGC781" s="4"/>
      <c r="GGD781" s="4"/>
      <c r="GGE781" s="4"/>
      <c r="GGF781" s="4"/>
      <c r="GGG781" s="4"/>
      <c r="GGH781" s="4"/>
      <c r="GGI781" s="4"/>
      <c r="GGJ781" s="4"/>
      <c r="GGK781" s="4"/>
      <c r="GGL781" s="4"/>
      <c r="GGM781" s="4"/>
      <c r="GGN781" s="4"/>
      <c r="GGO781" s="4"/>
      <c r="GGP781" s="4"/>
      <c r="GGQ781" s="4"/>
      <c r="GGR781" s="4"/>
      <c r="GGS781" s="4"/>
      <c r="GGT781" s="4"/>
      <c r="GGU781" s="4"/>
      <c r="GGV781" s="4"/>
      <c r="GGW781" s="4"/>
      <c r="GGX781" s="4"/>
      <c r="GGY781" s="4"/>
      <c r="GGZ781" s="4"/>
      <c r="GHA781" s="4"/>
      <c r="GHB781" s="4"/>
      <c r="GHC781" s="4"/>
      <c r="GHD781" s="4"/>
      <c r="GHE781" s="4"/>
      <c r="GHF781" s="4"/>
      <c r="GHG781" s="4"/>
      <c r="GHH781" s="4"/>
      <c r="GHI781" s="4"/>
      <c r="GHJ781" s="4"/>
      <c r="GHK781" s="4"/>
      <c r="GHL781" s="4"/>
      <c r="GHM781" s="4"/>
      <c r="GHN781" s="4"/>
      <c r="GHO781" s="4"/>
      <c r="GHP781" s="4"/>
      <c r="GHQ781" s="4"/>
      <c r="GHR781" s="4"/>
      <c r="GHS781" s="4"/>
      <c r="GHT781" s="4"/>
      <c r="GHU781" s="4"/>
      <c r="GHV781" s="4"/>
      <c r="GHW781" s="4"/>
      <c r="GHX781" s="4"/>
      <c r="GHY781" s="4"/>
      <c r="GHZ781" s="4"/>
      <c r="GIA781" s="4"/>
      <c r="GIB781" s="4"/>
      <c r="GIC781" s="4"/>
      <c r="GID781" s="4"/>
      <c r="GIE781" s="4"/>
      <c r="GIF781" s="4"/>
      <c r="GIG781" s="4"/>
      <c r="GIH781" s="4"/>
      <c r="GII781" s="4"/>
      <c r="GIJ781" s="4"/>
      <c r="GIK781" s="4"/>
      <c r="GIL781" s="4"/>
      <c r="GIM781" s="4"/>
      <c r="GIN781" s="4"/>
      <c r="GIO781" s="4"/>
      <c r="GIP781" s="4"/>
      <c r="GIQ781" s="4"/>
      <c r="GIR781" s="4"/>
      <c r="GIS781" s="4"/>
      <c r="GIT781" s="4"/>
      <c r="GIU781" s="4"/>
      <c r="GIV781" s="4"/>
      <c r="GIW781" s="4"/>
      <c r="GIX781" s="4"/>
      <c r="GIY781" s="4"/>
      <c r="GIZ781" s="4"/>
      <c r="GJA781" s="4"/>
      <c r="GJB781" s="4"/>
      <c r="GJC781" s="4"/>
      <c r="GJD781" s="4"/>
      <c r="GJE781" s="4"/>
      <c r="GJF781" s="4"/>
      <c r="GJG781" s="4"/>
      <c r="GJH781" s="4"/>
      <c r="GJI781" s="4"/>
      <c r="GJJ781" s="4"/>
      <c r="GJK781" s="4"/>
      <c r="GJL781" s="4"/>
      <c r="GJM781" s="4"/>
      <c r="GJN781" s="4"/>
      <c r="GJO781" s="4"/>
      <c r="GJP781" s="4"/>
      <c r="GJQ781" s="4"/>
      <c r="GJR781" s="4"/>
      <c r="GJS781" s="4"/>
      <c r="GJT781" s="4"/>
      <c r="GJU781" s="4"/>
      <c r="GJV781" s="4"/>
      <c r="GJW781" s="4"/>
      <c r="GJX781" s="4"/>
      <c r="GJY781" s="4"/>
      <c r="GJZ781" s="4"/>
      <c r="GKA781" s="4"/>
      <c r="GKB781" s="4"/>
      <c r="GKC781" s="4"/>
      <c r="GKD781" s="4"/>
      <c r="GKE781" s="4"/>
      <c r="GKF781" s="4"/>
      <c r="GKG781" s="4"/>
      <c r="GKH781" s="4"/>
      <c r="GKI781" s="4"/>
      <c r="GKJ781" s="4"/>
      <c r="GKK781" s="4"/>
      <c r="GKL781" s="4"/>
      <c r="GKM781" s="4"/>
      <c r="GKN781" s="4"/>
      <c r="GKO781" s="4"/>
      <c r="GKP781" s="4"/>
      <c r="GKQ781" s="4"/>
      <c r="GKR781" s="4"/>
      <c r="GKS781" s="4"/>
      <c r="GKT781" s="4"/>
      <c r="GKU781" s="4"/>
      <c r="GKV781" s="4"/>
      <c r="GKW781" s="4"/>
      <c r="GKX781" s="4"/>
      <c r="GKY781" s="4"/>
      <c r="GKZ781" s="4"/>
      <c r="GLA781" s="4"/>
      <c r="GLB781" s="4"/>
      <c r="GLC781" s="4"/>
      <c r="GLD781" s="4"/>
      <c r="GLE781" s="4"/>
      <c r="GLF781" s="4"/>
      <c r="GLG781" s="4"/>
      <c r="GLH781" s="4"/>
      <c r="GLI781" s="4"/>
      <c r="GLJ781" s="4"/>
      <c r="GLK781" s="4"/>
      <c r="GLL781" s="4"/>
      <c r="GLM781" s="4"/>
      <c r="GLN781" s="4"/>
      <c r="GLO781" s="4"/>
      <c r="GLP781" s="4"/>
      <c r="GLQ781" s="4"/>
      <c r="GLR781" s="4"/>
      <c r="GLS781" s="4"/>
      <c r="GLT781" s="4"/>
      <c r="GLU781" s="4"/>
      <c r="GLV781" s="4"/>
      <c r="GLW781" s="4"/>
      <c r="GLX781" s="4"/>
      <c r="GLY781" s="4"/>
      <c r="GLZ781" s="4"/>
      <c r="GMA781" s="4"/>
      <c r="GMB781" s="4"/>
      <c r="GMC781" s="4"/>
      <c r="GMD781" s="4"/>
      <c r="GME781" s="4"/>
      <c r="GMF781" s="4"/>
      <c r="GMG781" s="4"/>
      <c r="GMH781" s="4"/>
      <c r="GMI781" s="4"/>
      <c r="GMJ781" s="4"/>
      <c r="GMK781" s="4"/>
      <c r="GML781" s="4"/>
      <c r="GMM781" s="4"/>
      <c r="GMN781" s="4"/>
      <c r="GMO781" s="4"/>
      <c r="GMP781" s="4"/>
      <c r="GMQ781" s="4"/>
      <c r="GMR781" s="4"/>
      <c r="GMS781" s="4"/>
      <c r="GMT781" s="4"/>
      <c r="GMU781" s="4"/>
      <c r="GMV781" s="4"/>
      <c r="GMW781" s="4"/>
      <c r="GMX781" s="4"/>
      <c r="GMY781" s="4"/>
      <c r="GMZ781" s="4"/>
      <c r="GNA781" s="4"/>
      <c r="GNB781" s="4"/>
      <c r="GNC781" s="4"/>
      <c r="GND781" s="4"/>
      <c r="GNE781" s="4"/>
      <c r="GNF781" s="4"/>
      <c r="GNG781" s="4"/>
      <c r="GNH781" s="4"/>
      <c r="GNI781" s="4"/>
      <c r="GNJ781" s="4"/>
      <c r="GNK781" s="4"/>
      <c r="GNL781" s="4"/>
      <c r="GNM781" s="4"/>
      <c r="GNN781" s="4"/>
      <c r="GNO781" s="4"/>
      <c r="GNP781" s="4"/>
      <c r="GNQ781" s="4"/>
      <c r="GNR781" s="4"/>
      <c r="GNS781" s="4"/>
      <c r="GNT781" s="4"/>
      <c r="GNU781" s="4"/>
      <c r="GNV781" s="4"/>
      <c r="GNW781" s="4"/>
      <c r="GNX781" s="4"/>
      <c r="GNY781" s="4"/>
      <c r="GNZ781" s="4"/>
      <c r="GOA781" s="4"/>
      <c r="GOB781" s="4"/>
      <c r="GOC781" s="4"/>
      <c r="GOD781" s="4"/>
      <c r="GOE781" s="4"/>
      <c r="GOF781" s="4"/>
      <c r="GOG781" s="4"/>
      <c r="GOH781" s="4"/>
      <c r="GOI781" s="4"/>
      <c r="GOJ781" s="4"/>
      <c r="GOK781" s="4"/>
      <c r="GOL781" s="4"/>
      <c r="GOM781" s="4"/>
      <c r="GON781" s="4"/>
      <c r="GOO781" s="4"/>
      <c r="GOP781" s="4"/>
      <c r="GOQ781" s="4"/>
      <c r="GOR781" s="4"/>
      <c r="GOS781" s="4"/>
      <c r="GOT781" s="4"/>
      <c r="GOU781" s="4"/>
      <c r="GOV781" s="4"/>
      <c r="GOW781" s="4"/>
      <c r="GOX781" s="4"/>
      <c r="GOY781" s="4"/>
      <c r="GOZ781" s="4"/>
      <c r="GPA781" s="4"/>
      <c r="GPB781" s="4"/>
      <c r="GPC781" s="4"/>
      <c r="GPD781" s="4"/>
      <c r="GPE781" s="4"/>
      <c r="GPF781" s="4"/>
      <c r="GPG781" s="4"/>
      <c r="GPH781" s="4"/>
      <c r="GPI781" s="4"/>
      <c r="GPJ781" s="4"/>
      <c r="GPK781" s="4"/>
      <c r="GPL781" s="4"/>
      <c r="GPM781" s="4"/>
      <c r="GPN781" s="4"/>
      <c r="GPO781" s="4"/>
      <c r="GPP781" s="4"/>
      <c r="GPQ781" s="4"/>
      <c r="GPR781" s="4"/>
      <c r="GPS781" s="4"/>
      <c r="GPT781" s="4"/>
      <c r="GPU781" s="4"/>
      <c r="GPV781" s="4"/>
      <c r="GPW781" s="4"/>
      <c r="GPX781" s="4"/>
      <c r="GPY781" s="4"/>
      <c r="GPZ781" s="4"/>
      <c r="GQA781" s="4"/>
      <c r="GQB781" s="4"/>
      <c r="GQC781" s="4"/>
      <c r="GQD781" s="4"/>
      <c r="GQE781" s="4"/>
      <c r="GQF781" s="4"/>
      <c r="GQG781" s="4"/>
      <c r="GQH781" s="4"/>
      <c r="GQI781" s="4"/>
      <c r="GQJ781" s="4"/>
      <c r="GQK781" s="4"/>
      <c r="GQL781" s="4"/>
      <c r="GQM781" s="4"/>
      <c r="GQN781" s="4"/>
      <c r="GQO781" s="4"/>
      <c r="GQP781" s="4"/>
      <c r="GQQ781" s="4"/>
      <c r="GQR781" s="4"/>
      <c r="GQS781" s="4"/>
      <c r="GQT781" s="4"/>
      <c r="GQU781" s="4"/>
      <c r="GQV781" s="4"/>
      <c r="GQW781" s="4"/>
      <c r="GQX781" s="4"/>
      <c r="GQY781" s="4"/>
      <c r="GQZ781" s="4"/>
      <c r="GRA781" s="4"/>
      <c r="GRB781" s="4"/>
      <c r="GRC781" s="4"/>
      <c r="GRD781" s="4"/>
      <c r="GRE781" s="4"/>
      <c r="GRF781" s="4"/>
      <c r="GRG781" s="4"/>
      <c r="GRH781" s="4"/>
      <c r="GRI781" s="4"/>
      <c r="GRJ781" s="4"/>
      <c r="GRK781" s="4"/>
      <c r="GRL781" s="4"/>
      <c r="GRM781" s="4"/>
      <c r="GRN781" s="4"/>
      <c r="GRO781" s="4"/>
      <c r="GRP781" s="4"/>
      <c r="GRQ781" s="4"/>
      <c r="GRR781" s="4"/>
      <c r="GRS781" s="4"/>
      <c r="GRT781" s="4"/>
      <c r="GRU781" s="4"/>
      <c r="GRV781" s="4"/>
      <c r="GRW781" s="4"/>
      <c r="GRX781" s="4"/>
      <c r="GRY781" s="4"/>
      <c r="GRZ781" s="4"/>
      <c r="GSA781" s="4"/>
      <c r="GSB781" s="4"/>
      <c r="GSC781" s="4"/>
      <c r="GSD781" s="4"/>
      <c r="GSE781" s="4"/>
      <c r="GSF781" s="4"/>
      <c r="GSG781" s="4"/>
      <c r="GSH781" s="4"/>
      <c r="GSI781" s="4"/>
      <c r="GSJ781" s="4"/>
      <c r="GSK781" s="4"/>
      <c r="GSL781" s="4"/>
      <c r="GSM781" s="4"/>
      <c r="GSN781" s="4"/>
      <c r="GSO781" s="4"/>
      <c r="GSP781" s="4"/>
      <c r="GSQ781" s="4"/>
      <c r="GSR781" s="4"/>
      <c r="GSS781" s="4"/>
      <c r="GST781" s="4"/>
      <c r="GSU781" s="4"/>
      <c r="GSV781" s="4"/>
      <c r="GSW781" s="4"/>
      <c r="GSX781" s="4"/>
      <c r="GSY781" s="4"/>
      <c r="GSZ781" s="4"/>
      <c r="GTA781" s="4"/>
      <c r="GTB781" s="4"/>
      <c r="GTC781" s="4"/>
      <c r="GTD781" s="4"/>
      <c r="GTE781" s="4"/>
      <c r="GTF781" s="4"/>
      <c r="GTG781" s="4"/>
      <c r="GTH781" s="4"/>
      <c r="GTI781" s="4"/>
      <c r="GTJ781" s="4"/>
      <c r="GTK781" s="4"/>
      <c r="GTL781" s="4"/>
      <c r="GTM781" s="4"/>
      <c r="GTN781" s="4"/>
      <c r="GTO781" s="4"/>
      <c r="GTP781" s="4"/>
      <c r="GTQ781" s="4"/>
      <c r="GTR781" s="4"/>
      <c r="GTS781" s="4"/>
      <c r="GTT781" s="4"/>
      <c r="GTU781" s="4"/>
      <c r="GTV781" s="4"/>
      <c r="GTW781" s="4"/>
      <c r="GTX781" s="4"/>
      <c r="GTY781" s="4"/>
      <c r="GTZ781" s="4"/>
      <c r="GUA781" s="4"/>
      <c r="GUB781" s="4"/>
      <c r="GUC781" s="4"/>
      <c r="GUD781" s="4"/>
      <c r="GUE781" s="4"/>
      <c r="GUF781" s="4"/>
      <c r="GUG781" s="4"/>
      <c r="GUH781" s="4"/>
      <c r="GUI781" s="4"/>
      <c r="GUJ781" s="4"/>
      <c r="GUK781" s="4"/>
      <c r="GUL781" s="4"/>
      <c r="GUM781" s="4"/>
      <c r="GUN781" s="4"/>
      <c r="GUO781" s="4"/>
      <c r="GUP781" s="4"/>
      <c r="GUQ781" s="4"/>
      <c r="GUR781" s="4"/>
      <c r="GUS781" s="4"/>
      <c r="GUT781" s="4"/>
      <c r="GUU781" s="4"/>
      <c r="GUV781" s="4"/>
      <c r="GUW781" s="4"/>
      <c r="GUX781" s="4"/>
      <c r="GUY781" s="4"/>
      <c r="GUZ781" s="4"/>
      <c r="GVA781" s="4"/>
      <c r="GVB781" s="4"/>
      <c r="GVC781" s="4"/>
      <c r="GVD781" s="4"/>
      <c r="GVE781" s="4"/>
      <c r="GVF781" s="4"/>
      <c r="GVG781" s="4"/>
      <c r="GVH781" s="4"/>
      <c r="GVI781" s="4"/>
      <c r="GVJ781" s="4"/>
      <c r="GVK781" s="4"/>
      <c r="GVL781" s="4"/>
      <c r="GVM781" s="4"/>
      <c r="GVN781" s="4"/>
      <c r="GVO781" s="4"/>
      <c r="GVP781" s="4"/>
      <c r="GVQ781" s="4"/>
      <c r="GVR781" s="4"/>
      <c r="GVS781" s="4"/>
      <c r="GVT781" s="4"/>
      <c r="GVU781" s="4"/>
      <c r="GVV781" s="4"/>
      <c r="GVW781" s="4"/>
      <c r="GVX781" s="4"/>
      <c r="GVY781" s="4"/>
      <c r="GVZ781" s="4"/>
      <c r="GWA781" s="4"/>
      <c r="GWB781" s="4"/>
      <c r="GWC781" s="4"/>
      <c r="GWD781" s="4"/>
      <c r="GWE781" s="4"/>
      <c r="GWF781" s="4"/>
      <c r="GWG781" s="4"/>
      <c r="GWH781" s="4"/>
      <c r="GWI781" s="4"/>
      <c r="GWJ781" s="4"/>
      <c r="GWK781" s="4"/>
      <c r="GWL781" s="4"/>
      <c r="GWM781" s="4"/>
      <c r="GWN781" s="4"/>
      <c r="GWO781" s="4"/>
      <c r="GWP781" s="4"/>
      <c r="GWQ781" s="4"/>
      <c r="GWR781" s="4"/>
      <c r="GWS781" s="4"/>
      <c r="GWT781" s="4"/>
      <c r="GWU781" s="4"/>
      <c r="GWV781" s="4"/>
      <c r="GWW781" s="4"/>
      <c r="GWX781" s="4"/>
      <c r="GWY781" s="4"/>
      <c r="GWZ781" s="4"/>
      <c r="GXA781" s="4"/>
      <c r="GXB781" s="4"/>
      <c r="GXC781" s="4"/>
      <c r="GXD781" s="4"/>
      <c r="GXE781" s="4"/>
      <c r="GXF781" s="4"/>
      <c r="GXG781" s="4"/>
      <c r="GXH781" s="4"/>
      <c r="GXI781" s="4"/>
      <c r="GXJ781" s="4"/>
      <c r="GXK781" s="4"/>
      <c r="GXL781" s="4"/>
      <c r="GXM781" s="4"/>
      <c r="GXN781" s="4"/>
      <c r="GXO781" s="4"/>
      <c r="GXP781" s="4"/>
      <c r="GXQ781" s="4"/>
      <c r="GXR781" s="4"/>
      <c r="GXS781" s="4"/>
      <c r="GXT781" s="4"/>
      <c r="GXU781" s="4"/>
      <c r="GXV781" s="4"/>
      <c r="GXW781" s="4"/>
      <c r="GXX781" s="4"/>
      <c r="GXY781" s="4"/>
      <c r="GXZ781" s="4"/>
      <c r="GYA781" s="4"/>
      <c r="GYB781" s="4"/>
      <c r="GYC781" s="4"/>
      <c r="GYD781" s="4"/>
      <c r="GYE781" s="4"/>
      <c r="GYF781" s="4"/>
      <c r="GYG781" s="4"/>
      <c r="GYH781" s="4"/>
      <c r="GYI781" s="4"/>
      <c r="GYJ781" s="4"/>
      <c r="GYK781" s="4"/>
      <c r="GYL781" s="4"/>
      <c r="GYM781" s="4"/>
      <c r="GYN781" s="4"/>
      <c r="GYO781" s="4"/>
      <c r="GYP781" s="4"/>
      <c r="GYQ781" s="4"/>
      <c r="GYR781" s="4"/>
      <c r="GYS781" s="4"/>
      <c r="GYT781" s="4"/>
      <c r="GYU781" s="4"/>
      <c r="GYV781" s="4"/>
      <c r="GYW781" s="4"/>
      <c r="GYX781" s="4"/>
      <c r="GYY781" s="4"/>
      <c r="GYZ781" s="4"/>
      <c r="GZA781" s="4"/>
      <c r="GZB781" s="4"/>
      <c r="GZC781" s="4"/>
      <c r="GZD781" s="4"/>
      <c r="GZE781" s="4"/>
      <c r="GZF781" s="4"/>
      <c r="GZG781" s="4"/>
      <c r="GZH781" s="4"/>
      <c r="GZI781" s="4"/>
      <c r="GZJ781" s="4"/>
      <c r="GZK781" s="4"/>
      <c r="GZL781" s="4"/>
      <c r="GZM781" s="4"/>
      <c r="GZN781" s="4"/>
      <c r="GZO781" s="4"/>
      <c r="GZP781" s="4"/>
      <c r="GZQ781" s="4"/>
      <c r="GZR781" s="4"/>
      <c r="GZS781" s="4"/>
      <c r="GZT781" s="4"/>
      <c r="GZU781" s="4"/>
      <c r="GZV781" s="4"/>
      <c r="GZW781" s="4"/>
      <c r="GZX781" s="4"/>
      <c r="GZY781" s="4"/>
      <c r="GZZ781" s="4"/>
      <c r="HAA781" s="4"/>
      <c r="HAB781" s="4"/>
      <c r="HAC781" s="4"/>
      <c r="HAD781" s="4"/>
      <c r="HAE781" s="4"/>
      <c r="HAF781" s="4"/>
      <c r="HAG781" s="4"/>
      <c r="HAH781" s="4"/>
      <c r="HAI781" s="4"/>
      <c r="HAJ781" s="4"/>
      <c r="HAK781" s="4"/>
      <c r="HAL781" s="4"/>
      <c r="HAM781" s="4"/>
      <c r="HAN781" s="4"/>
      <c r="HAO781" s="4"/>
      <c r="HAP781" s="4"/>
      <c r="HAQ781" s="4"/>
      <c r="HAR781" s="4"/>
      <c r="HAS781" s="4"/>
      <c r="HAT781" s="4"/>
      <c r="HAU781" s="4"/>
      <c r="HAV781" s="4"/>
      <c r="HAW781" s="4"/>
      <c r="HAX781" s="4"/>
      <c r="HAY781" s="4"/>
      <c r="HAZ781" s="4"/>
      <c r="HBA781" s="4"/>
      <c r="HBB781" s="4"/>
      <c r="HBC781" s="4"/>
      <c r="HBD781" s="4"/>
      <c r="HBE781" s="4"/>
      <c r="HBF781" s="4"/>
      <c r="HBG781" s="4"/>
      <c r="HBH781" s="4"/>
      <c r="HBI781" s="4"/>
      <c r="HBJ781" s="4"/>
      <c r="HBK781" s="4"/>
      <c r="HBL781" s="4"/>
      <c r="HBM781" s="4"/>
      <c r="HBN781" s="4"/>
      <c r="HBO781" s="4"/>
      <c r="HBP781" s="4"/>
      <c r="HBQ781" s="4"/>
      <c r="HBR781" s="4"/>
      <c r="HBS781" s="4"/>
      <c r="HBT781" s="4"/>
      <c r="HBU781" s="4"/>
      <c r="HBV781" s="4"/>
      <c r="HBW781" s="4"/>
      <c r="HBX781" s="4"/>
      <c r="HBY781" s="4"/>
      <c r="HBZ781" s="4"/>
      <c r="HCA781" s="4"/>
      <c r="HCB781" s="4"/>
      <c r="HCC781" s="4"/>
      <c r="HCD781" s="4"/>
      <c r="HCE781" s="4"/>
      <c r="HCF781" s="4"/>
      <c r="HCG781" s="4"/>
      <c r="HCH781" s="4"/>
      <c r="HCI781" s="4"/>
      <c r="HCJ781" s="4"/>
      <c r="HCK781" s="4"/>
      <c r="HCL781" s="4"/>
      <c r="HCM781" s="4"/>
      <c r="HCN781" s="4"/>
      <c r="HCO781" s="4"/>
      <c r="HCP781" s="4"/>
      <c r="HCQ781" s="4"/>
      <c r="HCR781" s="4"/>
      <c r="HCS781" s="4"/>
      <c r="HCT781" s="4"/>
      <c r="HCU781" s="4"/>
      <c r="HCV781" s="4"/>
      <c r="HCW781" s="4"/>
      <c r="HCX781" s="4"/>
      <c r="HCY781" s="4"/>
      <c r="HCZ781" s="4"/>
      <c r="HDA781" s="4"/>
      <c r="HDB781" s="4"/>
      <c r="HDC781" s="4"/>
      <c r="HDD781" s="4"/>
      <c r="HDE781" s="4"/>
      <c r="HDF781" s="4"/>
      <c r="HDG781" s="4"/>
      <c r="HDH781" s="4"/>
      <c r="HDI781" s="4"/>
      <c r="HDJ781" s="4"/>
      <c r="HDK781" s="4"/>
      <c r="HDL781" s="4"/>
      <c r="HDM781" s="4"/>
      <c r="HDN781" s="4"/>
      <c r="HDO781" s="4"/>
      <c r="HDP781" s="4"/>
      <c r="HDQ781" s="4"/>
      <c r="HDR781" s="4"/>
      <c r="HDS781" s="4"/>
      <c r="HDT781" s="4"/>
      <c r="HDU781" s="4"/>
      <c r="HDV781" s="4"/>
      <c r="HDW781" s="4"/>
      <c r="HDX781" s="4"/>
      <c r="HDY781" s="4"/>
      <c r="HDZ781" s="4"/>
      <c r="HEA781" s="4"/>
      <c r="HEB781" s="4"/>
      <c r="HEC781" s="4"/>
      <c r="HED781" s="4"/>
      <c r="HEE781" s="4"/>
      <c r="HEF781" s="4"/>
      <c r="HEG781" s="4"/>
      <c r="HEH781" s="4"/>
      <c r="HEI781" s="4"/>
      <c r="HEJ781" s="4"/>
      <c r="HEK781" s="4"/>
      <c r="HEL781" s="4"/>
      <c r="HEM781" s="4"/>
      <c r="HEN781" s="4"/>
      <c r="HEO781" s="4"/>
      <c r="HEP781" s="4"/>
      <c r="HEQ781" s="4"/>
      <c r="HER781" s="4"/>
      <c r="HES781" s="4"/>
      <c r="HET781" s="4"/>
      <c r="HEU781" s="4"/>
      <c r="HEV781" s="4"/>
      <c r="HEW781" s="4"/>
      <c r="HEX781" s="4"/>
      <c r="HEY781" s="4"/>
      <c r="HEZ781" s="4"/>
      <c r="HFA781" s="4"/>
      <c r="HFB781" s="4"/>
      <c r="HFC781" s="4"/>
      <c r="HFD781" s="4"/>
      <c r="HFE781" s="4"/>
      <c r="HFF781" s="4"/>
      <c r="HFG781" s="4"/>
      <c r="HFH781" s="4"/>
      <c r="HFI781" s="4"/>
      <c r="HFJ781" s="4"/>
      <c r="HFK781" s="4"/>
      <c r="HFL781" s="4"/>
      <c r="HFM781" s="4"/>
      <c r="HFN781" s="4"/>
      <c r="HFO781" s="4"/>
      <c r="HFP781" s="4"/>
      <c r="HFQ781" s="4"/>
      <c r="HFR781" s="4"/>
      <c r="HFS781" s="4"/>
      <c r="HFT781" s="4"/>
      <c r="HFU781" s="4"/>
      <c r="HFV781" s="4"/>
      <c r="HFW781" s="4"/>
      <c r="HFX781" s="4"/>
      <c r="HFY781" s="4"/>
      <c r="HFZ781" s="4"/>
      <c r="HGA781" s="4"/>
      <c r="HGB781" s="4"/>
      <c r="HGC781" s="4"/>
      <c r="HGD781" s="4"/>
      <c r="HGE781" s="4"/>
      <c r="HGF781" s="4"/>
      <c r="HGG781" s="4"/>
      <c r="HGH781" s="4"/>
      <c r="HGI781" s="4"/>
      <c r="HGJ781" s="4"/>
      <c r="HGK781" s="4"/>
      <c r="HGL781" s="4"/>
      <c r="HGM781" s="4"/>
      <c r="HGN781" s="4"/>
      <c r="HGO781" s="4"/>
      <c r="HGP781" s="4"/>
      <c r="HGQ781" s="4"/>
      <c r="HGR781" s="4"/>
      <c r="HGS781" s="4"/>
      <c r="HGT781" s="4"/>
      <c r="HGU781" s="4"/>
      <c r="HGV781" s="4"/>
      <c r="HGW781" s="4"/>
      <c r="HGX781" s="4"/>
      <c r="HGY781" s="4"/>
      <c r="HGZ781" s="4"/>
      <c r="HHA781" s="4"/>
      <c r="HHB781" s="4"/>
      <c r="HHC781" s="4"/>
      <c r="HHD781" s="4"/>
      <c r="HHE781" s="4"/>
      <c r="HHF781" s="4"/>
      <c r="HHG781" s="4"/>
      <c r="HHH781" s="4"/>
      <c r="HHI781" s="4"/>
      <c r="HHJ781" s="4"/>
      <c r="HHK781" s="4"/>
      <c r="HHL781" s="4"/>
      <c r="HHM781" s="4"/>
      <c r="HHN781" s="4"/>
      <c r="HHO781" s="4"/>
      <c r="HHP781" s="4"/>
      <c r="HHQ781" s="4"/>
      <c r="HHR781" s="4"/>
      <c r="HHS781" s="4"/>
      <c r="HHT781" s="4"/>
      <c r="HHU781" s="4"/>
      <c r="HHV781" s="4"/>
      <c r="HHW781" s="4"/>
      <c r="HHX781" s="4"/>
      <c r="HHY781" s="4"/>
      <c r="HHZ781" s="4"/>
      <c r="HIA781" s="4"/>
      <c r="HIB781" s="4"/>
      <c r="HIC781" s="4"/>
      <c r="HID781" s="4"/>
      <c r="HIE781" s="4"/>
      <c r="HIF781" s="4"/>
      <c r="HIG781" s="4"/>
      <c r="HIH781" s="4"/>
      <c r="HII781" s="4"/>
      <c r="HIJ781" s="4"/>
      <c r="HIK781" s="4"/>
      <c r="HIL781" s="4"/>
      <c r="HIM781" s="4"/>
      <c r="HIN781" s="4"/>
      <c r="HIO781" s="4"/>
      <c r="HIP781" s="4"/>
      <c r="HIQ781" s="4"/>
      <c r="HIR781" s="4"/>
      <c r="HIS781" s="4"/>
      <c r="HIT781" s="4"/>
      <c r="HIU781" s="4"/>
      <c r="HIV781" s="4"/>
      <c r="HIW781" s="4"/>
      <c r="HIX781" s="4"/>
      <c r="HIY781" s="4"/>
      <c r="HIZ781" s="4"/>
      <c r="HJA781" s="4"/>
      <c r="HJB781" s="4"/>
      <c r="HJC781" s="4"/>
      <c r="HJD781" s="4"/>
      <c r="HJE781" s="4"/>
      <c r="HJF781" s="4"/>
      <c r="HJG781" s="4"/>
      <c r="HJH781" s="4"/>
      <c r="HJI781" s="4"/>
      <c r="HJJ781" s="4"/>
      <c r="HJK781" s="4"/>
      <c r="HJL781" s="4"/>
      <c r="HJM781" s="4"/>
      <c r="HJN781" s="4"/>
      <c r="HJO781" s="4"/>
      <c r="HJP781" s="4"/>
      <c r="HJQ781" s="4"/>
      <c r="HJR781" s="4"/>
      <c r="HJS781" s="4"/>
      <c r="HJT781" s="4"/>
      <c r="HJU781" s="4"/>
      <c r="HJV781" s="4"/>
      <c r="HJW781" s="4"/>
      <c r="HJX781" s="4"/>
      <c r="HJY781" s="4"/>
      <c r="HJZ781" s="4"/>
      <c r="HKA781" s="4"/>
      <c r="HKB781" s="4"/>
      <c r="HKC781" s="4"/>
      <c r="HKD781" s="4"/>
      <c r="HKE781" s="4"/>
      <c r="HKF781" s="4"/>
      <c r="HKG781" s="4"/>
      <c r="HKH781" s="4"/>
      <c r="HKI781" s="4"/>
      <c r="HKJ781" s="4"/>
      <c r="HKK781" s="4"/>
      <c r="HKL781" s="4"/>
      <c r="HKM781" s="4"/>
      <c r="HKN781" s="4"/>
      <c r="HKO781" s="4"/>
      <c r="HKP781" s="4"/>
      <c r="HKQ781" s="4"/>
      <c r="HKR781" s="4"/>
      <c r="HKS781" s="4"/>
      <c r="HKT781" s="4"/>
      <c r="HKU781" s="4"/>
      <c r="HKV781" s="4"/>
      <c r="HKW781" s="4"/>
      <c r="HKX781" s="4"/>
      <c r="HKY781" s="4"/>
      <c r="HKZ781" s="4"/>
      <c r="HLA781" s="4"/>
      <c r="HLB781" s="4"/>
      <c r="HLC781" s="4"/>
      <c r="HLD781" s="4"/>
      <c r="HLE781" s="4"/>
      <c r="HLF781" s="4"/>
      <c r="HLG781" s="4"/>
      <c r="HLH781" s="4"/>
      <c r="HLI781" s="4"/>
      <c r="HLJ781" s="4"/>
      <c r="HLK781" s="4"/>
      <c r="HLL781" s="4"/>
      <c r="HLM781" s="4"/>
      <c r="HLN781" s="4"/>
      <c r="HLO781" s="4"/>
      <c r="HLP781" s="4"/>
      <c r="HLQ781" s="4"/>
      <c r="HLR781" s="4"/>
      <c r="HLS781" s="4"/>
      <c r="HLT781" s="4"/>
      <c r="HLU781" s="4"/>
      <c r="HLV781" s="4"/>
      <c r="HLW781" s="4"/>
      <c r="HLX781" s="4"/>
      <c r="HLY781" s="4"/>
      <c r="HLZ781" s="4"/>
      <c r="HMA781" s="4"/>
      <c r="HMB781" s="4"/>
      <c r="HMC781" s="4"/>
      <c r="HMD781" s="4"/>
      <c r="HME781" s="4"/>
      <c r="HMF781" s="4"/>
      <c r="HMG781" s="4"/>
      <c r="HMH781" s="4"/>
      <c r="HMI781" s="4"/>
      <c r="HMJ781" s="4"/>
      <c r="HMK781" s="4"/>
      <c r="HML781" s="4"/>
      <c r="HMM781" s="4"/>
      <c r="HMN781" s="4"/>
      <c r="HMO781" s="4"/>
      <c r="HMP781" s="4"/>
      <c r="HMQ781" s="4"/>
      <c r="HMR781" s="4"/>
      <c r="HMS781" s="4"/>
      <c r="HMT781" s="4"/>
      <c r="HMU781" s="4"/>
      <c r="HMV781" s="4"/>
      <c r="HMW781" s="4"/>
      <c r="HMX781" s="4"/>
      <c r="HMY781" s="4"/>
      <c r="HMZ781" s="4"/>
      <c r="HNA781" s="4"/>
      <c r="HNB781" s="4"/>
      <c r="HNC781" s="4"/>
      <c r="HND781" s="4"/>
      <c r="HNE781" s="4"/>
      <c r="HNF781" s="4"/>
      <c r="HNG781" s="4"/>
      <c r="HNH781" s="4"/>
      <c r="HNI781" s="4"/>
      <c r="HNJ781" s="4"/>
      <c r="HNK781" s="4"/>
      <c r="HNL781" s="4"/>
      <c r="HNM781" s="4"/>
      <c r="HNN781" s="4"/>
      <c r="HNO781" s="4"/>
      <c r="HNP781" s="4"/>
      <c r="HNQ781" s="4"/>
      <c r="HNR781" s="4"/>
      <c r="HNS781" s="4"/>
      <c r="HNT781" s="4"/>
      <c r="HNU781" s="4"/>
      <c r="HNV781" s="4"/>
      <c r="HNW781" s="4"/>
      <c r="HNX781" s="4"/>
      <c r="HNY781" s="4"/>
      <c r="HNZ781" s="4"/>
      <c r="HOA781" s="4"/>
      <c r="HOB781" s="4"/>
      <c r="HOC781" s="4"/>
      <c r="HOD781" s="4"/>
      <c r="HOE781" s="4"/>
      <c r="HOF781" s="4"/>
      <c r="HOG781" s="4"/>
      <c r="HOH781" s="4"/>
      <c r="HOI781" s="4"/>
      <c r="HOJ781" s="4"/>
      <c r="HOK781" s="4"/>
      <c r="HOL781" s="4"/>
      <c r="HOM781" s="4"/>
      <c r="HON781" s="4"/>
      <c r="HOO781" s="4"/>
      <c r="HOP781" s="4"/>
      <c r="HOQ781" s="4"/>
      <c r="HOR781" s="4"/>
      <c r="HOS781" s="4"/>
      <c r="HOT781" s="4"/>
      <c r="HOU781" s="4"/>
      <c r="HOV781" s="4"/>
      <c r="HOW781" s="4"/>
      <c r="HOX781" s="4"/>
      <c r="HOY781" s="4"/>
      <c r="HOZ781" s="4"/>
      <c r="HPA781" s="4"/>
      <c r="HPB781" s="4"/>
      <c r="HPC781" s="4"/>
      <c r="HPD781" s="4"/>
      <c r="HPE781" s="4"/>
      <c r="HPF781" s="4"/>
      <c r="HPG781" s="4"/>
      <c r="HPH781" s="4"/>
      <c r="HPI781" s="4"/>
      <c r="HPJ781" s="4"/>
      <c r="HPK781" s="4"/>
      <c r="HPL781" s="4"/>
      <c r="HPM781" s="4"/>
      <c r="HPN781" s="4"/>
      <c r="HPO781" s="4"/>
      <c r="HPP781" s="4"/>
      <c r="HPQ781" s="4"/>
      <c r="HPR781" s="4"/>
      <c r="HPS781" s="4"/>
      <c r="HPT781" s="4"/>
      <c r="HPU781" s="4"/>
      <c r="HPV781" s="4"/>
      <c r="HPW781" s="4"/>
      <c r="HPX781" s="4"/>
      <c r="HPY781" s="4"/>
      <c r="HPZ781" s="4"/>
      <c r="HQA781" s="4"/>
      <c r="HQB781" s="4"/>
      <c r="HQC781" s="4"/>
      <c r="HQD781" s="4"/>
      <c r="HQE781" s="4"/>
      <c r="HQF781" s="4"/>
      <c r="HQG781" s="4"/>
      <c r="HQH781" s="4"/>
      <c r="HQI781" s="4"/>
      <c r="HQJ781" s="4"/>
      <c r="HQK781" s="4"/>
      <c r="HQL781" s="4"/>
      <c r="HQM781" s="4"/>
      <c r="HQN781" s="4"/>
      <c r="HQO781" s="4"/>
      <c r="HQP781" s="4"/>
      <c r="HQQ781" s="4"/>
      <c r="HQR781" s="4"/>
      <c r="HQS781" s="4"/>
      <c r="HQT781" s="4"/>
      <c r="HQU781" s="4"/>
      <c r="HQV781" s="4"/>
      <c r="HQW781" s="4"/>
      <c r="HQX781" s="4"/>
      <c r="HQY781" s="4"/>
      <c r="HQZ781" s="4"/>
      <c r="HRA781" s="4"/>
      <c r="HRB781" s="4"/>
      <c r="HRC781" s="4"/>
      <c r="HRD781" s="4"/>
      <c r="HRE781" s="4"/>
      <c r="HRF781" s="4"/>
      <c r="HRG781" s="4"/>
      <c r="HRH781" s="4"/>
      <c r="HRI781" s="4"/>
      <c r="HRJ781" s="4"/>
      <c r="HRK781" s="4"/>
      <c r="HRL781" s="4"/>
      <c r="HRM781" s="4"/>
      <c r="HRN781" s="4"/>
      <c r="HRO781" s="4"/>
      <c r="HRP781" s="4"/>
      <c r="HRQ781" s="4"/>
      <c r="HRR781" s="4"/>
      <c r="HRS781" s="4"/>
      <c r="HRT781" s="4"/>
      <c r="HRU781" s="4"/>
      <c r="HRV781" s="4"/>
      <c r="HRW781" s="4"/>
      <c r="HRX781" s="4"/>
      <c r="HRY781" s="4"/>
      <c r="HRZ781" s="4"/>
      <c r="HSA781" s="4"/>
      <c r="HSB781" s="4"/>
      <c r="HSC781" s="4"/>
      <c r="HSD781" s="4"/>
      <c r="HSE781" s="4"/>
      <c r="HSF781" s="4"/>
      <c r="HSG781" s="4"/>
      <c r="HSH781" s="4"/>
      <c r="HSI781" s="4"/>
      <c r="HSJ781" s="4"/>
      <c r="HSK781" s="4"/>
      <c r="HSL781" s="4"/>
      <c r="HSM781" s="4"/>
      <c r="HSN781" s="4"/>
      <c r="HSO781" s="4"/>
      <c r="HSP781" s="4"/>
      <c r="HSQ781" s="4"/>
      <c r="HSR781" s="4"/>
      <c r="HSS781" s="4"/>
      <c r="HST781" s="4"/>
      <c r="HSU781" s="4"/>
      <c r="HSV781" s="4"/>
      <c r="HSW781" s="4"/>
      <c r="HSX781" s="4"/>
      <c r="HSY781" s="4"/>
      <c r="HSZ781" s="4"/>
      <c r="HTA781" s="4"/>
      <c r="HTB781" s="4"/>
      <c r="HTC781" s="4"/>
      <c r="HTD781" s="4"/>
      <c r="HTE781" s="4"/>
      <c r="HTF781" s="4"/>
      <c r="HTG781" s="4"/>
      <c r="HTH781" s="4"/>
      <c r="HTI781" s="4"/>
      <c r="HTJ781" s="4"/>
      <c r="HTK781" s="4"/>
      <c r="HTL781" s="4"/>
      <c r="HTM781" s="4"/>
      <c r="HTN781" s="4"/>
      <c r="HTO781" s="4"/>
      <c r="HTP781" s="4"/>
      <c r="HTQ781" s="4"/>
      <c r="HTR781" s="4"/>
      <c r="HTS781" s="4"/>
      <c r="HTT781" s="4"/>
      <c r="HTU781" s="4"/>
      <c r="HTV781" s="4"/>
      <c r="HTW781" s="4"/>
      <c r="HTX781" s="4"/>
      <c r="HTY781" s="4"/>
      <c r="HTZ781" s="4"/>
      <c r="HUA781" s="4"/>
      <c r="HUB781" s="4"/>
      <c r="HUC781" s="4"/>
      <c r="HUD781" s="4"/>
      <c r="HUE781" s="4"/>
      <c r="HUF781" s="4"/>
      <c r="HUG781" s="4"/>
      <c r="HUH781" s="4"/>
      <c r="HUI781" s="4"/>
      <c r="HUJ781" s="4"/>
      <c r="HUK781" s="4"/>
      <c r="HUL781" s="4"/>
      <c r="HUM781" s="4"/>
      <c r="HUN781" s="4"/>
      <c r="HUO781" s="4"/>
      <c r="HUP781" s="4"/>
      <c r="HUQ781" s="4"/>
      <c r="HUR781" s="4"/>
      <c r="HUS781" s="4"/>
      <c r="HUT781" s="4"/>
      <c r="HUU781" s="4"/>
      <c r="HUV781" s="4"/>
      <c r="HUW781" s="4"/>
      <c r="HUX781" s="4"/>
      <c r="HUY781" s="4"/>
      <c r="HUZ781" s="4"/>
      <c r="HVA781" s="4"/>
      <c r="HVB781" s="4"/>
      <c r="HVC781" s="4"/>
      <c r="HVD781" s="4"/>
      <c r="HVE781" s="4"/>
      <c r="HVF781" s="4"/>
      <c r="HVG781" s="4"/>
      <c r="HVH781" s="4"/>
      <c r="HVI781" s="4"/>
      <c r="HVJ781" s="4"/>
      <c r="HVK781" s="4"/>
      <c r="HVL781" s="4"/>
      <c r="HVM781" s="4"/>
      <c r="HVN781" s="4"/>
      <c r="HVO781" s="4"/>
      <c r="HVP781" s="4"/>
      <c r="HVQ781" s="4"/>
      <c r="HVR781" s="4"/>
      <c r="HVS781" s="4"/>
      <c r="HVT781" s="4"/>
      <c r="HVU781" s="4"/>
      <c r="HVV781" s="4"/>
      <c r="HVW781" s="4"/>
      <c r="HVX781" s="4"/>
      <c r="HVY781" s="4"/>
      <c r="HVZ781" s="4"/>
      <c r="HWA781" s="4"/>
      <c r="HWB781" s="4"/>
      <c r="HWC781" s="4"/>
      <c r="HWD781" s="4"/>
      <c r="HWE781" s="4"/>
      <c r="HWF781" s="4"/>
      <c r="HWG781" s="4"/>
      <c r="HWH781" s="4"/>
      <c r="HWI781" s="4"/>
      <c r="HWJ781" s="4"/>
      <c r="HWK781" s="4"/>
      <c r="HWL781" s="4"/>
      <c r="HWM781" s="4"/>
      <c r="HWN781" s="4"/>
      <c r="HWO781" s="4"/>
      <c r="HWP781" s="4"/>
      <c r="HWQ781" s="4"/>
      <c r="HWR781" s="4"/>
      <c r="HWS781" s="4"/>
      <c r="HWT781" s="4"/>
      <c r="HWU781" s="4"/>
      <c r="HWV781" s="4"/>
      <c r="HWW781" s="4"/>
      <c r="HWX781" s="4"/>
      <c r="HWY781" s="4"/>
      <c r="HWZ781" s="4"/>
      <c r="HXA781" s="4"/>
      <c r="HXB781" s="4"/>
      <c r="HXC781" s="4"/>
      <c r="HXD781" s="4"/>
      <c r="HXE781" s="4"/>
      <c r="HXF781" s="4"/>
      <c r="HXG781" s="4"/>
      <c r="HXH781" s="4"/>
      <c r="HXI781" s="4"/>
      <c r="HXJ781" s="4"/>
      <c r="HXK781" s="4"/>
      <c r="HXL781" s="4"/>
      <c r="HXM781" s="4"/>
      <c r="HXN781" s="4"/>
      <c r="HXO781" s="4"/>
      <c r="HXP781" s="4"/>
      <c r="HXQ781" s="4"/>
      <c r="HXR781" s="4"/>
      <c r="HXS781" s="4"/>
      <c r="HXT781" s="4"/>
      <c r="HXU781" s="4"/>
      <c r="HXV781" s="4"/>
      <c r="HXW781" s="4"/>
      <c r="HXX781" s="4"/>
      <c r="HXY781" s="4"/>
      <c r="HXZ781" s="4"/>
      <c r="HYA781" s="4"/>
      <c r="HYB781" s="4"/>
      <c r="HYC781" s="4"/>
      <c r="HYD781" s="4"/>
      <c r="HYE781" s="4"/>
      <c r="HYF781" s="4"/>
      <c r="HYG781" s="4"/>
      <c r="HYH781" s="4"/>
      <c r="HYI781" s="4"/>
      <c r="HYJ781" s="4"/>
      <c r="HYK781" s="4"/>
      <c r="HYL781" s="4"/>
      <c r="HYM781" s="4"/>
      <c r="HYN781" s="4"/>
      <c r="HYO781" s="4"/>
      <c r="HYP781" s="4"/>
      <c r="HYQ781" s="4"/>
      <c r="HYR781" s="4"/>
      <c r="HYS781" s="4"/>
      <c r="HYT781" s="4"/>
      <c r="HYU781" s="4"/>
      <c r="HYV781" s="4"/>
      <c r="HYW781" s="4"/>
      <c r="HYX781" s="4"/>
      <c r="HYY781" s="4"/>
      <c r="HYZ781" s="4"/>
      <c r="HZA781" s="4"/>
      <c r="HZB781" s="4"/>
      <c r="HZC781" s="4"/>
      <c r="HZD781" s="4"/>
      <c r="HZE781" s="4"/>
      <c r="HZF781" s="4"/>
      <c r="HZG781" s="4"/>
      <c r="HZH781" s="4"/>
      <c r="HZI781" s="4"/>
      <c r="HZJ781" s="4"/>
      <c r="HZK781" s="4"/>
      <c r="HZL781" s="4"/>
      <c r="HZM781" s="4"/>
      <c r="HZN781" s="4"/>
      <c r="HZO781" s="4"/>
      <c r="HZP781" s="4"/>
      <c r="HZQ781" s="4"/>
      <c r="HZR781" s="4"/>
      <c r="HZS781" s="4"/>
      <c r="HZT781" s="4"/>
      <c r="HZU781" s="4"/>
      <c r="HZV781" s="4"/>
      <c r="HZW781" s="4"/>
      <c r="HZX781" s="4"/>
      <c r="HZY781" s="4"/>
      <c r="HZZ781" s="4"/>
      <c r="IAA781" s="4"/>
      <c r="IAB781" s="4"/>
      <c r="IAC781" s="4"/>
      <c r="IAD781" s="4"/>
      <c r="IAE781" s="4"/>
      <c r="IAF781" s="4"/>
      <c r="IAG781" s="4"/>
      <c r="IAH781" s="4"/>
      <c r="IAI781" s="4"/>
      <c r="IAJ781" s="4"/>
      <c r="IAK781" s="4"/>
      <c r="IAL781" s="4"/>
      <c r="IAM781" s="4"/>
      <c r="IAN781" s="4"/>
      <c r="IAO781" s="4"/>
      <c r="IAP781" s="4"/>
      <c r="IAQ781" s="4"/>
      <c r="IAR781" s="4"/>
      <c r="IAS781" s="4"/>
      <c r="IAT781" s="4"/>
      <c r="IAU781" s="4"/>
      <c r="IAV781" s="4"/>
      <c r="IAW781" s="4"/>
      <c r="IAX781" s="4"/>
      <c r="IAY781" s="4"/>
      <c r="IAZ781" s="4"/>
      <c r="IBA781" s="4"/>
      <c r="IBB781" s="4"/>
      <c r="IBC781" s="4"/>
      <c r="IBD781" s="4"/>
      <c r="IBE781" s="4"/>
      <c r="IBF781" s="4"/>
      <c r="IBG781" s="4"/>
      <c r="IBH781" s="4"/>
      <c r="IBI781" s="4"/>
      <c r="IBJ781" s="4"/>
      <c r="IBK781" s="4"/>
      <c r="IBL781" s="4"/>
      <c r="IBM781" s="4"/>
      <c r="IBN781" s="4"/>
      <c r="IBO781" s="4"/>
      <c r="IBP781" s="4"/>
      <c r="IBQ781" s="4"/>
      <c r="IBR781" s="4"/>
      <c r="IBS781" s="4"/>
      <c r="IBT781" s="4"/>
      <c r="IBU781" s="4"/>
      <c r="IBV781" s="4"/>
      <c r="IBW781" s="4"/>
      <c r="IBX781" s="4"/>
      <c r="IBY781" s="4"/>
      <c r="IBZ781" s="4"/>
      <c r="ICA781" s="4"/>
      <c r="ICB781" s="4"/>
      <c r="ICC781" s="4"/>
      <c r="ICD781" s="4"/>
      <c r="ICE781" s="4"/>
      <c r="ICF781" s="4"/>
      <c r="ICG781" s="4"/>
      <c r="ICH781" s="4"/>
      <c r="ICI781" s="4"/>
      <c r="ICJ781" s="4"/>
      <c r="ICK781" s="4"/>
      <c r="ICL781" s="4"/>
      <c r="ICM781" s="4"/>
      <c r="ICN781" s="4"/>
      <c r="ICO781" s="4"/>
      <c r="ICP781" s="4"/>
      <c r="ICQ781" s="4"/>
      <c r="ICR781" s="4"/>
      <c r="ICS781" s="4"/>
      <c r="ICT781" s="4"/>
      <c r="ICU781" s="4"/>
      <c r="ICV781" s="4"/>
      <c r="ICW781" s="4"/>
      <c r="ICX781" s="4"/>
      <c r="ICY781" s="4"/>
      <c r="ICZ781" s="4"/>
      <c r="IDA781" s="4"/>
      <c r="IDB781" s="4"/>
      <c r="IDC781" s="4"/>
      <c r="IDD781" s="4"/>
      <c r="IDE781" s="4"/>
      <c r="IDF781" s="4"/>
      <c r="IDG781" s="4"/>
      <c r="IDH781" s="4"/>
      <c r="IDI781" s="4"/>
      <c r="IDJ781" s="4"/>
      <c r="IDK781" s="4"/>
      <c r="IDL781" s="4"/>
      <c r="IDM781" s="4"/>
      <c r="IDN781" s="4"/>
      <c r="IDO781" s="4"/>
      <c r="IDP781" s="4"/>
      <c r="IDQ781" s="4"/>
      <c r="IDR781" s="4"/>
      <c r="IDS781" s="4"/>
      <c r="IDT781" s="4"/>
      <c r="IDU781" s="4"/>
      <c r="IDV781" s="4"/>
      <c r="IDW781" s="4"/>
      <c r="IDX781" s="4"/>
      <c r="IDY781" s="4"/>
      <c r="IDZ781" s="4"/>
      <c r="IEA781" s="4"/>
      <c r="IEB781" s="4"/>
      <c r="IEC781" s="4"/>
      <c r="IED781" s="4"/>
      <c r="IEE781" s="4"/>
      <c r="IEF781" s="4"/>
      <c r="IEG781" s="4"/>
      <c r="IEH781" s="4"/>
      <c r="IEI781" s="4"/>
      <c r="IEJ781" s="4"/>
      <c r="IEK781" s="4"/>
      <c r="IEL781" s="4"/>
      <c r="IEM781" s="4"/>
      <c r="IEN781" s="4"/>
      <c r="IEO781" s="4"/>
      <c r="IEP781" s="4"/>
      <c r="IEQ781" s="4"/>
      <c r="IER781" s="4"/>
      <c r="IES781" s="4"/>
      <c r="IET781" s="4"/>
      <c r="IEU781" s="4"/>
      <c r="IEV781" s="4"/>
      <c r="IEW781" s="4"/>
      <c r="IEX781" s="4"/>
      <c r="IEY781" s="4"/>
      <c r="IEZ781" s="4"/>
      <c r="IFA781" s="4"/>
      <c r="IFB781" s="4"/>
      <c r="IFC781" s="4"/>
      <c r="IFD781" s="4"/>
      <c r="IFE781" s="4"/>
      <c r="IFF781" s="4"/>
      <c r="IFG781" s="4"/>
      <c r="IFH781" s="4"/>
      <c r="IFI781" s="4"/>
      <c r="IFJ781" s="4"/>
      <c r="IFK781" s="4"/>
      <c r="IFL781" s="4"/>
      <c r="IFM781" s="4"/>
      <c r="IFN781" s="4"/>
      <c r="IFO781" s="4"/>
      <c r="IFP781" s="4"/>
      <c r="IFQ781" s="4"/>
      <c r="IFR781" s="4"/>
      <c r="IFS781" s="4"/>
      <c r="IFT781" s="4"/>
      <c r="IFU781" s="4"/>
      <c r="IFV781" s="4"/>
      <c r="IFW781" s="4"/>
      <c r="IFX781" s="4"/>
      <c r="IFY781" s="4"/>
      <c r="IFZ781" s="4"/>
      <c r="IGA781" s="4"/>
      <c r="IGB781" s="4"/>
      <c r="IGC781" s="4"/>
      <c r="IGD781" s="4"/>
      <c r="IGE781" s="4"/>
      <c r="IGF781" s="4"/>
      <c r="IGG781" s="4"/>
      <c r="IGH781" s="4"/>
      <c r="IGI781" s="4"/>
      <c r="IGJ781" s="4"/>
      <c r="IGK781" s="4"/>
      <c r="IGL781" s="4"/>
      <c r="IGM781" s="4"/>
      <c r="IGN781" s="4"/>
      <c r="IGO781" s="4"/>
      <c r="IGP781" s="4"/>
      <c r="IGQ781" s="4"/>
      <c r="IGR781" s="4"/>
      <c r="IGS781" s="4"/>
      <c r="IGT781" s="4"/>
      <c r="IGU781" s="4"/>
      <c r="IGV781" s="4"/>
      <c r="IGW781" s="4"/>
      <c r="IGX781" s="4"/>
      <c r="IGY781" s="4"/>
      <c r="IGZ781" s="4"/>
      <c r="IHA781" s="4"/>
      <c r="IHB781" s="4"/>
      <c r="IHC781" s="4"/>
      <c r="IHD781" s="4"/>
      <c r="IHE781" s="4"/>
      <c r="IHF781" s="4"/>
      <c r="IHG781" s="4"/>
      <c r="IHH781" s="4"/>
      <c r="IHI781" s="4"/>
      <c r="IHJ781" s="4"/>
      <c r="IHK781" s="4"/>
      <c r="IHL781" s="4"/>
      <c r="IHM781" s="4"/>
      <c r="IHN781" s="4"/>
      <c r="IHO781" s="4"/>
      <c r="IHP781" s="4"/>
      <c r="IHQ781" s="4"/>
      <c r="IHR781" s="4"/>
      <c r="IHS781" s="4"/>
      <c r="IHT781" s="4"/>
      <c r="IHU781" s="4"/>
      <c r="IHV781" s="4"/>
      <c r="IHW781" s="4"/>
      <c r="IHX781" s="4"/>
      <c r="IHY781" s="4"/>
      <c r="IHZ781" s="4"/>
      <c r="IIA781" s="4"/>
      <c r="IIB781" s="4"/>
      <c r="IIC781" s="4"/>
      <c r="IID781" s="4"/>
      <c r="IIE781" s="4"/>
      <c r="IIF781" s="4"/>
      <c r="IIG781" s="4"/>
      <c r="IIH781" s="4"/>
      <c r="III781" s="4"/>
      <c r="IIJ781" s="4"/>
      <c r="IIK781" s="4"/>
      <c r="IIL781" s="4"/>
      <c r="IIM781" s="4"/>
      <c r="IIN781" s="4"/>
      <c r="IIO781" s="4"/>
      <c r="IIP781" s="4"/>
      <c r="IIQ781" s="4"/>
      <c r="IIR781" s="4"/>
      <c r="IIS781" s="4"/>
      <c r="IIT781" s="4"/>
      <c r="IIU781" s="4"/>
      <c r="IIV781" s="4"/>
      <c r="IIW781" s="4"/>
      <c r="IIX781" s="4"/>
      <c r="IIY781" s="4"/>
      <c r="IIZ781" s="4"/>
      <c r="IJA781" s="4"/>
      <c r="IJB781" s="4"/>
      <c r="IJC781" s="4"/>
      <c r="IJD781" s="4"/>
      <c r="IJE781" s="4"/>
      <c r="IJF781" s="4"/>
      <c r="IJG781" s="4"/>
      <c r="IJH781" s="4"/>
      <c r="IJI781" s="4"/>
      <c r="IJJ781" s="4"/>
      <c r="IJK781" s="4"/>
      <c r="IJL781" s="4"/>
      <c r="IJM781" s="4"/>
      <c r="IJN781" s="4"/>
      <c r="IJO781" s="4"/>
      <c r="IJP781" s="4"/>
      <c r="IJQ781" s="4"/>
      <c r="IJR781" s="4"/>
      <c r="IJS781" s="4"/>
      <c r="IJT781" s="4"/>
      <c r="IJU781" s="4"/>
      <c r="IJV781" s="4"/>
      <c r="IJW781" s="4"/>
      <c r="IJX781" s="4"/>
      <c r="IJY781" s="4"/>
      <c r="IJZ781" s="4"/>
      <c r="IKA781" s="4"/>
      <c r="IKB781" s="4"/>
      <c r="IKC781" s="4"/>
      <c r="IKD781" s="4"/>
      <c r="IKE781" s="4"/>
      <c r="IKF781" s="4"/>
      <c r="IKG781" s="4"/>
      <c r="IKH781" s="4"/>
      <c r="IKI781" s="4"/>
      <c r="IKJ781" s="4"/>
      <c r="IKK781" s="4"/>
      <c r="IKL781" s="4"/>
      <c r="IKM781" s="4"/>
      <c r="IKN781" s="4"/>
      <c r="IKO781" s="4"/>
      <c r="IKP781" s="4"/>
      <c r="IKQ781" s="4"/>
      <c r="IKR781" s="4"/>
      <c r="IKS781" s="4"/>
      <c r="IKT781" s="4"/>
      <c r="IKU781" s="4"/>
      <c r="IKV781" s="4"/>
      <c r="IKW781" s="4"/>
      <c r="IKX781" s="4"/>
      <c r="IKY781" s="4"/>
      <c r="IKZ781" s="4"/>
      <c r="ILA781" s="4"/>
      <c r="ILB781" s="4"/>
      <c r="ILC781" s="4"/>
      <c r="ILD781" s="4"/>
      <c r="ILE781" s="4"/>
      <c r="ILF781" s="4"/>
      <c r="ILG781" s="4"/>
      <c r="ILH781" s="4"/>
      <c r="ILI781" s="4"/>
      <c r="ILJ781" s="4"/>
      <c r="ILK781" s="4"/>
      <c r="ILL781" s="4"/>
      <c r="ILM781" s="4"/>
      <c r="ILN781" s="4"/>
      <c r="ILO781" s="4"/>
      <c r="ILP781" s="4"/>
      <c r="ILQ781" s="4"/>
      <c r="ILR781" s="4"/>
      <c r="ILS781" s="4"/>
      <c r="ILT781" s="4"/>
      <c r="ILU781" s="4"/>
      <c r="ILV781" s="4"/>
      <c r="ILW781" s="4"/>
      <c r="ILX781" s="4"/>
      <c r="ILY781" s="4"/>
      <c r="ILZ781" s="4"/>
      <c r="IMA781" s="4"/>
      <c r="IMB781" s="4"/>
      <c r="IMC781" s="4"/>
      <c r="IMD781" s="4"/>
      <c r="IME781" s="4"/>
      <c r="IMF781" s="4"/>
      <c r="IMG781" s="4"/>
      <c r="IMH781" s="4"/>
      <c r="IMI781" s="4"/>
      <c r="IMJ781" s="4"/>
      <c r="IMK781" s="4"/>
      <c r="IML781" s="4"/>
      <c r="IMM781" s="4"/>
      <c r="IMN781" s="4"/>
      <c r="IMO781" s="4"/>
      <c r="IMP781" s="4"/>
      <c r="IMQ781" s="4"/>
      <c r="IMR781" s="4"/>
      <c r="IMS781" s="4"/>
      <c r="IMT781" s="4"/>
      <c r="IMU781" s="4"/>
      <c r="IMV781" s="4"/>
      <c r="IMW781" s="4"/>
      <c r="IMX781" s="4"/>
      <c r="IMY781" s="4"/>
      <c r="IMZ781" s="4"/>
      <c r="INA781" s="4"/>
      <c r="INB781" s="4"/>
      <c r="INC781" s="4"/>
      <c r="IND781" s="4"/>
      <c r="INE781" s="4"/>
      <c r="INF781" s="4"/>
      <c r="ING781" s="4"/>
      <c r="INH781" s="4"/>
      <c r="INI781" s="4"/>
      <c r="INJ781" s="4"/>
      <c r="INK781" s="4"/>
      <c r="INL781" s="4"/>
      <c r="INM781" s="4"/>
      <c r="INN781" s="4"/>
      <c r="INO781" s="4"/>
      <c r="INP781" s="4"/>
      <c r="INQ781" s="4"/>
      <c r="INR781" s="4"/>
      <c r="INS781" s="4"/>
      <c r="INT781" s="4"/>
      <c r="INU781" s="4"/>
      <c r="INV781" s="4"/>
      <c r="INW781" s="4"/>
      <c r="INX781" s="4"/>
      <c r="INY781" s="4"/>
      <c r="INZ781" s="4"/>
      <c r="IOA781" s="4"/>
      <c r="IOB781" s="4"/>
      <c r="IOC781" s="4"/>
      <c r="IOD781" s="4"/>
      <c r="IOE781" s="4"/>
      <c r="IOF781" s="4"/>
      <c r="IOG781" s="4"/>
      <c r="IOH781" s="4"/>
      <c r="IOI781" s="4"/>
      <c r="IOJ781" s="4"/>
      <c r="IOK781" s="4"/>
      <c r="IOL781" s="4"/>
      <c r="IOM781" s="4"/>
      <c r="ION781" s="4"/>
      <c r="IOO781" s="4"/>
      <c r="IOP781" s="4"/>
      <c r="IOQ781" s="4"/>
      <c r="IOR781" s="4"/>
      <c r="IOS781" s="4"/>
      <c r="IOT781" s="4"/>
      <c r="IOU781" s="4"/>
      <c r="IOV781" s="4"/>
      <c r="IOW781" s="4"/>
      <c r="IOX781" s="4"/>
      <c r="IOY781" s="4"/>
      <c r="IOZ781" s="4"/>
      <c r="IPA781" s="4"/>
      <c r="IPB781" s="4"/>
      <c r="IPC781" s="4"/>
      <c r="IPD781" s="4"/>
      <c r="IPE781" s="4"/>
      <c r="IPF781" s="4"/>
      <c r="IPG781" s="4"/>
      <c r="IPH781" s="4"/>
      <c r="IPI781" s="4"/>
      <c r="IPJ781" s="4"/>
      <c r="IPK781" s="4"/>
      <c r="IPL781" s="4"/>
      <c r="IPM781" s="4"/>
      <c r="IPN781" s="4"/>
      <c r="IPO781" s="4"/>
      <c r="IPP781" s="4"/>
      <c r="IPQ781" s="4"/>
      <c r="IPR781" s="4"/>
      <c r="IPS781" s="4"/>
      <c r="IPT781" s="4"/>
      <c r="IPU781" s="4"/>
      <c r="IPV781" s="4"/>
      <c r="IPW781" s="4"/>
      <c r="IPX781" s="4"/>
      <c r="IPY781" s="4"/>
      <c r="IPZ781" s="4"/>
      <c r="IQA781" s="4"/>
      <c r="IQB781" s="4"/>
      <c r="IQC781" s="4"/>
      <c r="IQD781" s="4"/>
      <c r="IQE781" s="4"/>
      <c r="IQF781" s="4"/>
      <c r="IQG781" s="4"/>
      <c r="IQH781" s="4"/>
      <c r="IQI781" s="4"/>
      <c r="IQJ781" s="4"/>
      <c r="IQK781" s="4"/>
      <c r="IQL781" s="4"/>
      <c r="IQM781" s="4"/>
      <c r="IQN781" s="4"/>
      <c r="IQO781" s="4"/>
      <c r="IQP781" s="4"/>
      <c r="IQQ781" s="4"/>
      <c r="IQR781" s="4"/>
      <c r="IQS781" s="4"/>
      <c r="IQT781" s="4"/>
      <c r="IQU781" s="4"/>
      <c r="IQV781" s="4"/>
      <c r="IQW781" s="4"/>
      <c r="IQX781" s="4"/>
      <c r="IQY781" s="4"/>
      <c r="IQZ781" s="4"/>
      <c r="IRA781" s="4"/>
      <c r="IRB781" s="4"/>
      <c r="IRC781" s="4"/>
      <c r="IRD781" s="4"/>
      <c r="IRE781" s="4"/>
      <c r="IRF781" s="4"/>
      <c r="IRG781" s="4"/>
      <c r="IRH781" s="4"/>
      <c r="IRI781" s="4"/>
      <c r="IRJ781" s="4"/>
      <c r="IRK781" s="4"/>
      <c r="IRL781" s="4"/>
      <c r="IRM781" s="4"/>
      <c r="IRN781" s="4"/>
      <c r="IRO781" s="4"/>
      <c r="IRP781" s="4"/>
      <c r="IRQ781" s="4"/>
      <c r="IRR781" s="4"/>
      <c r="IRS781" s="4"/>
      <c r="IRT781" s="4"/>
      <c r="IRU781" s="4"/>
      <c r="IRV781" s="4"/>
      <c r="IRW781" s="4"/>
      <c r="IRX781" s="4"/>
      <c r="IRY781" s="4"/>
      <c r="IRZ781" s="4"/>
      <c r="ISA781" s="4"/>
      <c r="ISB781" s="4"/>
      <c r="ISC781" s="4"/>
      <c r="ISD781" s="4"/>
      <c r="ISE781" s="4"/>
      <c r="ISF781" s="4"/>
      <c r="ISG781" s="4"/>
      <c r="ISH781" s="4"/>
      <c r="ISI781" s="4"/>
      <c r="ISJ781" s="4"/>
      <c r="ISK781" s="4"/>
      <c r="ISL781" s="4"/>
      <c r="ISM781" s="4"/>
      <c r="ISN781" s="4"/>
      <c r="ISO781" s="4"/>
      <c r="ISP781" s="4"/>
      <c r="ISQ781" s="4"/>
      <c r="ISR781" s="4"/>
      <c r="ISS781" s="4"/>
      <c r="IST781" s="4"/>
      <c r="ISU781" s="4"/>
      <c r="ISV781" s="4"/>
      <c r="ISW781" s="4"/>
      <c r="ISX781" s="4"/>
      <c r="ISY781" s="4"/>
      <c r="ISZ781" s="4"/>
      <c r="ITA781" s="4"/>
      <c r="ITB781" s="4"/>
      <c r="ITC781" s="4"/>
      <c r="ITD781" s="4"/>
      <c r="ITE781" s="4"/>
      <c r="ITF781" s="4"/>
      <c r="ITG781" s="4"/>
      <c r="ITH781" s="4"/>
      <c r="ITI781" s="4"/>
      <c r="ITJ781" s="4"/>
      <c r="ITK781" s="4"/>
      <c r="ITL781" s="4"/>
      <c r="ITM781" s="4"/>
      <c r="ITN781" s="4"/>
      <c r="ITO781" s="4"/>
      <c r="ITP781" s="4"/>
      <c r="ITQ781" s="4"/>
      <c r="ITR781" s="4"/>
      <c r="ITS781" s="4"/>
      <c r="ITT781" s="4"/>
      <c r="ITU781" s="4"/>
      <c r="ITV781" s="4"/>
      <c r="ITW781" s="4"/>
      <c r="ITX781" s="4"/>
      <c r="ITY781" s="4"/>
      <c r="ITZ781" s="4"/>
      <c r="IUA781" s="4"/>
      <c r="IUB781" s="4"/>
      <c r="IUC781" s="4"/>
      <c r="IUD781" s="4"/>
      <c r="IUE781" s="4"/>
      <c r="IUF781" s="4"/>
      <c r="IUG781" s="4"/>
      <c r="IUH781" s="4"/>
      <c r="IUI781" s="4"/>
      <c r="IUJ781" s="4"/>
      <c r="IUK781" s="4"/>
      <c r="IUL781" s="4"/>
      <c r="IUM781" s="4"/>
      <c r="IUN781" s="4"/>
      <c r="IUO781" s="4"/>
      <c r="IUP781" s="4"/>
      <c r="IUQ781" s="4"/>
      <c r="IUR781" s="4"/>
      <c r="IUS781" s="4"/>
      <c r="IUT781" s="4"/>
      <c r="IUU781" s="4"/>
      <c r="IUV781" s="4"/>
      <c r="IUW781" s="4"/>
      <c r="IUX781" s="4"/>
      <c r="IUY781" s="4"/>
      <c r="IUZ781" s="4"/>
      <c r="IVA781" s="4"/>
      <c r="IVB781" s="4"/>
      <c r="IVC781" s="4"/>
      <c r="IVD781" s="4"/>
      <c r="IVE781" s="4"/>
      <c r="IVF781" s="4"/>
      <c r="IVG781" s="4"/>
      <c r="IVH781" s="4"/>
      <c r="IVI781" s="4"/>
      <c r="IVJ781" s="4"/>
      <c r="IVK781" s="4"/>
      <c r="IVL781" s="4"/>
      <c r="IVM781" s="4"/>
      <c r="IVN781" s="4"/>
      <c r="IVO781" s="4"/>
      <c r="IVP781" s="4"/>
      <c r="IVQ781" s="4"/>
      <c r="IVR781" s="4"/>
      <c r="IVS781" s="4"/>
      <c r="IVT781" s="4"/>
      <c r="IVU781" s="4"/>
      <c r="IVV781" s="4"/>
      <c r="IVW781" s="4"/>
      <c r="IVX781" s="4"/>
      <c r="IVY781" s="4"/>
      <c r="IVZ781" s="4"/>
      <c r="IWA781" s="4"/>
      <c r="IWB781" s="4"/>
      <c r="IWC781" s="4"/>
      <c r="IWD781" s="4"/>
      <c r="IWE781" s="4"/>
      <c r="IWF781" s="4"/>
      <c r="IWG781" s="4"/>
      <c r="IWH781" s="4"/>
      <c r="IWI781" s="4"/>
      <c r="IWJ781" s="4"/>
      <c r="IWK781" s="4"/>
      <c r="IWL781" s="4"/>
      <c r="IWM781" s="4"/>
      <c r="IWN781" s="4"/>
      <c r="IWO781" s="4"/>
      <c r="IWP781" s="4"/>
      <c r="IWQ781" s="4"/>
      <c r="IWR781" s="4"/>
      <c r="IWS781" s="4"/>
      <c r="IWT781" s="4"/>
      <c r="IWU781" s="4"/>
      <c r="IWV781" s="4"/>
      <c r="IWW781" s="4"/>
      <c r="IWX781" s="4"/>
      <c r="IWY781" s="4"/>
      <c r="IWZ781" s="4"/>
      <c r="IXA781" s="4"/>
      <c r="IXB781" s="4"/>
      <c r="IXC781" s="4"/>
      <c r="IXD781" s="4"/>
      <c r="IXE781" s="4"/>
      <c r="IXF781" s="4"/>
      <c r="IXG781" s="4"/>
      <c r="IXH781" s="4"/>
      <c r="IXI781" s="4"/>
      <c r="IXJ781" s="4"/>
      <c r="IXK781" s="4"/>
      <c r="IXL781" s="4"/>
      <c r="IXM781" s="4"/>
      <c r="IXN781" s="4"/>
      <c r="IXO781" s="4"/>
      <c r="IXP781" s="4"/>
      <c r="IXQ781" s="4"/>
      <c r="IXR781" s="4"/>
      <c r="IXS781" s="4"/>
      <c r="IXT781" s="4"/>
      <c r="IXU781" s="4"/>
      <c r="IXV781" s="4"/>
      <c r="IXW781" s="4"/>
      <c r="IXX781" s="4"/>
      <c r="IXY781" s="4"/>
      <c r="IXZ781" s="4"/>
      <c r="IYA781" s="4"/>
      <c r="IYB781" s="4"/>
      <c r="IYC781" s="4"/>
      <c r="IYD781" s="4"/>
      <c r="IYE781" s="4"/>
      <c r="IYF781" s="4"/>
      <c r="IYG781" s="4"/>
      <c r="IYH781" s="4"/>
      <c r="IYI781" s="4"/>
      <c r="IYJ781" s="4"/>
      <c r="IYK781" s="4"/>
      <c r="IYL781" s="4"/>
      <c r="IYM781" s="4"/>
      <c r="IYN781" s="4"/>
      <c r="IYO781" s="4"/>
      <c r="IYP781" s="4"/>
      <c r="IYQ781" s="4"/>
      <c r="IYR781" s="4"/>
      <c r="IYS781" s="4"/>
      <c r="IYT781" s="4"/>
      <c r="IYU781" s="4"/>
      <c r="IYV781" s="4"/>
      <c r="IYW781" s="4"/>
      <c r="IYX781" s="4"/>
      <c r="IYY781" s="4"/>
      <c r="IYZ781" s="4"/>
      <c r="IZA781" s="4"/>
      <c r="IZB781" s="4"/>
      <c r="IZC781" s="4"/>
      <c r="IZD781" s="4"/>
      <c r="IZE781" s="4"/>
      <c r="IZF781" s="4"/>
      <c r="IZG781" s="4"/>
      <c r="IZH781" s="4"/>
      <c r="IZI781" s="4"/>
      <c r="IZJ781" s="4"/>
      <c r="IZK781" s="4"/>
      <c r="IZL781" s="4"/>
      <c r="IZM781" s="4"/>
      <c r="IZN781" s="4"/>
      <c r="IZO781" s="4"/>
      <c r="IZP781" s="4"/>
      <c r="IZQ781" s="4"/>
      <c r="IZR781" s="4"/>
      <c r="IZS781" s="4"/>
      <c r="IZT781" s="4"/>
      <c r="IZU781" s="4"/>
      <c r="IZV781" s="4"/>
      <c r="IZW781" s="4"/>
      <c r="IZX781" s="4"/>
      <c r="IZY781" s="4"/>
      <c r="IZZ781" s="4"/>
      <c r="JAA781" s="4"/>
      <c r="JAB781" s="4"/>
      <c r="JAC781" s="4"/>
      <c r="JAD781" s="4"/>
      <c r="JAE781" s="4"/>
      <c r="JAF781" s="4"/>
      <c r="JAG781" s="4"/>
      <c r="JAH781" s="4"/>
      <c r="JAI781" s="4"/>
      <c r="JAJ781" s="4"/>
      <c r="JAK781" s="4"/>
      <c r="JAL781" s="4"/>
      <c r="JAM781" s="4"/>
      <c r="JAN781" s="4"/>
      <c r="JAO781" s="4"/>
      <c r="JAP781" s="4"/>
      <c r="JAQ781" s="4"/>
      <c r="JAR781" s="4"/>
      <c r="JAS781" s="4"/>
      <c r="JAT781" s="4"/>
      <c r="JAU781" s="4"/>
      <c r="JAV781" s="4"/>
      <c r="JAW781" s="4"/>
      <c r="JAX781" s="4"/>
      <c r="JAY781" s="4"/>
      <c r="JAZ781" s="4"/>
      <c r="JBA781" s="4"/>
      <c r="JBB781" s="4"/>
      <c r="JBC781" s="4"/>
      <c r="JBD781" s="4"/>
      <c r="JBE781" s="4"/>
      <c r="JBF781" s="4"/>
      <c r="JBG781" s="4"/>
      <c r="JBH781" s="4"/>
      <c r="JBI781" s="4"/>
      <c r="JBJ781" s="4"/>
      <c r="JBK781" s="4"/>
      <c r="JBL781" s="4"/>
      <c r="JBM781" s="4"/>
      <c r="JBN781" s="4"/>
      <c r="JBO781" s="4"/>
      <c r="JBP781" s="4"/>
      <c r="JBQ781" s="4"/>
      <c r="JBR781" s="4"/>
      <c r="JBS781" s="4"/>
      <c r="JBT781" s="4"/>
      <c r="JBU781" s="4"/>
      <c r="JBV781" s="4"/>
      <c r="JBW781" s="4"/>
      <c r="JBX781" s="4"/>
      <c r="JBY781" s="4"/>
      <c r="JBZ781" s="4"/>
      <c r="JCA781" s="4"/>
      <c r="JCB781" s="4"/>
      <c r="JCC781" s="4"/>
      <c r="JCD781" s="4"/>
      <c r="JCE781" s="4"/>
      <c r="JCF781" s="4"/>
      <c r="JCG781" s="4"/>
      <c r="JCH781" s="4"/>
      <c r="JCI781" s="4"/>
      <c r="JCJ781" s="4"/>
      <c r="JCK781" s="4"/>
      <c r="JCL781" s="4"/>
      <c r="JCM781" s="4"/>
      <c r="JCN781" s="4"/>
      <c r="JCO781" s="4"/>
      <c r="JCP781" s="4"/>
      <c r="JCQ781" s="4"/>
      <c r="JCR781" s="4"/>
      <c r="JCS781" s="4"/>
      <c r="JCT781" s="4"/>
      <c r="JCU781" s="4"/>
      <c r="JCV781" s="4"/>
      <c r="JCW781" s="4"/>
      <c r="JCX781" s="4"/>
      <c r="JCY781" s="4"/>
      <c r="JCZ781" s="4"/>
      <c r="JDA781" s="4"/>
      <c r="JDB781" s="4"/>
      <c r="JDC781" s="4"/>
      <c r="JDD781" s="4"/>
      <c r="JDE781" s="4"/>
      <c r="JDF781" s="4"/>
      <c r="JDG781" s="4"/>
      <c r="JDH781" s="4"/>
      <c r="JDI781" s="4"/>
      <c r="JDJ781" s="4"/>
      <c r="JDK781" s="4"/>
      <c r="JDL781" s="4"/>
      <c r="JDM781" s="4"/>
      <c r="JDN781" s="4"/>
      <c r="JDO781" s="4"/>
      <c r="JDP781" s="4"/>
      <c r="JDQ781" s="4"/>
      <c r="JDR781" s="4"/>
      <c r="JDS781" s="4"/>
      <c r="JDT781" s="4"/>
      <c r="JDU781" s="4"/>
      <c r="JDV781" s="4"/>
      <c r="JDW781" s="4"/>
      <c r="JDX781" s="4"/>
      <c r="JDY781" s="4"/>
      <c r="JDZ781" s="4"/>
      <c r="JEA781" s="4"/>
      <c r="JEB781" s="4"/>
      <c r="JEC781" s="4"/>
      <c r="JED781" s="4"/>
      <c r="JEE781" s="4"/>
      <c r="JEF781" s="4"/>
      <c r="JEG781" s="4"/>
      <c r="JEH781" s="4"/>
      <c r="JEI781" s="4"/>
      <c r="JEJ781" s="4"/>
      <c r="JEK781" s="4"/>
      <c r="JEL781" s="4"/>
      <c r="JEM781" s="4"/>
      <c r="JEN781" s="4"/>
      <c r="JEO781" s="4"/>
      <c r="JEP781" s="4"/>
      <c r="JEQ781" s="4"/>
      <c r="JER781" s="4"/>
      <c r="JES781" s="4"/>
      <c r="JET781" s="4"/>
      <c r="JEU781" s="4"/>
      <c r="JEV781" s="4"/>
      <c r="JEW781" s="4"/>
      <c r="JEX781" s="4"/>
      <c r="JEY781" s="4"/>
      <c r="JEZ781" s="4"/>
      <c r="JFA781" s="4"/>
      <c r="JFB781" s="4"/>
      <c r="JFC781" s="4"/>
      <c r="JFD781" s="4"/>
      <c r="JFE781" s="4"/>
      <c r="JFF781" s="4"/>
      <c r="JFG781" s="4"/>
      <c r="JFH781" s="4"/>
      <c r="JFI781" s="4"/>
      <c r="JFJ781" s="4"/>
      <c r="JFK781" s="4"/>
      <c r="JFL781" s="4"/>
      <c r="JFM781" s="4"/>
      <c r="JFN781" s="4"/>
      <c r="JFO781" s="4"/>
      <c r="JFP781" s="4"/>
      <c r="JFQ781" s="4"/>
      <c r="JFR781" s="4"/>
      <c r="JFS781" s="4"/>
      <c r="JFT781" s="4"/>
      <c r="JFU781" s="4"/>
      <c r="JFV781" s="4"/>
      <c r="JFW781" s="4"/>
      <c r="JFX781" s="4"/>
      <c r="JFY781" s="4"/>
      <c r="JFZ781" s="4"/>
      <c r="JGA781" s="4"/>
      <c r="JGB781" s="4"/>
      <c r="JGC781" s="4"/>
      <c r="JGD781" s="4"/>
      <c r="JGE781" s="4"/>
      <c r="JGF781" s="4"/>
      <c r="JGG781" s="4"/>
      <c r="JGH781" s="4"/>
      <c r="JGI781" s="4"/>
      <c r="JGJ781" s="4"/>
      <c r="JGK781" s="4"/>
      <c r="JGL781" s="4"/>
      <c r="JGM781" s="4"/>
      <c r="JGN781" s="4"/>
      <c r="JGO781" s="4"/>
      <c r="JGP781" s="4"/>
      <c r="JGQ781" s="4"/>
      <c r="JGR781" s="4"/>
      <c r="JGS781" s="4"/>
      <c r="JGT781" s="4"/>
      <c r="JGU781" s="4"/>
      <c r="JGV781" s="4"/>
      <c r="JGW781" s="4"/>
      <c r="JGX781" s="4"/>
      <c r="JGY781" s="4"/>
      <c r="JGZ781" s="4"/>
      <c r="JHA781" s="4"/>
      <c r="JHB781" s="4"/>
      <c r="JHC781" s="4"/>
      <c r="JHD781" s="4"/>
      <c r="JHE781" s="4"/>
      <c r="JHF781" s="4"/>
      <c r="JHG781" s="4"/>
      <c r="JHH781" s="4"/>
      <c r="JHI781" s="4"/>
      <c r="JHJ781" s="4"/>
      <c r="JHK781" s="4"/>
      <c r="JHL781" s="4"/>
      <c r="JHM781" s="4"/>
      <c r="JHN781" s="4"/>
      <c r="JHO781" s="4"/>
      <c r="JHP781" s="4"/>
      <c r="JHQ781" s="4"/>
      <c r="JHR781" s="4"/>
      <c r="JHS781" s="4"/>
      <c r="JHT781" s="4"/>
      <c r="JHU781" s="4"/>
      <c r="JHV781" s="4"/>
      <c r="JHW781" s="4"/>
      <c r="JHX781" s="4"/>
      <c r="JHY781" s="4"/>
      <c r="JHZ781" s="4"/>
      <c r="JIA781" s="4"/>
      <c r="JIB781" s="4"/>
      <c r="JIC781" s="4"/>
      <c r="JID781" s="4"/>
      <c r="JIE781" s="4"/>
      <c r="JIF781" s="4"/>
      <c r="JIG781" s="4"/>
      <c r="JIH781" s="4"/>
      <c r="JII781" s="4"/>
      <c r="JIJ781" s="4"/>
      <c r="JIK781" s="4"/>
      <c r="JIL781" s="4"/>
      <c r="JIM781" s="4"/>
      <c r="JIN781" s="4"/>
      <c r="JIO781" s="4"/>
      <c r="JIP781" s="4"/>
      <c r="JIQ781" s="4"/>
      <c r="JIR781" s="4"/>
      <c r="JIS781" s="4"/>
      <c r="JIT781" s="4"/>
      <c r="JIU781" s="4"/>
      <c r="JIV781" s="4"/>
      <c r="JIW781" s="4"/>
      <c r="JIX781" s="4"/>
      <c r="JIY781" s="4"/>
      <c r="JIZ781" s="4"/>
      <c r="JJA781" s="4"/>
      <c r="JJB781" s="4"/>
      <c r="JJC781" s="4"/>
      <c r="JJD781" s="4"/>
      <c r="JJE781" s="4"/>
      <c r="JJF781" s="4"/>
      <c r="JJG781" s="4"/>
      <c r="JJH781" s="4"/>
      <c r="JJI781" s="4"/>
      <c r="JJJ781" s="4"/>
      <c r="JJK781" s="4"/>
      <c r="JJL781" s="4"/>
      <c r="JJM781" s="4"/>
      <c r="JJN781" s="4"/>
      <c r="JJO781" s="4"/>
      <c r="JJP781" s="4"/>
      <c r="JJQ781" s="4"/>
      <c r="JJR781" s="4"/>
      <c r="JJS781" s="4"/>
      <c r="JJT781" s="4"/>
      <c r="JJU781" s="4"/>
      <c r="JJV781" s="4"/>
      <c r="JJW781" s="4"/>
      <c r="JJX781" s="4"/>
      <c r="JJY781" s="4"/>
      <c r="JJZ781" s="4"/>
      <c r="JKA781" s="4"/>
      <c r="JKB781" s="4"/>
      <c r="JKC781" s="4"/>
      <c r="JKD781" s="4"/>
      <c r="JKE781" s="4"/>
      <c r="JKF781" s="4"/>
      <c r="JKG781" s="4"/>
      <c r="JKH781" s="4"/>
      <c r="JKI781" s="4"/>
      <c r="JKJ781" s="4"/>
      <c r="JKK781" s="4"/>
      <c r="JKL781" s="4"/>
      <c r="JKM781" s="4"/>
      <c r="JKN781" s="4"/>
      <c r="JKO781" s="4"/>
      <c r="JKP781" s="4"/>
      <c r="JKQ781" s="4"/>
      <c r="JKR781" s="4"/>
      <c r="JKS781" s="4"/>
      <c r="JKT781" s="4"/>
      <c r="JKU781" s="4"/>
      <c r="JKV781" s="4"/>
      <c r="JKW781" s="4"/>
      <c r="JKX781" s="4"/>
      <c r="JKY781" s="4"/>
      <c r="JKZ781" s="4"/>
      <c r="JLA781" s="4"/>
      <c r="JLB781" s="4"/>
      <c r="JLC781" s="4"/>
      <c r="JLD781" s="4"/>
      <c r="JLE781" s="4"/>
      <c r="JLF781" s="4"/>
      <c r="JLG781" s="4"/>
      <c r="JLH781" s="4"/>
      <c r="JLI781" s="4"/>
      <c r="JLJ781" s="4"/>
      <c r="JLK781" s="4"/>
      <c r="JLL781" s="4"/>
      <c r="JLM781" s="4"/>
      <c r="JLN781" s="4"/>
      <c r="JLO781" s="4"/>
      <c r="JLP781" s="4"/>
      <c r="JLQ781" s="4"/>
      <c r="JLR781" s="4"/>
      <c r="JLS781" s="4"/>
      <c r="JLT781" s="4"/>
      <c r="JLU781" s="4"/>
      <c r="JLV781" s="4"/>
      <c r="JLW781" s="4"/>
      <c r="JLX781" s="4"/>
      <c r="JLY781" s="4"/>
      <c r="JLZ781" s="4"/>
      <c r="JMA781" s="4"/>
      <c r="JMB781" s="4"/>
      <c r="JMC781" s="4"/>
      <c r="JMD781" s="4"/>
      <c r="JME781" s="4"/>
      <c r="JMF781" s="4"/>
      <c r="JMG781" s="4"/>
      <c r="JMH781" s="4"/>
      <c r="JMI781" s="4"/>
      <c r="JMJ781" s="4"/>
      <c r="JMK781" s="4"/>
      <c r="JML781" s="4"/>
      <c r="JMM781" s="4"/>
      <c r="JMN781" s="4"/>
      <c r="JMO781" s="4"/>
      <c r="JMP781" s="4"/>
      <c r="JMQ781" s="4"/>
      <c r="JMR781" s="4"/>
      <c r="JMS781" s="4"/>
      <c r="JMT781" s="4"/>
      <c r="JMU781" s="4"/>
      <c r="JMV781" s="4"/>
      <c r="JMW781" s="4"/>
      <c r="JMX781" s="4"/>
      <c r="JMY781" s="4"/>
      <c r="JMZ781" s="4"/>
      <c r="JNA781" s="4"/>
      <c r="JNB781" s="4"/>
      <c r="JNC781" s="4"/>
      <c r="JND781" s="4"/>
      <c r="JNE781" s="4"/>
      <c r="JNF781" s="4"/>
      <c r="JNG781" s="4"/>
      <c r="JNH781" s="4"/>
      <c r="JNI781" s="4"/>
      <c r="JNJ781" s="4"/>
      <c r="JNK781" s="4"/>
      <c r="JNL781" s="4"/>
      <c r="JNM781" s="4"/>
      <c r="JNN781" s="4"/>
      <c r="JNO781" s="4"/>
      <c r="JNP781" s="4"/>
      <c r="JNQ781" s="4"/>
      <c r="JNR781" s="4"/>
      <c r="JNS781" s="4"/>
      <c r="JNT781" s="4"/>
      <c r="JNU781" s="4"/>
      <c r="JNV781" s="4"/>
      <c r="JNW781" s="4"/>
      <c r="JNX781" s="4"/>
      <c r="JNY781" s="4"/>
      <c r="JNZ781" s="4"/>
      <c r="JOA781" s="4"/>
      <c r="JOB781" s="4"/>
      <c r="JOC781" s="4"/>
      <c r="JOD781" s="4"/>
      <c r="JOE781" s="4"/>
      <c r="JOF781" s="4"/>
      <c r="JOG781" s="4"/>
      <c r="JOH781" s="4"/>
      <c r="JOI781" s="4"/>
      <c r="JOJ781" s="4"/>
      <c r="JOK781" s="4"/>
      <c r="JOL781" s="4"/>
      <c r="JOM781" s="4"/>
      <c r="JON781" s="4"/>
      <c r="JOO781" s="4"/>
      <c r="JOP781" s="4"/>
      <c r="JOQ781" s="4"/>
      <c r="JOR781" s="4"/>
      <c r="JOS781" s="4"/>
      <c r="JOT781" s="4"/>
      <c r="JOU781" s="4"/>
      <c r="JOV781" s="4"/>
      <c r="JOW781" s="4"/>
      <c r="JOX781" s="4"/>
      <c r="JOY781" s="4"/>
      <c r="JOZ781" s="4"/>
      <c r="JPA781" s="4"/>
      <c r="JPB781" s="4"/>
      <c r="JPC781" s="4"/>
      <c r="JPD781" s="4"/>
      <c r="JPE781" s="4"/>
      <c r="JPF781" s="4"/>
      <c r="JPG781" s="4"/>
      <c r="JPH781" s="4"/>
      <c r="JPI781" s="4"/>
      <c r="JPJ781" s="4"/>
      <c r="JPK781" s="4"/>
      <c r="JPL781" s="4"/>
      <c r="JPM781" s="4"/>
      <c r="JPN781" s="4"/>
      <c r="JPO781" s="4"/>
      <c r="JPP781" s="4"/>
      <c r="JPQ781" s="4"/>
      <c r="JPR781" s="4"/>
      <c r="JPS781" s="4"/>
      <c r="JPT781" s="4"/>
      <c r="JPU781" s="4"/>
      <c r="JPV781" s="4"/>
      <c r="JPW781" s="4"/>
      <c r="JPX781" s="4"/>
      <c r="JPY781" s="4"/>
      <c r="JPZ781" s="4"/>
      <c r="JQA781" s="4"/>
      <c r="JQB781" s="4"/>
      <c r="JQC781" s="4"/>
      <c r="JQD781" s="4"/>
      <c r="JQE781" s="4"/>
      <c r="JQF781" s="4"/>
      <c r="JQG781" s="4"/>
      <c r="JQH781" s="4"/>
      <c r="JQI781" s="4"/>
      <c r="JQJ781" s="4"/>
      <c r="JQK781" s="4"/>
      <c r="JQL781" s="4"/>
      <c r="JQM781" s="4"/>
      <c r="JQN781" s="4"/>
      <c r="JQO781" s="4"/>
      <c r="JQP781" s="4"/>
      <c r="JQQ781" s="4"/>
      <c r="JQR781" s="4"/>
      <c r="JQS781" s="4"/>
      <c r="JQT781" s="4"/>
      <c r="JQU781" s="4"/>
      <c r="JQV781" s="4"/>
      <c r="JQW781" s="4"/>
      <c r="JQX781" s="4"/>
      <c r="JQY781" s="4"/>
      <c r="JQZ781" s="4"/>
      <c r="JRA781" s="4"/>
      <c r="JRB781" s="4"/>
      <c r="JRC781" s="4"/>
      <c r="JRD781" s="4"/>
      <c r="JRE781" s="4"/>
      <c r="JRF781" s="4"/>
      <c r="JRG781" s="4"/>
      <c r="JRH781" s="4"/>
      <c r="JRI781" s="4"/>
      <c r="JRJ781" s="4"/>
      <c r="JRK781" s="4"/>
      <c r="JRL781" s="4"/>
      <c r="JRM781" s="4"/>
      <c r="JRN781" s="4"/>
      <c r="JRO781" s="4"/>
      <c r="JRP781" s="4"/>
      <c r="JRQ781" s="4"/>
      <c r="JRR781" s="4"/>
      <c r="JRS781" s="4"/>
      <c r="JRT781" s="4"/>
      <c r="JRU781" s="4"/>
      <c r="JRV781" s="4"/>
      <c r="JRW781" s="4"/>
      <c r="JRX781" s="4"/>
      <c r="JRY781" s="4"/>
      <c r="JRZ781" s="4"/>
      <c r="JSA781" s="4"/>
      <c r="JSB781" s="4"/>
      <c r="JSC781" s="4"/>
      <c r="JSD781" s="4"/>
      <c r="JSE781" s="4"/>
      <c r="JSF781" s="4"/>
      <c r="JSG781" s="4"/>
      <c r="JSH781" s="4"/>
      <c r="JSI781" s="4"/>
      <c r="JSJ781" s="4"/>
      <c r="JSK781" s="4"/>
      <c r="JSL781" s="4"/>
      <c r="JSM781" s="4"/>
      <c r="JSN781" s="4"/>
      <c r="JSO781" s="4"/>
      <c r="JSP781" s="4"/>
      <c r="JSQ781" s="4"/>
      <c r="JSR781" s="4"/>
      <c r="JSS781" s="4"/>
      <c r="JST781" s="4"/>
      <c r="JSU781" s="4"/>
      <c r="JSV781" s="4"/>
      <c r="JSW781" s="4"/>
      <c r="JSX781" s="4"/>
      <c r="JSY781" s="4"/>
      <c r="JSZ781" s="4"/>
      <c r="JTA781" s="4"/>
      <c r="JTB781" s="4"/>
      <c r="JTC781" s="4"/>
      <c r="JTD781" s="4"/>
      <c r="JTE781" s="4"/>
      <c r="JTF781" s="4"/>
      <c r="JTG781" s="4"/>
      <c r="JTH781" s="4"/>
      <c r="JTI781" s="4"/>
      <c r="JTJ781" s="4"/>
      <c r="JTK781" s="4"/>
      <c r="JTL781" s="4"/>
      <c r="JTM781" s="4"/>
      <c r="JTN781" s="4"/>
      <c r="JTO781" s="4"/>
      <c r="JTP781" s="4"/>
      <c r="JTQ781" s="4"/>
      <c r="JTR781" s="4"/>
      <c r="JTS781" s="4"/>
      <c r="JTT781" s="4"/>
      <c r="JTU781" s="4"/>
      <c r="JTV781" s="4"/>
      <c r="JTW781" s="4"/>
      <c r="JTX781" s="4"/>
      <c r="JTY781" s="4"/>
      <c r="JTZ781" s="4"/>
      <c r="JUA781" s="4"/>
      <c r="JUB781" s="4"/>
      <c r="JUC781" s="4"/>
      <c r="JUD781" s="4"/>
      <c r="JUE781" s="4"/>
      <c r="JUF781" s="4"/>
      <c r="JUG781" s="4"/>
      <c r="JUH781" s="4"/>
      <c r="JUI781" s="4"/>
      <c r="JUJ781" s="4"/>
      <c r="JUK781" s="4"/>
      <c r="JUL781" s="4"/>
      <c r="JUM781" s="4"/>
      <c r="JUN781" s="4"/>
      <c r="JUO781" s="4"/>
      <c r="JUP781" s="4"/>
      <c r="JUQ781" s="4"/>
      <c r="JUR781" s="4"/>
      <c r="JUS781" s="4"/>
      <c r="JUT781" s="4"/>
      <c r="JUU781" s="4"/>
      <c r="JUV781" s="4"/>
      <c r="JUW781" s="4"/>
      <c r="JUX781" s="4"/>
      <c r="JUY781" s="4"/>
      <c r="JUZ781" s="4"/>
      <c r="JVA781" s="4"/>
      <c r="JVB781" s="4"/>
      <c r="JVC781" s="4"/>
      <c r="JVD781" s="4"/>
      <c r="JVE781" s="4"/>
      <c r="JVF781" s="4"/>
      <c r="JVG781" s="4"/>
      <c r="JVH781" s="4"/>
      <c r="JVI781" s="4"/>
      <c r="JVJ781" s="4"/>
      <c r="JVK781" s="4"/>
      <c r="JVL781" s="4"/>
      <c r="JVM781" s="4"/>
      <c r="JVN781" s="4"/>
      <c r="JVO781" s="4"/>
      <c r="JVP781" s="4"/>
      <c r="JVQ781" s="4"/>
      <c r="JVR781" s="4"/>
      <c r="JVS781" s="4"/>
      <c r="JVT781" s="4"/>
      <c r="JVU781" s="4"/>
      <c r="JVV781" s="4"/>
      <c r="JVW781" s="4"/>
      <c r="JVX781" s="4"/>
      <c r="JVY781" s="4"/>
      <c r="JVZ781" s="4"/>
      <c r="JWA781" s="4"/>
      <c r="JWB781" s="4"/>
      <c r="JWC781" s="4"/>
      <c r="JWD781" s="4"/>
      <c r="JWE781" s="4"/>
      <c r="JWF781" s="4"/>
      <c r="JWG781" s="4"/>
      <c r="JWH781" s="4"/>
      <c r="JWI781" s="4"/>
      <c r="JWJ781" s="4"/>
      <c r="JWK781" s="4"/>
      <c r="JWL781" s="4"/>
      <c r="JWM781" s="4"/>
      <c r="JWN781" s="4"/>
      <c r="JWO781" s="4"/>
      <c r="JWP781" s="4"/>
      <c r="JWQ781" s="4"/>
      <c r="JWR781" s="4"/>
      <c r="JWS781" s="4"/>
      <c r="JWT781" s="4"/>
      <c r="JWU781" s="4"/>
      <c r="JWV781" s="4"/>
      <c r="JWW781" s="4"/>
      <c r="JWX781" s="4"/>
      <c r="JWY781" s="4"/>
      <c r="JWZ781" s="4"/>
      <c r="JXA781" s="4"/>
      <c r="JXB781" s="4"/>
      <c r="JXC781" s="4"/>
      <c r="JXD781" s="4"/>
      <c r="JXE781" s="4"/>
      <c r="JXF781" s="4"/>
      <c r="JXG781" s="4"/>
      <c r="JXH781" s="4"/>
      <c r="JXI781" s="4"/>
      <c r="JXJ781" s="4"/>
      <c r="JXK781" s="4"/>
      <c r="JXL781" s="4"/>
      <c r="JXM781" s="4"/>
      <c r="JXN781" s="4"/>
      <c r="JXO781" s="4"/>
      <c r="JXP781" s="4"/>
      <c r="JXQ781" s="4"/>
      <c r="JXR781" s="4"/>
      <c r="JXS781" s="4"/>
      <c r="JXT781" s="4"/>
      <c r="JXU781" s="4"/>
      <c r="JXV781" s="4"/>
      <c r="JXW781" s="4"/>
      <c r="JXX781" s="4"/>
      <c r="JXY781" s="4"/>
      <c r="JXZ781" s="4"/>
      <c r="JYA781" s="4"/>
      <c r="JYB781" s="4"/>
      <c r="JYC781" s="4"/>
      <c r="JYD781" s="4"/>
      <c r="JYE781" s="4"/>
      <c r="JYF781" s="4"/>
      <c r="JYG781" s="4"/>
      <c r="JYH781" s="4"/>
      <c r="JYI781" s="4"/>
      <c r="JYJ781" s="4"/>
      <c r="JYK781" s="4"/>
      <c r="JYL781" s="4"/>
      <c r="JYM781" s="4"/>
      <c r="JYN781" s="4"/>
      <c r="JYO781" s="4"/>
      <c r="JYP781" s="4"/>
      <c r="JYQ781" s="4"/>
      <c r="JYR781" s="4"/>
      <c r="JYS781" s="4"/>
      <c r="JYT781" s="4"/>
      <c r="JYU781" s="4"/>
      <c r="JYV781" s="4"/>
      <c r="JYW781" s="4"/>
      <c r="JYX781" s="4"/>
      <c r="JYY781" s="4"/>
      <c r="JYZ781" s="4"/>
      <c r="JZA781" s="4"/>
      <c r="JZB781" s="4"/>
      <c r="JZC781" s="4"/>
      <c r="JZD781" s="4"/>
      <c r="JZE781" s="4"/>
      <c r="JZF781" s="4"/>
      <c r="JZG781" s="4"/>
      <c r="JZH781" s="4"/>
      <c r="JZI781" s="4"/>
      <c r="JZJ781" s="4"/>
      <c r="JZK781" s="4"/>
      <c r="JZL781" s="4"/>
      <c r="JZM781" s="4"/>
      <c r="JZN781" s="4"/>
      <c r="JZO781" s="4"/>
      <c r="JZP781" s="4"/>
      <c r="JZQ781" s="4"/>
      <c r="JZR781" s="4"/>
      <c r="JZS781" s="4"/>
      <c r="JZT781" s="4"/>
      <c r="JZU781" s="4"/>
      <c r="JZV781" s="4"/>
      <c r="JZW781" s="4"/>
      <c r="JZX781" s="4"/>
      <c r="JZY781" s="4"/>
      <c r="JZZ781" s="4"/>
      <c r="KAA781" s="4"/>
      <c r="KAB781" s="4"/>
      <c r="KAC781" s="4"/>
      <c r="KAD781" s="4"/>
      <c r="KAE781" s="4"/>
      <c r="KAF781" s="4"/>
      <c r="KAG781" s="4"/>
      <c r="KAH781" s="4"/>
      <c r="KAI781" s="4"/>
      <c r="KAJ781" s="4"/>
      <c r="KAK781" s="4"/>
      <c r="KAL781" s="4"/>
      <c r="KAM781" s="4"/>
      <c r="KAN781" s="4"/>
      <c r="KAO781" s="4"/>
      <c r="KAP781" s="4"/>
      <c r="KAQ781" s="4"/>
      <c r="KAR781" s="4"/>
      <c r="KAS781" s="4"/>
      <c r="KAT781" s="4"/>
      <c r="KAU781" s="4"/>
      <c r="KAV781" s="4"/>
      <c r="KAW781" s="4"/>
      <c r="KAX781" s="4"/>
      <c r="KAY781" s="4"/>
      <c r="KAZ781" s="4"/>
      <c r="KBA781" s="4"/>
      <c r="KBB781" s="4"/>
      <c r="KBC781" s="4"/>
      <c r="KBD781" s="4"/>
      <c r="KBE781" s="4"/>
      <c r="KBF781" s="4"/>
      <c r="KBG781" s="4"/>
      <c r="KBH781" s="4"/>
      <c r="KBI781" s="4"/>
      <c r="KBJ781" s="4"/>
      <c r="KBK781" s="4"/>
      <c r="KBL781" s="4"/>
      <c r="KBM781" s="4"/>
      <c r="KBN781" s="4"/>
      <c r="KBO781" s="4"/>
      <c r="KBP781" s="4"/>
      <c r="KBQ781" s="4"/>
      <c r="KBR781" s="4"/>
      <c r="KBS781" s="4"/>
      <c r="KBT781" s="4"/>
      <c r="KBU781" s="4"/>
      <c r="KBV781" s="4"/>
      <c r="KBW781" s="4"/>
      <c r="KBX781" s="4"/>
      <c r="KBY781" s="4"/>
      <c r="KBZ781" s="4"/>
      <c r="KCA781" s="4"/>
      <c r="KCB781" s="4"/>
      <c r="KCC781" s="4"/>
      <c r="KCD781" s="4"/>
      <c r="KCE781" s="4"/>
      <c r="KCF781" s="4"/>
      <c r="KCG781" s="4"/>
      <c r="KCH781" s="4"/>
      <c r="KCI781" s="4"/>
      <c r="KCJ781" s="4"/>
      <c r="KCK781" s="4"/>
      <c r="KCL781" s="4"/>
      <c r="KCM781" s="4"/>
      <c r="KCN781" s="4"/>
      <c r="KCO781" s="4"/>
      <c r="KCP781" s="4"/>
      <c r="KCQ781" s="4"/>
      <c r="KCR781" s="4"/>
      <c r="KCS781" s="4"/>
      <c r="KCT781" s="4"/>
      <c r="KCU781" s="4"/>
      <c r="KCV781" s="4"/>
      <c r="KCW781" s="4"/>
      <c r="KCX781" s="4"/>
      <c r="KCY781" s="4"/>
      <c r="KCZ781" s="4"/>
      <c r="KDA781" s="4"/>
      <c r="KDB781" s="4"/>
      <c r="KDC781" s="4"/>
      <c r="KDD781" s="4"/>
      <c r="KDE781" s="4"/>
      <c r="KDF781" s="4"/>
      <c r="KDG781" s="4"/>
      <c r="KDH781" s="4"/>
      <c r="KDI781" s="4"/>
      <c r="KDJ781" s="4"/>
      <c r="KDK781" s="4"/>
      <c r="KDL781" s="4"/>
      <c r="KDM781" s="4"/>
      <c r="KDN781" s="4"/>
      <c r="KDO781" s="4"/>
      <c r="KDP781" s="4"/>
      <c r="KDQ781" s="4"/>
      <c r="KDR781" s="4"/>
      <c r="KDS781" s="4"/>
      <c r="KDT781" s="4"/>
      <c r="KDU781" s="4"/>
      <c r="KDV781" s="4"/>
      <c r="KDW781" s="4"/>
      <c r="KDX781" s="4"/>
      <c r="KDY781" s="4"/>
      <c r="KDZ781" s="4"/>
      <c r="KEA781" s="4"/>
      <c r="KEB781" s="4"/>
      <c r="KEC781" s="4"/>
      <c r="KED781" s="4"/>
      <c r="KEE781" s="4"/>
      <c r="KEF781" s="4"/>
      <c r="KEG781" s="4"/>
      <c r="KEH781" s="4"/>
      <c r="KEI781" s="4"/>
      <c r="KEJ781" s="4"/>
      <c r="KEK781" s="4"/>
      <c r="KEL781" s="4"/>
      <c r="KEM781" s="4"/>
      <c r="KEN781" s="4"/>
      <c r="KEO781" s="4"/>
      <c r="KEP781" s="4"/>
      <c r="KEQ781" s="4"/>
      <c r="KER781" s="4"/>
      <c r="KES781" s="4"/>
      <c r="KET781" s="4"/>
      <c r="KEU781" s="4"/>
      <c r="KEV781" s="4"/>
      <c r="KEW781" s="4"/>
      <c r="KEX781" s="4"/>
      <c r="KEY781" s="4"/>
      <c r="KEZ781" s="4"/>
      <c r="KFA781" s="4"/>
      <c r="KFB781" s="4"/>
      <c r="KFC781" s="4"/>
      <c r="KFD781" s="4"/>
      <c r="KFE781" s="4"/>
      <c r="KFF781" s="4"/>
      <c r="KFG781" s="4"/>
      <c r="KFH781" s="4"/>
      <c r="KFI781" s="4"/>
      <c r="KFJ781" s="4"/>
      <c r="KFK781" s="4"/>
      <c r="KFL781" s="4"/>
      <c r="KFM781" s="4"/>
      <c r="KFN781" s="4"/>
      <c r="KFO781" s="4"/>
      <c r="KFP781" s="4"/>
      <c r="KFQ781" s="4"/>
      <c r="KFR781" s="4"/>
      <c r="KFS781" s="4"/>
      <c r="KFT781" s="4"/>
      <c r="KFU781" s="4"/>
      <c r="KFV781" s="4"/>
      <c r="KFW781" s="4"/>
      <c r="KFX781" s="4"/>
      <c r="KFY781" s="4"/>
      <c r="KFZ781" s="4"/>
      <c r="KGA781" s="4"/>
      <c r="KGB781" s="4"/>
      <c r="KGC781" s="4"/>
      <c r="KGD781" s="4"/>
      <c r="KGE781" s="4"/>
      <c r="KGF781" s="4"/>
      <c r="KGG781" s="4"/>
      <c r="KGH781" s="4"/>
      <c r="KGI781" s="4"/>
      <c r="KGJ781" s="4"/>
      <c r="KGK781" s="4"/>
      <c r="KGL781" s="4"/>
      <c r="KGM781" s="4"/>
      <c r="KGN781" s="4"/>
      <c r="KGO781" s="4"/>
      <c r="KGP781" s="4"/>
      <c r="KGQ781" s="4"/>
      <c r="KGR781" s="4"/>
      <c r="KGS781" s="4"/>
      <c r="KGT781" s="4"/>
      <c r="KGU781" s="4"/>
      <c r="KGV781" s="4"/>
      <c r="KGW781" s="4"/>
      <c r="KGX781" s="4"/>
      <c r="KGY781" s="4"/>
      <c r="KGZ781" s="4"/>
      <c r="KHA781" s="4"/>
      <c r="KHB781" s="4"/>
      <c r="KHC781" s="4"/>
      <c r="KHD781" s="4"/>
      <c r="KHE781" s="4"/>
      <c r="KHF781" s="4"/>
      <c r="KHG781" s="4"/>
      <c r="KHH781" s="4"/>
      <c r="KHI781" s="4"/>
      <c r="KHJ781" s="4"/>
      <c r="KHK781" s="4"/>
      <c r="KHL781" s="4"/>
      <c r="KHM781" s="4"/>
      <c r="KHN781" s="4"/>
      <c r="KHO781" s="4"/>
      <c r="KHP781" s="4"/>
      <c r="KHQ781" s="4"/>
      <c r="KHR781" s="4"/>
      <c r="KHS781" s="4"/>
      <c r="KHT781" s="4"/>
      <c r="KHU781" s="4"/>
      <c r="KHV781" s="4"/>
      <c r="KHW781" s="4"/>
      <c r="KHX781" s="4"/>
      <c r="KHY781" s="4"/>
      <c r="KHZ781" s="4"/>
      <c r="KIA781" s="4"/>
      <c r="KIB781" s="4"/>
      <c r="KIC781" s="4"/>
      <c r="KID781" s="4"/>
      <c r="KIE781" s="4"/>
      <c r="KIF781" s="4"/>
      <c r="KIG781" s="4"/>
      <c r="KIH781" s="4"/>
      <c r="KII781" s="4"/>
      <c r="KIJ781" s="4"/>
      <c r="KIK781" s="4"/>
      <c r="KIL781" s="4"/>
      <c r="KIM781" s="4"/>
      <c r="KIN781" s="4"/>
      <c r="KIO781" s="4"/>
      <c r="KIP781" s="4"/>
      <c r="KIQ781" s="4"/>
      <c r="KIR781" s="4"/>
      <c r="KIS781" s="4"/>
      <c r="KIT781" s="4"/>
      <c r="KIU781" s="4"/>
      <c r="KIV781" s="4"/>
      <c r="KIW781" s="4"/>
      <c r="KIX781" s="4"/>
      <c r="KIY781" s="4"/>
      <c r="KIZ781" s="4"/>
      <c r="KJA781" s="4"/>
      <c r="KJB781" s="4"/>
      <c r="KJC781" s="4"/>
      <c r="KJD781" s="4"/>
      <c r="KJE781" s="4"/>
      <c r="KJF781" s="4"/>
      <c r="KJG781" s="4"/>
      <c r="KJH781" s="4"/>
      <c r="KJI781" s="4"/>
      <c r="KJJ781" s="4"/>
      <c r="KJK781" s="4"/>
      <c r="KJL781" s="4"/>
      <c r="KJM781" s="4"/>
      <c r="KJN781" s="4"/>
      <c r="KJO781" s="4"/>
      <c r="KJP781" s="4"/>
      <c r="KJQ781" s="4"/>
      <c r="KJR781" s="4"/>
      <c r="KJS781" s="4"/>
      <c r="KJT781" s="4"/>
      <c r="KJU781" s="4"/>
      <c r="KJV781" s="4"/>
      <c r="KJW781" s="4"/>
      <c r="KJX781" s="4"/>
      <c r="KJY781" s="4"/>
      <c r="KJZ781" s="4"/>
      <c r="KKA781" s="4"/>
      <c r="KKB781" s="4"/>
      <c r="KKC781" s="4"/>
      <c r="KKD781" s="4"/>
      <c r="KKE781" s="4"/>
      <c r="KKF781" s="4"/>
      <c r="KKG781" s="4"/>
      <c r="KKH781" s="4"/>
      <c r="KKI781" s="4"/>
      <c r="KKJ781" s="4"/>
      <c r="KKK781" s="4"/>
      <c r="KKL781" s="4"/>
      <c r="KKM781" s="4"/>
      <c r="KKN781" s="4"/>
      <c r="KKO781" s="4"/>
      <c r="KKP781" s="4"/>
      <c r="KKQ781" s="4"/>
      <c r="KKR781" s="4"/>
      <c r="KKS781" s="4"/>
      <c r="KKT781" s="4"/>
      <c r="KKU781" s="4"/>
      <c r="KKV781" s="4"/>
      <c r="KKW781" s="4"/>
      <c r="KKX781" s="4"/>
      <c r="KKY781" s="4"/>
      <c r="KKZ781" s="4"/>
      <c r="KLA781" s="4"/>
      <c r="KLB781" s="4"/>
      <c r="KLC781" s="4"/>
      <c r="KLD781" s="4"/>
      <c r="KLE781" s="4"/>
      <c r="KLF781" s="4"/>
      <c r="KLG781" s="4"/>
      <c r="KLH781" s="4"/>
      <c r="KLI781" s="4"/>
      <c r="KLJ781" s="4"/>
      <c r="KLK781" s="4"/>
      <c r="KLL781" s="4"/>
      <c r="KLM781" s="4"/>
      <c r="KLN781" s="4"/>
      <c r="KLO781" s="4"/>
      <c r="KLP781" s="4"/>
      <c r="KLQ781" s="4"/>
      <c r="KLR781" s="4"/>
      <c r="KLS781" s="4"/>
      <c r="KLT781" s="4"/>
      <c r="KLU781" s="4"/>
      <c r="KLV781" s="4"/>
      <c r="KLW781" s="4"/>
      <c r="KLX781" s="4"/>
      <c r="KLY781" s="4"/>
      <c r="KLZ781" s="4"/>
      <c r="KMA781" s="4"/>
      <c r="KMB781" s="4"/>
      <c r="KMC781" s="4"/>
      <c r="KMD781" s="4"/>
      <c r="KME781" s="4"/>
      <c r="KMF781" s="4"/>
      <c r="KMG781" s="4"/>
      <c r="KMH781" s="4"/>
      <c r="KMI781" s="4"/>
      <c r="KMJ781" s="4"/>
      <c r="KMK781" s="4"/>
      <c r="KML781" s="4"/>
      <c r="KMM781" s="4"/>
      <c r="KMN781" s="4"/>
      <c r="KMO781" s="4"/>
      <c r="KMP781" s="4"/>
      <c r="KMQ781" s="4"/>
      <c r="KMR781" s="4"/>
      <c r="KMS781" s="4"/>
      <c r="KMT781" s="4"/>
      <c r="KMU781" s="4"/>
      <c r="KMV781" s="4"/>
      <c r="KMW781" s="4"/>
      <c r="KMX781" s="4"/>
      <c r="KMY781" s="4"/>
      <c r="KMZ781" s="4"/>
      <c r="KNA781" s="4"/>
      <c r="KNB781" s="4"/>
      <c r="KNC781" s="4"/>
      <c r="KND781" s="4"/>
      <c r="KNE781" s="4"/>
      <c r="KNF781" s="4"/>
      <c r="KNG781" s="4"/>
      <c r="KNH781" s="4"/>
      <c r="KNI781" s="4"/>
      <c r="KNJ781" s="4"/>
      <c r="KNK781" s="4"/>
      <c r="KNL781" s="4"/>
      <c r="KNM781" s="4"/>
      <c r="KNN781" s="4"/>
      <c r="KNO781" s="4"/>
      <c r="KNP781" s="4"/>
      <c r="KNQ781" s="4"/>
      <c r="KNR781" s="4"/>
      <c r="KNS781" s="4"/>
      <c r="KNT781" s="4"/>
      <c r="KNU781" s="4"/>
      <c r="KNV781" s="4"/>
      <c r="KNW781" s="4"/>
      <c r="KNX781" s="4"/>
      <c r="KNY781" s="4"/>
      <c r="KNZ781" s="4"/>
      <c r="KOA781" s="4"/>
      <c r="KOB781" s="4"/>
      <c r="KOC781" s="4"/>
      <c r="KOD781" s="4"/>
      <c r="KOE781" s="4"/>
      <c r="KOF781" s="4"/>
      <c r="KOG781" s="4"/>
      <c r="KOH781" s="4"/>
      <c r="KOI781" s="4"/>
      <c r="KOJ781" s="4"/>
      <c r="KOK781" s="4"/>
      <c r="KOL781" s="4"/>
      <c r="KOM781" s="4"/>
      <c r="KON781" s="4"/>
      <c r="KOO781" s="4"/>
      <c r="KOP781" s="4"/>
      <c r="KOQ781" s="4"/>
      <c r="KOR781" s="4"/>
      <c r="KOS781" s="4"/>
      <c r="KOT781" s="4"/>
      <c r="KOU781" s="4"/>
      <c r="KOV781" s="4"/>
      <c r="KOW781" s="4"/>
      <c r="KOX781" s="4"/>
      <c r="KOY781" s="4"/>
      <c r="KOZ781" s="4"/>
      <c r="KPA781" s="4"/>
      <c r="KPB781" s="4"/>
      <c r="KPC781" s="4"/>
      <c r="KPD781" s="4"/>
      <c r="KPE781" s="4"/>
      <c r="KPF781" s="4"/>
      <c r="KPG781" s="4"/>
      <c r="KPH781" s="4"/>
      <c r="KPI781" s="4"/>
      <c r="KPJ781" s="4"/>
      <c r="KPK781" s="4"/>
      <c r="KPL781" s="4"/>
      <c r="KPM781" s="4"/>
      <c r="KPN781" s="4"/>
      <c r="KPO781" s="4"/>
      <c r="KPP781" s="4"/>
      <c r="KPQ781" s="4"/>
      <c r="KPR781" s="4"/>
      <c r="KPS781" s="4"/>
      <c r="KPT781" s="4"/>
      <c r="KPU781" s="4"/>
      <c r="KPV781" s="4"/>
      <c r="KPW781" s="4"/>
      <c r="KPX781" s="4"/>
      <c r="KPY781" s="4"/>
      <c r="KPZ781" s="4"/>
      <c r="KQA781" s="4"/>
      <c r="KQB781" s="4"/>
      <c r="KQC781" s="4"/>
      <c r="KQD781" s="4"/>
      <c r="KQE781" s="4"/>
      <c r="KQF781" s="4"/>
      <c r="KQG781" s="4"/>
      <c r="KQH781" s="4"/>
      <c r="KQI781" s="4"/>
      <c r="KQJ781" s="4"/>
      <c r="KQK781" s="4"/>
      <c r="KQL781" s="4"/>
      <c r="KQM781" s="4"/>
      <c r="KQN781" s="4"/>
      <c r="KQO781" s="4"/>
      <c r="KQP781" s="4"/>
      <c r="KQQ781" s="4"/>
      <c r="KQR781" s="4"/>
      <c r="KQS781" s="4"/>
      <c r="KQT781" s="4"/>
      <c r="KQU781" s="4"/>
      <c r="KQV781" s="4"/>
      <c r="KQW781" s="4"/>
      <c r="KQX781" s="4"/>
      <c r="KQY781" s="4"/>
      <c r="KQZ781" s="4"/>
      <c r="KRA781" s="4"/>
      <c r="KRB781" s="4"/>
      <c r="KRC781" s="4"/>
      <c r="KRD781" s="4"/>
      <c r="KRE781" s="4"/>
      <c r="KRF781" s="4"/>
      <c r="KRG781" s="4"/>
      <c r="KRH781" s="4"/>
      <c r="KRI781" s="4"/>
      <c r="KRJ781" s="4"/>
      <c r="KRK781" s="4"/>
      <c r="KRL781" s="4"/>
      <c r="KRM781" s="4"/>
      <c r="KRN781" s="4"/>
      <c r="KRO781" s="4"/>
      <c r="KRP781" s="4"/>
      <c r="KRQ781" s="4"/>
      <c r="KRR781" s="4"/>
      <c r="KRS781" s="4"/>
      <c r="KRT781" s="4"/>
      <c r="KRU781" s="4"/>
      <c r="KRV781" s="4"/>
      <c r="KRW781" s="4"/>
      <c r="KRX781" s="4"/>
      <c r="KRY781" s="4"/>
      <c r="KRZ781" s="4"/>
      <c r="KSA781" s="4"/>
      <c r="KSB781" s="4"/>
      <c r="KSC781" s="4"/>
      <c r="KSD781" s="4"/>
      <c r="KSE781" s="4"/>
      <c r="KSF781" s="4"/>
      <c r="KSG781" s="4"/>
      <c r="KSH781" s="4"/>
      <c r="KSI781" s="4"/>
      <c r="KSJ781" s="4"/>
      <c r="KSK781" s="4"/>
      <c r="KSL781" s="4"/>
      <c r="KSM781" s="4"/>
      <c r="KSN781" s="4"/>
      <c r="KSO781" s="4"/>
      <c r="KSP781" s="4"/>
      <c r="KSQ781" s="4"/>
      <c r="KSR781" s="4"/>
      <c r="KSS781" s="4"/>
      <c r="KST781" s="4"/>
      <c r="KSU781" s="4"/>
      <c r="KSV781" s="4"/>
      <c r="KSW781" s="4"/>
      <c r="KSX781" s="4"/>
      <c r="KSY781" s="4"/>
      <c r="KSZ781" s="4"/>
      <c r="KTA781" s="4"/>
      <c r="KTB781" s="4"/>
      <c r="KTC781" s="4"/>
      <c r="KTD781" s="4"/>
      <c r="KTE781" s="4"/>
      <c r="KTF781" s="4"/>
      <c r="KTG781" s="4"/>
      <c r="KTH781" s="4"/>
      <c r="KTI781" s="4"/>
      <c r="KTJ781" s="4"/>
      <c r="KTK781" s="4"/>
      <c r="KTL781" s="4"/>
      <c r="KTM781" s="4"/>
      <c r="KTN781" s="4"/>
      <c r="KTO781" s="4"/>
      <c r="KTP781" s="4"/>
      <c r="KTQ781" s="4"/>
      <c r="KTR781" s="4"/>
      <c r="KTS781" s="4"/>
      <c r="KTT781" s="4"/>
      <c r="KTU781" s="4"/>
      <c r="KTV781" s="4"/>
      <c r="KTW781" s="4"/>
      <c r="KTX781" s="4"/>
      <c r="KTY781" s="4"/>
      <c r="KTZ781" s="4"/>
      <c r="KUA781" s="4"/>
      <c r="KUB781" s="4"/>
      <c r="KUC781" s="4"/>
      <c r="KUD781" s="4"/>
      <c r="KUE781" s="4"/>
      <c r="KUF781" s="4"/>
      <c r="KUG781" s="4"/>
      <c r="KUH781" s="4"/>
      <c r="KUI781" s="4"/>
      <c r="KUJ781" s="4"/>
      <c r="KUK781" s="4"/>
      <c r="KUL781" s="4"/>
      <c r="KUM781" s="4"/>
      <c r="KUN781" s="4"/>
      <c r="KUO781" s="4"/>
      <c r="KUP781" s="4"/>
      <c r="KUQ781" s="4"/>
      <c r="KUR781" s="4"/>
      <c r="KUS781" s="4"/>
      <c r="KUT781" s="4"/>
      <c r="KUU781" s="4"/>
      <c r="KUV781" s="4"/>
      <c r="KUW781" s="4"/>
      <c r="KUX781" s="4"/>
      <c r="KUY781" s="4"/>
      <c r="KUZ781" s="4"/>
      <c r="KVA781" s="4"/>
      <c r="KVB781" s="4"/>
      <c r="KVC781" s="4"/>
      <c r="KVD781" s="4"/>
      <c r="KVE781" s="4"/>
      <c r="KVF781" s="4"/>
      <c r="KVG781" s="4"/>
      <c r="KVH781" s="4"/>
      <c r="KVI781" s="4"/>
      <c r="KVJ781" s="4"/>
      <c r="KVK781" s="4"/>
      <c r="KVL781" s="4"/>
      <c r="KVM781" s="4"/>
      <c r="KVN781" s="4"/>
      <c r="KVO781" s="4"/>
      <c r="KVP781" s="4"/>
      <c r="KVQ781" s="4"/>
      <c r="KVR781" s="4"/>
      <c r="KVS781" s="4"/>
      <c r="KVT781" s="4"/>
      <c r="KVU781" s="4"/>
      <c r="KVV781" s="4"/>
      <c r="KVW781" s="4"/>
      <c r="KVX781" s="4"/>
      <c r="KVY781" s="4"/>
      <c r="KVZ781" s="4"/>
      <c r="KWA781" s="4"/>
      <c r="KWB781" s="4"/>
      <c r="KWC781" s="4"/>
      <c r="KWD781" s="4"/>
      <c r="KWE781" s="4"/>
      <c r="KWF781" s="4"/>
      <c r="KWG781" s="4"/>
      <c r="KWH781" s="4"/>
      <c r="KWI781" s="4"/>
      <c r="KWJ781" s="4"/>
      <c r="KWK781" s="4"/>
      <c r="KWL781" s="4"/>
      <c r="KWM781" s="4"/>
      <c r="KWN781" s="4"/>
      <c r="KWO781" s="4"/>
      <c r="KWP781" s="4"/>
      <c r="KWQ781" s="4"/>
      <c r="KWR781" s="4"/>
      <c r="KWS781" s="4"/>
      <c r="KWT781" s="4"/>
      <c r="KWU781" s="4"/>
      <c r="KWV781" s="4"/>
      <c r="KWW781" s="4"/>
      <c r="KWX781" s="4"/>
      <c r="KWY781" s="4"/>
      <c r="KWZ781" s="4"/>
      <c r="KXA781" s="4"/>
      <c r="KXB781" s="4"/>
      <c r="KXC781" s="4"/>
      <c r="KXD781" s="4"/>
      <c r="KXE781" s="4"/>
      <c r="KXF781" s="4"/>
      <c r="KXG781" s="4"/>
      <c r="KXH781" s="4"/>
      <c r="KXI781" s="4"/>
      <c r="KXJ781" s="4"/>
      <c r="KXK781" s="4"/>
      <c r="KXL781" s="4"/>
      <c r="KXM781" s="4"/>
      <c r="KXN781" s="4"/>
      <c r="KXO781" s="4"/>
      <c r="KXP781" s="4"/>
      <c r="KXQ781" s="4"/>
      <c r="KXR781" s="4"/>
      <c r="KXS781" s="4"/>
      <c r="KXT781" s="4"/>
      <c r="KXU781" s="4"/>
      <c r="KXV781" s="4"/>
      <c r="KXW781" s="4"/>
      <c r="KXX781" s="4"/>
      <c r="KXY781" s="4"/>
      <c r="KXZ781" s="4"/>
      <c r="KYA781" s="4"/>
      <c r="KYB781" s="4"/>
      <c r="KYC781" s="4"/>
      <c r="KYD781" s="4"/>
      <c r="KYE781" s="4"/>
      <c r="KYF781" s="4"/>
      <c r="KYG781" s="4"/>
      <c r="KYH781" s="4"/>
      <c r="KYI781" s="4"/>
      <c r="KYJ781" s="4"/>
      <c r="KYK781" s="4"/>
      <c r="KYL781" s="4"/>
      <c r="KYM781" s="4"/>
      <c r="KYN781" s="4"/>
      <c r="KYO781" s="4"/>
      <c r="KYP781" s="4"/>
      <c r="KYQ781" s="4"/>
      <c r="KYR781" s="4"/>
      <c r="KYS781" s="4"/>
      <c r="KYT781" s="4"/>
      <c r="KYU781" s="4"/>
      <c r="KYV781" s="4"/>
      <c r="KYW781" s="4"/>
      <c r="KYX781" s="4"/>
      <c r="KYY781" s="4"/>
      <c r="KYZ781" s="4"/>
      <c r="KZA781" s="4"/>
      <c r="KZB781" s="4"/>
      <c r="KZC781" s="4"/>
      <c r="KZD781" s="4"/>
      <c r="KZE781" s="4"/>
      <c r="KZF781" s="4"/>
      <c r="KZG781" s="4"/>
      <c r="KZH781" s="4"/>
      <c r="KZI781" s="4"/>
      <c r="KZJ781" s="4"/>
      <c r="KZK781" s="4"/>
      <c r="KZL781" s="4"/>
      <c r="KZM781" s="4"/>
      <c r="KZN781" s="4"/>
      <c r="KZO781" s="4"/>
      <c r="KZP781" s="4"/>
      <c r="KZQ781" s="4"/>
      <c r="KZR781" s="4"/>
      <c r="KZS781" s="4"/>
      <c r="KZT781" s="4"/>
      <c r="KZU781" s="4"/>
      <c r="KZV781" s="4"/>
      <c r="KZW781" s="4"/>
      <c r="KZX781" s="4"/>
      <c r="KZY781" s="4"/>
      <c r="KZZ781" s="4"/>
      <c r="LAA781" s="4"/>
      <c r="LAB781" s="4"/>
      <c r="LAC781" s="4"/>
      <c r="LAD781" s="4"/>
      <c r="LAE781" s="4"/>
      <c r="LAF781" s="4"/>
      <c r="LAG781" s="4"/>
      <c r="LAH781" s="4"/>
      <c r="LAI781" s="4"/>
      <c r="LAJ781" s="4"/>
      <c r="LAK781" s="4"/>
      <c r="LAL781" s="4"/>
      <c r="LAM781" s="4"/>
      <c r="LAN781" s="4"/>
      <c r="LAO781" s="4"/>
      <c r="LAP781" s="4"/>
      <c r="LAQ781" s="4"/>
      <c r="LAR781" s="4"/>
      <c r="LAS781" s="4"/>
      <c r="LAT781" s="4"/>
      <c r="LAU781" s="4"/>
      <c r="LAV781" s="4"/>
      <c r="LAW781" s="4"/>
      <c r="LAX781" s="4"/>
      <c r="LAY781" s="4"/>
      <c r="LAZ781" s="4"/>
      <c r="LBA781" s="4"/>
      <c r="LBB781" s="4"/>
      <c r="LBC781" s="4"/>
      <c r="LBD781" s="4"/>
      <c r="LBE781" s="4"/>
      <c r="LBF781" s="4"/>
      <c r="LBG781" s="4"/>
      <c r="LBH781" s="4"/>
      <c r="LBI781" s="4"/>
      <c r="LBJ781" s="4"/>
      <c r="LBK781" s="4"/>
      <c r="LBL781" s="4"/>
      <c r="LBM781" s="4"/>
      <c r="LBN781" s="4"/>
      <c r="LBO781" s="4"/>
      <c r="LBP781" s="4"/>
      <c r="LBQ781" s="4"/>
      <c r="LBR781" s="4"/>
      <c r="LBS781" s="4"/>
      <c r="LBT781" s="4"/>
      <c r="LBU781" s="4"/>
      <c r="LBV781" s="4"/>
      <c r="LBW781" s="4"/>
      <c r="LBX781" s="4"/>
      <c r="LBY781" s="4"/>
      <c r="LBZ781" s="4"/>
      <c r="LCA781" s="4"/>
      <c r="LCB781" s="4"/>
      <c r="LCC781" s="4"/>
      <c r="LCD781" s="4"/>
      <c r="LCE781" s="4"/>
      <c r="LCF781" s="4"/>
      <c r="LCG781" s="4"/>
      <c r="LCH781" s="4"/>
      <c r="LCI781" s="4"/>
      <c r="LCJ781" s="4"/>
      <c r="LCK781" s="4"/>
      <c r="LCL781" s="4"/>
      <c r="LCM781" s="4"/>
      <c r="LCN781" s="4"/>
      <c r="LCO781" s="4"/>
      <c r="LCP781" s="4"/>
      <c r="LCQ781" s="4"/>
      <c r="LCR781" s="4"/>
      <c r="LCS781" s="4"/>
      <c r="LCT781" s="4"/>
      <c r="LCU781" s="4"/>
      <c r="LCV781" s="4"/>
      <c r="LCW781" s="4"/>
      <c r="LCX781" s="4"/>
      <c r="LCY781" s="4"/>
      <c r="LCZ781" s="4"/>
      <c r="LDA781" s="4"/>
      <c r="LDB781" s="4"/>
      <c r="LDC781" s="4"/>
      <c r="LDD781" s="4"/>
      <c r="LDE781" s="4"/>
      <c r="LDF781" s="4"/>
      <c r="LDG781" s="4"/>
      <c r="LDH781" s="4"/>
      <c r="LDI781" s="4"/>
      <c r="LDJ781" s="4"/>
      <c r="LDK781" s="4"/>
      <c r="LDL781" s="4"/>
      <c r="LDM781" s="4"/>
      <c r="LDN781" s="4"/>
      <c r="LDO781" s="4"/>
      <c r="LDP781" s="4"/>
      <c r="LDQ781" s="4"/>
      <c r="LDR781" s="4"/>
      <c r="LDS781" s="4"/>
      <c r="LDT781" s="4"/>
      <c r="LDU781" s="4"/>
      <c r="LDV781" s="4"/>
      <c r="LDW781" s="4"/>
      <c r="LDX781" s="4"/>
      <c r="LDY781" s="4"/>
      <c r="LDZ781" s="4"/>
      <c r="LEA781" s="4"/>
      <c r="LEB781" s="4"/>
      <c r="LEC781" s="4"/>
      <c r="LED781" s="4"/>
      <c r="LEE781" s="4"/>
      <c r="LEF781" s="4"/>
      <c r="LEG781" s="4"/>
      <c r="LEH781" s="4"/>
      <c r="LEI781" s="4"/>
      <c r="LEJ781" s="4"/>
      <c r="LEK781" s="4"/>
      <c r="LEL781" s="4"/>
      <c r="LEM781" s="4"/>
      <c r="LEN781" s="4"/>
      <c r="LEO781" s="4"/>
      <c r="LEP781" s="4"/>
      <c r="LEQ781" s="4"/>
      <c r="LER781" s="4"/>
      <c r="LES781" s="4"/>
      <c r="LET781" s="4"/>
      <c r="LEU781" s="4"/>
      <c r="LEV781" s="4"/>
      <c r="LEW781" s="4"/>
      <c r="LEX781" s="4"/>
      <c r="LEY781" s="4"/>
      <c r="LEZ781" s="4"/>
      <c r="LFA781" s="4"/>
      <c r="LFB781" s="4"/>
      <c r="LFC781" s="4"/>
      <c r="LFD781" s="4"/>
      <c r="LFE781" s="4"/>
      <c r="LFF781" s="4"/>
      <c r="LFG781" s="4"/>
      <c r="LFH781" s="4"/>
      <c r="LFI781" s="4"/>
      <c r="LFJ781" s="4"/>
      <c r="LFK781" s="4"/>
      <c r="LFL781" s="4"/>
      <c r="LFM781" s="4"/>
      <c r="LFN781" s="4"/>
      <c r="LFO781" s="4"/>
      <c r="LFP781" s="4"/>
      <c r="LFQ781" s="4"/>
      <c r="LFR781" s="4"/>
      <c r="LFS781" s="4"/>
      <c r="LFT781" s="4"/>
      <c r="LFU781" s="4"/>
      <c r="LFV781" s="4"/>
      <c r="LFW781" s="4"/>
      <c r="LFX781" s="4"/>
      <c r="LFY781" s="4"/>
      <c r="LFZ781" s="4"/>
      <c r="LGA781" s="4"/>
      <c r="LGB781" s="4"/>
      <c r="LGC781" s="4"/>
      <c r="LGD781" s="4"/>
      <c r="LGE781" s="4"/>
      <c r="LGF781" s="4"/>
      <c r="LGG781" s="4"/>
      <c r="LGH781" s="4"/>
      <c r="LGI781" s="4"/>
      <c r="LGJ781" s="4"/>
      <c r="LGK781" s="4"/>
      <c r="LGL781" s="4"/>
      <c r="LGM781" s="4"/>
      <c r="LGN781" s="4"/>
      <c r="LGO781" s="4"/>
      <c r="LGP781" s="4"/>
      <c r="LGQ781" s="4"/>
      <c r="LGR781" s="4"/>
      <c r="LGS781" s="4"/>
      <c r="LGT781" s="4"/>
      <c r="LGU781" s="4"/>
      <c r="LGV781" s="4"/>
      <c r="LGW781" s="4"/>
      <c r="LGX781" s="4"/>
      <c r="LGY781" s="4"/>
      <c r="LGZ781" s="4"/>
      <c r="LHA781" s="4"/>
      <c r="LHB781" s="4"/>
      <c r="LHC781" s="4"/>
      <c r="LHD781" s="4"/>
      <c r="LHE781" s="4"/>
      <c r="LHF781" s="4"/>
      <c r="LHG781" s="4"/>
      <c r="LHH781" s="4"/>
      <c r="LHI781" s="4"/>
      <c r="LHJ781" s="4"/>
      <c r="LHK781" s="4"/>
      <c r="LHL781" s="4"/>
      <c r="LHM781" s="4"/>
      <c r="LHN781" s="4"/>
      <c r="LHO781" s="4"/>
      <c r="LHP781" s="4"/>
      <c r="LHQ781" s="4"/>
      <c r="LHR781" s="4"/>
      <c r="LHS781" s="4"/>
      <c r="LHT781" s="4"/>
      <c r="LHU781" s="4"/>
      <c r="LHV781" s="4"/>
      <c r="LHW781" s="4"/>
      <c r="LHX781" s="4"/>
      <c r="LHY781" s="4"/>
      <c r="LHZ781" s="4"/>
      <c r="LIA781" s="4"/>
      <c r="LIB781" s="4"/>
      <c r="LIC781" s="4"/>
      <c r="LID781" s="4"/>
      <c r="LIE781" s="4"/>
      <c r="LIF781" s="4"/>
      <c r="LIG781" s="4"/>
      <c r="LIH781" s="4"/>
      <c r="LII781" s="4"/>
      <c r="LIJ781" s="4"/>
      <c r="LIK781" s="4"/>
      <c r="LIL781" s="4"/>
      <c r="LIM781" s="4"/>
      <c r="LIN781" s="4"/>
      <c r="LIO781" s="4"/>
      <c r="LIP781" s="4"/>
      <c r="LIQ781" s="4"/>
      <c r="LIR781" s="4"/>
      <c r="LIS781" s="4"/>
      <c r="LIT781" s="4"/>
      <c r="LIU781" s="4"/>
      <c r="LIV781" s="4"/>
      <c r="LIW781" s="4"/>
      <c r="LIX781" s="4"/>
      <c r="LIY781" s="4"/>
      <c r="LIZ781" s="4"/>
      <c r="LJA781" s="4"/>
      <c r="LJB781" s="4"/>
      <c r="LJC781" s="4"/>
      <c r="LJD781" s="4"/>
      <c r="LJE781" s="4"/>
      <c r="LJF781" s="4"/>
      <c r="LJG781" s="4"/>
      <c r="LJH781" s="4"/>
      <c r="LJI781" s="4"/>
      <c r="LJJ781" s="4"/>
      <c r="LJK781" s="4"/>
      <c r="LJL781" s="4"/>
      <c r="LJM781" s="4"/>
      <c r="LJN781" s="4"/>
      <c r="LJO781" s="4"/>
      <c r="LJP781" s="4"/>
      <c r="LJQ781" s="4"/>
      <c r="LJR781" s="4"/>
      <c r="LJS781" s="4"/>
      <c r="LJT781" s="4"/>
      <c r="LJU781" s="4"/>
      <c r="LJV781" s="4"/>
      <c r="LJW781" s="4"/>
      <c r="LJX781" s="4"/>
      <c r="LJY781" s="4"/>
      <c r="LJZ781" s="4"/>
      <c r="LKA781" s="4"/>
      <c r="LKB781" s="4"/>
      <c r="LKC781" s="4"/>
      <c r="LKD781" s="4"/>
      <c r="LKE781" s="4"/>
      <c r="LKF781" s="4"/>
      <c r="LKG781" s="4"/>
      <c r="LKH781" s="4"/>
      <c r="LKI781" s="4"/>
      <c r="LKJ781" s="4"/>
      <c r="LKK781" s="4"/>
      <c r="LKL781" s="4"/>
      <c r="LKM781" s="4"/>
      <c r="LKN781" s="4"/>
      <c r="LKO781" s="4"/>
      <c r="LKP781" s="4"/>
      <c r="LKQ781" s="4"/>
      <c r="LKR781" s="4"/>
      <c r="LKS781" s="4"/>
      <c r="LKT781" s="4"/>
      <c r="LKU781" s="4"/>
      <c r="LKV781" s="4"/>
      <c r="LKW781" s="4"/>
      <c r="LKX781" s="4"/>
      <c r="LKY781" s="4"/>
      <c r="LKZ781" s="4"/>
      <c r="LLA781" s="4"/>
      <c r="LLB781" s="4"/>
      <c r="LLC781" s="4"/>
      <c r="LLD781" s="4"/>
      <c r="LLE781" s="4"/>
      <c r="LLF781" s="4"/>
      <c r="LLG781" s="4"/>
      <c r="LLH781" s="4"/>
      <c r="LLI781" s="4"/>
      <c r="LLJ781" s="4"/>
      <c r="LLK781" s="4"/>
      <c r="LLL781" s="4"/>
      <c r="LLM781" s="4"/>
      <c r="LLN781" s="4"/>
      <c r="LLO781" s="4"/>
      <c r="LLP781" s="4"/>
      <c r="LLQ781" s="4"/>
      <c r="LLR781" s="4"/>
      <c r="LLS781" s="4"/>
      <c r="LLT781" s="4"/>
      <c r="LLU781" s="4"/>
      <c r="LLV781" s="4"/>
      <c r="LLW781" s="4"/>
      <c r="LLX781" s="4"/>
      <c r="LLY781" s="4"/>
      <c r="LLZ781" s="4"/>
      <c r="LMA781" s="4"/>
      <c r="LMB781" s="4"/>
      <c r="LMC781" s="4"/>
      <c r="LMD781" s="4"/>
      <c r="LME781" s="4"/>
      <c r="LMF781" s="4"/>
      <c r="LMG781" s="4"/>
      <c r="LMH781" s="4"/>
      <c r="LMI781" s="4"/>
      <c r="LMJ781" s="4"/>
      <c r="LMK781" s="4"/>
      <c r="LML781" s="4"/>
      <c r="LMM781" s="4"/>
      <c r="LMN781" s="4"/>
      <c r="LMO781" s="4"/>
      <c r="LMP781" s="4"/>
      <c r="LMQ781" s="4"/>
      <c r="LMR781" s="4"/>
      <c r="LMS781" s="4"/>
      <c r="LMT781" s="4"/>
      <c r="LMU781" s="4"/>
      <c r="LMV781" s="4"/>
      <c r="LMW781" s="4"/>
      <c r="LMX781" s="4"/>
      <c r="LMY781" s="4"/>
      <c r="LMZ781" s="4"/>
      <c r="LNA781" s="4"/>
      <c r="LNB781" s="4"/>
      <c r="LNC781" s="4"/>
      <c r="LND781" s="4"/>
      <c r="LNE781" s="4"/>
      <c r="LNF781" s="4"/>
      <c r="LNG781" s="4"/>
      <c r="LNH781" s="4"/>
      <c r="LNI781" s="4"/>
      <c r="LNJ781" s="4"/>
      <c r="LNK781" s="4"/>
      <c r="LNL781" s="4"/>
      <c r="LNM781" s="4"/>
      <c r="LNN781" s="4"/>
      <c r="LNO781" s="4"/>
      <c r="LNP781" s="4"/>
      <c r="LNQ781" s="4"/>
      <c r="LNR781" s="4"/>
      <c r="LNS781" s="4"/>
      <c r="LNT781" s="4"/>
      <c r="LNU781" s="4"/>
      <c r="LNV781" s="4"/>
      <c r="LNW781" s="4"/>
      <c r="LNX781" s="4"/>
      <c r="LNY781" s="4"/>
      <c r="LNZ781" s="4"/>
      <c r="LOA781" s="4"/>
      <c r="LOB781" s="4"/>
      <c r="LOC781" s="4"/>
      <c r="LOD781" s="4"/>
      <c r="LOE781" s="4"/>
      <c r="LOF781" s="4"/>
      <c r="LOG781" s="4"/>
      <c r="LOH781" s="4"/>
      <c r="LOI781" s="4"/>
      <c r="LOJ781" s="4"/>
      <c r="LOK781" s="4"/>
      <c r="LOL781" s="4"/>
      <c r="LOM781" s="4"/>
      <c r="LON781" s="4"/>
      <c r="LOO781" s="4"/>
      <c r="LOP781" s="4"/>
      <c r="LOQ781" s="4"/>
      <c r="LOR781" s="4"/>
      <c r="LOS781" s="4"/>
      <c r="LOT781" s="4"/>
      <c r="LOU781" s="4"/>
      <c r="LOV781" s="4"/>
      <c r="LOW781" s="4"/>
      <c r="LOX781" s="4"/>
      <c r="LOY781" s="4"/>
      <c r="LOZ781" s="4"/>
      <c r="LPA781" s="4"/>
      <c r="LPB781" s="4"/>
      <c r="LPC781" s="4"/>
      <c r="LPD781" s="4"/>
      <c r="LPE781" s="4"/>
      <c r="LPF781" s="4"/>
      <c r="LPG781" s="4"/>
      <c r="LPH781" s="4"/>
      <c r="LPI781" s="4"/>
      <c r="LPJ781" s="4"/>
      <c r="LPK781" s="4"/>
      <c r="LPL781" s="4"/>
      <c r="LPM781" s="4"/>
      <c r="LPN781" s="4"/>
      <c r="LPO781" s="4"/>
      <c r="LPP781" s="4"/>
      <c r="LPQ781" s="4"/>
      <c r="LPR781" s="4"/>
      <c r="LPS781" s="4"/>
      <c r="LPT781" s="4"/>
      <c r="LPU781" s="4"/>
      <c r="LPV781" s="4"/>
      <c r="LPW781" s="4"/>
      <c r="LPX781" s="4"/>
      <c r="LPY781" s="4"/>
      <c r="LPZ781" s="4"/>
      <c r="LQA781" s="4"/>
      <c r="LQB781" s="4"/>
      <c r="LQC781" s="4"/>
      <c r="LQD781" s="4"/>
      <c r="LQE781" s="4"/>
      <c r="LQF781" s="4"/>
      <c r="LQG781" s="4"/>
      <c r="LQH781" s="4"/>
      <c r="LQI781" s="4"/>
      <c r="LQJ781" s="4"/>
      <c r="LQK781" s="4"/>
      <c r="LQL781" s="4"/>
      <c r="LQM781" s="4"/>
      <c r="LQN781" s="4"/>
      <c r="LQO781" s="4"/>
      <c r="LQP781" s="4"/>
      <c r="LQQ781" s="4"/>
      <c r="LQR781" s="4"/>
      <c r="LQS781" s="4"/>
      <c r="LQT781" s="4"/>
      <c r="LQU781" s="4"/>
      <c r="LQV781" s="4"/>
      <c r="LQW781" s="4"/>
      <c r="LQX781" s="4"/>
      <c r="LQY781" s="4"/>
      <c r="LQZ781" s="4"/>
      <c r="LRA781" s="4"/>
      <c r="LRB781" s="4"/>
      <c r="LRC781" s="4"/>
      <c r="LRD781" s="4"/>
      <c r="LRE781" s="4"/>
      <c r="LRF781" s="4"/>
      <c r="LRG781" s="4"/>
      <c r="LRH781" s="4"/>
      <c r="LRI781" s="4"/>
      <c r="LRJ781" s="4"/>
      <c r="LRK781" s="4"/>
      <c r="LRL781" s="4"/>
      <c r="LRM781" s="4"/>
      <c r="LRN781" s="4"/>
      <c r="LRO781" s="4"/>
      <c r="LRP781" s="4"/>
      <c r="LRQ781" s="4"/>
      <c r="LRR781" s="4"/>
      <c r="LRS781" s="4"/>
      <c r="LRT781" s="4"/>
      <c r="LRU781" s="4"/>
      <c r="LRV781" s="4"/>
      <c r="LRW781" s="4"/>
      <c r="LRX781" s="4"/>
      <c r="LRY781" s="4"/>
      <c r="LRZ781" s="4"/>
      <c r="LSA781" s="4"/>
      <c r="LSB781" s="4"/>
      <c r="LSC781" s="4"/>
      <c r="LSD781" s="4"/>
      <c r="LSE781" s="4"/>
      <c r="LSF781" s="4"/>
      <c r="LSG781" s="4"/>
      <c r="LSH781" s="4"/>
      <c r="LSI781" s="4"/>
      <c r="LSJ781" s="4"/>
      <c r="LSK781" s="4"/>
      <c r="LSL781" s="4"/>
      <c r="LSM781" s="4"/>
      <c r="LSN781" s="4"/>
      <c r="LSO781" s="4"/>
      <c r="LSP781" s="4"/>
      <c r="LSQ781" s="4"/>
      <c r="LSR781" s="4"/>
      <c r="LSS781" s="4"/>
      <c r="LST781" s="4"/>
      <c r="LSU781" s="4"/>
      <c r="LSV781" s="4"/>
      <c r="LSW781" s="4"/>
      <c r="LSX781" s="4"/>
      <c r="LSY781" s="4"/>
      <c r="LSZ781" s="4"/>
      <c r="LTA781" s="4"/>
      <c r="LTB781" s="4"/>
      <c r="LTC781" s="4"/>
      <c r="LTD781" s="4"/>
      <c r="LTE781" s="4"/>
      <c r="LTF781" s="4"/>
      <c r="LTG781" s="4"/>
      <c r="LTH781" s="4"/>
      <c r="LTI781" s="4"/>
      <c r="LTJ781" s="4"/>
      <c r="LTK781" s="4"/>
      <c r="LTL781" s="4"/>
      <c r="LTM781" s="4"/>
      <c r="LTN781" s="4"/>
      <c r="LTO781" s="4"/>
      <c r="LTP781" s="4"/>
      <c r="LTQ781" s="4"/>
      <c r="LTR781" s="4"/>
      <c r="LTS781" s="4"/>
      <c r="LTT781" s="4"/>
      <c r="LTU781" s="4"/>
      <c r="LTV781" s="4"/>
      <c r="LTW781" s="4"/>
      <c r="LTX781" s="4"/>
      <c r="LTY781" s="4"/>
      <c r="LTZ781" s="4"/>
      <c r="LUA781" s="4"/>
      <c r="LUB781" s="4"/>
      <c r="LUC781" s="4"/>
      <c r="LUD781" s="4"/>
      <c r="LUE781" s="4"/>
      <c r="LUF781" s="4"/>
      <c r="LUG781" s="4"/>
      <c r="LUH781" s="4"/>
      <c r="LUI781" s="4"/>
      <c r="LUJ781" s="4"/>
      <c r="LUK781" s="4"/>
      <c r="LUL781" s="4"/>
      <c r="LUM781" s="4"/>
      <c r="LUN781" s="4"/>
      <c r="LUO781" s="4"/>
      <c r="LUP781" s="4"/>
      <c r="LUQ781" s="4"/>
      <c r="LUR781" s="4"/>
      <c r="LUS781" s="4"/>
      <c r="LUT781" s="4"/>
      <c r="LUU781" s="4"/>
      <c r="LUV781" s="4"/>
      <c r="LUW781" s="4"/>
      <c r="LUX781" s="4"/>
      <c r="LUY781" s="4"/>
      <c r="LUZ781" s="4"/>
      <c r="LVA781" s="4"/>
      <c r="LVB781" s="4"/>
      <c r="LVC781" s="4"/>
      <c r="LVD781" s="4"/>
      <c r="LVE781" s="4"/>
      <c r="LVF781" s="4"/>
      <c r="LVG781" s="4"/>
      <c r="LVH781" s="4"/>
      <c r="LVI781" s="4"/>
      <c r="LVJ781" s="4"/>
      <c r="LVK781" s="4"/>
      <c r="LVL781" s="4"/>
      <c r="LVM781" s="4"/>
      <c r="LVN781" s="4"/>
      <c r="LVO781" s="4"/>
      <c r="LVP781" s="4"/>
      <c r="LVQ781" s="4"/>
      <c r="LVR781" s="4"/>
      <c r="LVS781" s="4"/>
      <c r="LVT781" s="4"/>
      <c r="LVU781" s="4"/>
      <c r="LVV781" s="4"/>
      <c r="LVW781" s="4"/>
      <c r="LVX781" s="4"/>
      <c r="LVY781" s="4"/>
      <c r="LVZ781" s="4"/>
      <c r="LWA781" s="4"/>
      <c r="LWB781" s="4"/>
      <c r="LWC781" s="4"/>
      <c r="LWD781" s="4"/>
      <c r="LWE781" s="4"/>
      <c r="LWF781" s="4"/>
      <c r="LWG781" s="4"/>
      <c r="LWH781" s="4"/>
      <c r="LWI781" s="4"/>
      <c r="LWJ781" s="4"/>
      <c r="LWK781" s="4"/>
      <c r="LWL781" s="4"/>
      <c r="LWM781" s="4"/>
      <c r="LWN781" s="4"/>
      <c r="LWO781" s="4"/>
      <c r="LWP781" s="4"/>
      <c r="LWQ781" s="4"/>
      <c r="LWR781" s="4"/>
      <c r="LWS781" s="4"/>
      <c r="LWT781" s="4"/>
      <c r="LWU781" s="4"/>
      <c r="LWV781" s="4"/>
      <c r="LWW781" s="4"/>
      <c r="LWX781" s="4"/>
      <c r="LWY781" s="4"/>
      <c r="LWZ781" s="4"/>
      <c r="LXA781" s="4"/>
      <c r="LXB781" s="4"/>
      <c r="LXC781" s="4"/>
      <c r="LXD781" s="4"/>
      <c r="LXE781" s="4"/>
      <c r="LXF781" s="4"/>
      <c r="LXG781" s="4"/>
      <c r="LXH781" s="4"/>
      <c r="LXI781" s="4"/>
      <c r="LXJ781" s="4"/>
      <c r="LXK781" s="4"/>
      <c r="LXL781" s="4"/>
      <c r="LXM781" s="4"/>
      <c r="LXN781" s="4"/>
      <c r="LXO781" s="4"/>
      <c r="LXP781" s="4"/>
      <c r="LXQ781" s="4"/>
      <c r="LXR781" s="4"/>
      <c r="LXS781" s="4"/>
      <c r="LXT781" s="4"/>
      <c r="LXU781" s="4"/>
      <c r="LXV781" s="4"/>
      <c r="LXW781" s="4"/>
      <c r="LXX781" s="4"/>
      <c r="LXY781" s="4"/>
      <c r="LXZ781" s="4"/>
      <c r="LYA781" s="4"/>
      <c r="LYB781" s="4"/>
      <c r="LYC781" s="4"/>
      <c r="LYD781" s="4"/>
      <c r="LYE781" s="4"/>
      <c r="LYF781" s="4"/>
      <c r="LYG781" s="4"/>
      <c r="LYH781" s="4"/>
      <c r="LYI781" s="4"/>
      <c r="LYJ781" s="4"/>
      <c r="LYK781" s="4"/>
      <c r="LYL781" s="4"/>
      <c r="LYM781" s="4"/>
      <c r="LYN781" s="4"/>
      <c r="LYO781" s="4"/>
      <c r="LYP781" s="4"/>
      <c r="LYQ781" s="4"/>
      <c r="LYR781" s="4"/>
      <c r="LYS781" s="4"/>
      <c r="LYT781" s="4"/>
      <c r="LYU781" s="4"/>
      <c r="LYV781" s="4"/>
      <c r="LYW781" s="4"/>
      <c r="LYX781" s="4"/>
      <c r="LYY781" s="4"/>
      <c r="LYZ781" s="4"/>
      <c r="LZA781" s="4"/>
      <c r="LZB781" s="4"/>
      <c r="LZC781" s="4"/>
      <c r="LZD781" s="4"/>
      <c r="LZE781" s="4"/>
      <c r="LZF781" s="4"/>
      <c r="LZG781" s="4"/>
      <c r="LZH781" s="4"/>
      <c r="LZI781" s="4"/>
      <c r="LZJ781" s="4"/>
      <c r="LZK781" s="4"/>
      <c r="LZL781" s="4"/>
      <c r="LZM781" s="4"/>
      <c r="LZN781" s="4"/>
      <c r="LZO781" s="4"/>
      <c r="LZP781" s="4"/>
      <c r="LZQ781" s="4"/>
      <c r="LZR781" s="4"/>
      <c r="LZS781" s="4"/>
      <c r="LZT781" s="4"/>
      <c r="LZU781" s="4"/>
      <c r="LZV781" s="4"/>
      <c r="LZW781" s="4"/>
      <c r="LZX781" s="4"/>
      <c r="LZY781" s="4"/>
      <c r="LZZ781" s="4"/>
      <c r="MAA781" s="4"/>
      <c r="MAB781" s="4"/>
      <c r="MAC781" s="4"/>
      <c r="MAD781" s="4"/>
      <c r="MAE781" s="4"/>
      <c r="MAF781" s="4"/>
      <c r="MAG781" s="4"/>
      <c r="MAH781" s="4"/>
      <c r="MAI781" s="4"/>
      <c r="MAJ781" s="4"/>
      <c r="MAK781" s="4"/>
      <c r="MAL781" s="4"/>
      <c r="MAM781" s="4"/>
      <c r="MAN781" s="4"/>
      <c r="MAO781" s="4"/>
      <c r="MAP781" s="4"/>
      <c r="MAQ781" s="4"/>
      <c r="MAR781" s="4"/>
      <c r="MAS781" s="4"/>
      <c r="MAT781" s="4"/>
      <c r="MAU781" s="4"/>
      <c r="MAV781" s="4"/>
      <c r="MAW781" s="4"/>
      <c r="MAX781" s="4"/>
      <c r="MAY781" s="4"/>
      <c r="MAZ781" s="4"/>
      <c r="MBA781" s="4"/>
      <c r="MBB781" s="4"/>
      <c r="MBC781" s="4"/>
      <c r="MBD781" s="4"/>
      <c r="MBE781" s="4"/>
      <c r="MBF781" s="4"/>
      <c r="MBG781" s="4"/>
      <c r="MBH781" s="4"/>
      <c r="MBI781" s="4"/>
      <c r="MBJ781" s="4"/>
      <c r="MBK781" s="4"/>
      <c r="MBL781" s="4"/>
      <c r="MBM781" s="4"/>
      <c r="MBN781" s="4"/>
      <c r="MBO781" s="4"/>
      <c r="MBP781" s="4"/>
      <c r="MBQ781" s="4"/>
      <c r="MBR781" s="4"/>
      <c r="MBS781" s="4"/>
      <c r="MBT781" s="4"/>
      <c r="MBU781" s="4"/>
      <c r="MBV781" s="4"/>
      <c r="MBW781" s="4"/>
      <c r="MBX781" s="4"/>
      <c r="MBY781" s="4"/>
      <c r="MBZ781" s="4"/>
      <c r="MCA781" s="4"/>
      <c r="MCB781" s="4"/>
      <c r="MCC781" s="4"/>
      <c r="MCD781" s="4"/>
      <c r="MCE781" s="4"/>
      <c r="MCF781" s="4"/>
      <c r="MCG781" s="4"/>
      <c r="MCH781" s="4"/>
      <c r="MCI781" s="4"/>
      <c r="MCJ781" s="4"/>
      <c r="MCK781" s="4"/>
      <c r="MCL781" s="4"/>
      <c r="MCM781" s="4"/>
      <c r="MCN781" s="4"/>
      <c r="MCO781" s="4"/>
      <c r="MCP781" s="4"/>
      <c r="MCQ781" s="4"/>
      <c r="MCR781" s="4"/>
      <c r="MCS781" s="4"/>
      <c r="MCT781" s="4"/>
      <c r="MCU781" s="4"/>
      <c r="MCV781" s="4"/>
      <c r="MCW781" s="4"/>
      <c r="MCX781" s="4"/>
      <c r="MCY781" s="4"/>
      <c r="MCZ781" s="4"/>
      <c r="MDA781" s="4"/>
      <c r="MDB781" s="4"/>
      <c r="MDC781" s="4"/>
      <c r="MDD781" s="4"/>
      <c r="MDE781" s="4"/>
      <c r="MDF781" s="4"/>
      <c r="MDG781" s="4"/>
      <c r="MDH781" s="4"/>
      <c r="MDI781" s="4"/>
      <c r="MDJ781" s="4"/>
      <c r="MDK781" s="4"/>
      <c r="MDL781" s="4"/>
      <c r="MDM781" s="4"/>
      <c r="MDN781" s="4"/>
      <c r="MDO781" s="4"/>
      <c r="MDP781" s="4"/>
      <c r="MDQ781" s="4"/>
      <c r="MDR781" s="4"/>
      <c r="MDS781" s="4"/>
      <c r="MDT781" s="4"/>
      <c r="MDU781" s="4"/>
      <c r="MDV781" s="4"/>
      <c r="MDW781" s="4"/>
      <c r="MDX781" s="4"/>
      <c r="MDY781" s="4"/>
      <c r="MDZ781" s="4"/>
      <c r="MEA781" s="4"/>
      <c r="MEB781" s="4"/>
      <c r="MEC781" s="4"/>
      <c r="MED781" s="4"/>
      <c r="MEE781" s="4"/>
      <c r="MEF781" s="4"/>
      <c r="MEG781" s="4"/>
      <c r="MEH781" s="4"/>
      <c r="MEI781" s="4"/>
      <c r="MEJ781" s="4"/>
      <c r="MEK781" s="4"/>
      <c r="MEL781" s="4"/>
      <c r="MEM781" s="4"/>
      <c r="MEN781" s="4"/>
      <c r="MEO781" s="4"/>
      <c r="MEP781" s="4"/>
      <c r="MEQ781" s="4"/>
      <c r="MER781" s="4"/>
      <c r="MES781" s="4"/>
      <c r="MET781" s="4"/>
      <c r="MEU781" s="4"/>
      <c r="MEV781" s="4"/>
      <c r="MEW781" s="4"/>
      <c r="MEX781" s="4"/>
      <c r="MEY781" s="4"/>
      <c r="MEZ781" s="4"/>
      <c r="MFA781" s="4"/>
      <c r="MFB781" s="4"/>
      <c r="MFC781" s="4"/>
      <c r="MFD781" s="4"/>
      <c r="MFE781" s="4"/>
      <c r="MFF781" s="4"/>
      <c r="MFG781" s="4"/>
      <c r="MFH781" s="4"/>
      <c r="MFI781" s="4"/>
      <c r="MFJ781" s="4"/>
      <c r="MFK781" s="4"/>
      <c r="MFL781" s="4"/>
      <c r="MFM781" s="4"/>
      <c r="MFN781" s="4"/>
      <c r="MFO781" s="4"/>
      <c r="MFP781" s="4"/>
      <c r="MFQ781" s="4"/>
      <c r="MFR781" s="4"/>
      <c r="MFS781" s="4"/>
      <c r="MFT781" s="4"/>
      <c r="MFU781" s="4"/>
      <c r="MFV781" s="4"/>
      <c r="MFW781" s="4"/>
      <c r="MFX781" s="4"/>
      <c r="MFY781" s="4"/>
      <c r="MFZ781" s="4"/>
      <c r="MGA781" s="4"/>
      <c r="MGB781" s="4"/>
      <c r="MGC781" s="4"/>
      <c r="MGD781" s="4"/>
      <c r="MGE781" s="4"/>
      <c r="MGF781" s="4"/>
      <c r="MGG781" s="4"/>
      <c r="MGH781" s="4"/>
      <c r="MGI781" s="4"/>
      <c r="MGJ781" s="4"/>
      <c r="MGK781" s="4"/>
      <c r="MGL781" s="4"/>
      <c r="MGM781" s="4"/>
      <c r="MGN781" s="4"/>
      <c r="MGO781" s="4"/>
      <c r="MGP781" s="4"/>
      <c r="MGQ781" s="4"/>
      <c r="MGR781" s="4"/>
      <c r="MGS781" s="4"/>
      <c r="MGT781" s="4"/>
      <c r="MGU781" s="4"/>
      <c r="MGV781" s="4"/>
      <c r="MGW781" s="4"/>
      <c r="MGX781" s="4"/>
      <c r="MGY781" s="4"/>
      <c r="MGZ781" s="4"/>
      <c r="MHA781" s="4"/>
      <c r="MHB781" s="4"/>
      <c r="MHC781" s="4"/>
      <c r="MHD781" s="4"/>
      <c r="MHE781" s="4"/>
      <c r="MHF781" s="4"/>
      <c r="MHG781" s="4"/>
      <c r="MHH781" s="4"/>
      <c r="MHI781" s="4"/>
      <c r="MHJ781" s="4"/>
      <c r="MHK781" s="4"/>
      <c r="MHL781" s="4"/>
      <c r="MHM781" s="4"/>
      <c r="MHN781" s="4"/>
      <c r="MHO781" s="4"/>
      <c r="MHP781" s="4"/>
      <c r="MHQ781" s="4"/>
      <c r="MHR781" s="4"/>
      <c r="MHS781" s="4"/>
      <c r="MHT781" s="4"/>
      <c r="MHU781" s="4"/>
      <c r="MHV781" s="4"/>
      <c r="MHW781" s="4"/>
      <c r="MHX781" s="4"/>
      <c r="MHY781" s="4"/>
      <c r="MHZ781" s="4"/>
      <c r="MIA781" s="4"/>
      <c r="MIB781" s="4"/>
      <c r="MIC781" s="4"/>
      <c r="MID781" s="4"/>
      <c r="MIE781" s="4"/>
      <c r="MIF781" s="4"/>
      <c r="MIG781" s="4"/>
      <c r="MIH781" s="4"/>
      <c r="MII781" s="4"/>
      <c r="MIJ781" s="4"/>
      <c r="MIK781" s="4"/>
      <c r="MIL781" s="4"/>
      <c r="MIM781" s="4"/>
      <c r="MIN781" s="4"/>
      <c r="MIO781" s="4"/>
      <c r="MIP781" s="4"/>
      <c r="MIQ781" s="4"/>
      <c r="MIR781" s="4"/>
      <c r="MIS781" s="4"/>
      <c r="MIT781" s="4"/>
      <c r="MIU781" s="4"/>
      <c r="MIV781" s="4"/>
      <c r="MIW781" s="4"/>
      <c r="MIX781" s="4"/>
      <c r="MIY781" s="4"/>
      <c r="MIZ781" s="4"/>
      <c r="MJA781" s="4"/>
      <c r="MJB781" s="4"/>
      <c r="MJC781" s="4"/>
      <c r="MJD781" s="4"/>
      <c r="MJE781" s="4"/>
      <c r="MJF781" s="4"/>
      <c r="MJG781" s="4"/>
      <c r="MJH781" s="4"/>
      <c r="MJI781" s="4"/>
      <c r="MJJ781" s="4"/>
      <c r="MJK781" s="4"/>
      <c r="MJL781" s="4"/>
      <c r="MJM781" s="4"/>
      <c r="MJN781" s="4"/>
      <c r="MJO781" s="4"/>
      <c r="MJP781" s="4"/>
      <c r="MJQ781" s="4"/>
      <c r="MJR781" s="4"/>
      <c r="MJS781" s="4"/>
      <c r="MJT781" s="4"/>
      <c r="MJU781" s="4"/>
      <c r="MJV781" s="4"/>
      <c r="MJW781" s="4"/>
      <c r="MJX781" s="4"/>
      <c r="MJY781" s="4"/>
      <c r="MJZ781" s="4"/>
      <c r="MKA781" s="4"/>
      <c r="MKB781" s="4"/>
      <c r="MKC781" s="4"/>
      <c r="MKD781" s="4"/>
      <c r="MKE781" s="4"/>
      <c r="MKF781" s="4"/>
      <c r="MKG781" s="4"/>
      <c r="MKH781" s="4"/>
      <c r="MKI781" s="4"/>
      <c r="MKJ781" s="4"/>
      <c r="MKK781" s="4"/>
      <c r="MKL781" s="4"/>
      <c r="MKM781" s="4"/>
      <c r="MKN781" s="4"/>
      <c r="MKO781" s="4"/>
      <c r="MKP781" s="4"/>
      <c r="MKQ781" s="4"/>
      <c r="MKR781" s="4"/>
      <c r="MKS781" s="4"/>
      <c r="MKT781" s="4"/>
      <c r="MKU781" s="4"/>
      <c r="MKV781" s="4"/>
      <c r="MKW781" s="4"/>
      <c r="MKX781" s="4"/>
      <c r="MKY781" s="4"/>
      <c r="MKZ781" s="4"/>
      <c r="MLA781" s="4"/>
      <c r="MLB781" s="4"/>
      <c r="MLC781" s="4"/>
      <c r="MLD781" s="4"/>
      <c r="MLE781" s="4"/>
      <c r="MLF781" s="4"/>
      <c r="MLG781" s="4"/>
      <c r="MLH781" s="4"/>
      <c r="MLI781" s="4"/>
      <c r="MLJ781" s="4"/>
      <c r="MLK781" s="4"/>
      <c r="MLL781" s="4"/>
      <c r="MLM781" s="4"/>
      <c r="MLN781" s="4"/>
      <c r="MLO781" s="4"/>
      <c r="MLP781" s="4"/>
      <c r="MLQ781" s="4"/>
      <c r="MLR781" s="4"/>
      <c r="MLS781" s="4"/>
      <c r="MLT781" s="4"/>
      <c r="MLU781" s="4"/>
      <c r="MLV781" s="4"/>
      <c r="MLW781" s="4"/>
      <c r="MLX781" s="4"/>
      <c r="MLY781" s="4"/>
      <c r="MLZ781" s="4"/>
      <c r="MMA781" s="4"/>
      <c r="MMB781" s="4"/>
      <c r="MMC781" s="4"/>
      <c r="MMD781" s="4"/>
      <c r="MME781" s="4"/>
      <c r="MMF781" s="4"/>
      <c r="MMG781" s="4"/>
      <c r="MMH781" s="4"/>
      <c r="MMI781" s="4"/>
      <c r="MMJ781" s="4"/>
      <c r="MMK781" s="4"/>
      <c r="MML781" s="4"/>
      <c r="MMM781" s="4"/>
      <c r="MMN781" s="4"/>
      <c r="MMO781" s="4"/>
      <c r="MMP781" s="4"/>
      <c r="MMQ781" s="4"/>
      <c r="MMR781" s="4"/>
      <c r="MMS781" s="4"/>
      <c r="MMT781" s="4"/>
      <c r="MMU781" s="4"/>
      <c r="MMV781" s="4"/>
      <c r="MMW781" s="4"/>
      <c r="MMX781" s="4"/>
      <c r="MMY781" s="4"/>
      <c r="MMZ781" s="4"/>
      <c r="MNA781" s="4"/>
      <c r="MNB781" s="4"/>
      <c r="MNC781" s="4"/>
      <c r="MND781" s="4"/>
      <c r="MNE781" s="4"/>
      <c r="MNF781" s="4"/>
      <c r="MNG781" s="4"/>
      <c r="MNH781" s="4"/>
      <c r="MNI781" s="4"/>
      <c r="MNJ781" s="4"/>
      <c r="MNK781" s="4"/>
      <c r="MNL781" s="4"/>
      <c r="MNM781" s="4"/>
      <c r="MNN781" s="4"/>
      <c r="MNO781" s="4"/>
      <c r="MNP781" s="4"/>
      <c r="MNQ781" s="4"/>
      <c r="MNR781" s="4"/>
      <c r="MNS781" s="4"/>
      <c r="MNT781" s="4"/>
      <c r="MNU781" s="4"/>
      <c r="MNV781" s="4"/>
      <c r="MNW781" s="4"/>
      <c r="MNX781" s="4"/>
      <c r="MNY781" s="4"/>
      <c r="MNZ781" s="4"/>
      <c r="MOA781" s="4"/>
      <c r="MOB781" s="4"/>
      <c r="MOC781" s="4"/>
      <c r="MOD781" s="4"/>
      <c r="MOE781" s="4"/>
      <c r="MOF781" s="4"/>
      <c r="MOG781" s="4"/>
      <c r="MOH781" s="4"/>
      <c r="MOI781" s="4"/>
      <c r="MOJ781" s="4"/>
      <c r="MOK781" s="4"/>
      <c r="MOL781" s="4"/>
      <c r="MOM781" s="4"/>
      <c r="MON781" s="4"/>
      <c r="MOO781" s="4"/>
      <c r="MOP781" s="4"/>
      <c r="MOQ781" s="4"/>
      <c r="MOR781" s="4"/>
      <c r="MOS781" s="4"/>
      <c r="MOT781" s="4"/>
      <c r="MOU781" s="4"/>
      <c r="MOV781" s="4"/>
      <c r="MOW781" s="4"/>
      <c r="MOX781" s="4"/>
      <c r="MOY781" s="4"/>
      <c r="MOZ781" s="4"/>
      <c r="MPA781" s="4"/>
      <c r="MPB781" s="4"/>
      <c r="MPC781" s="4"/>
      <c r="MPD781" s="4"/>
      <c r="MPE781" s="4"/>
      <c r="MPF781" s="4"/>
      <c r="MPG781" s="4"/>
      <c r="MPH781" s="4"/>
      <c r="MPI781" s="4"/>
      <c r="MPJ781" s="4"/>
      <c r="MPK781" s="4"/>
      <c r="MPL781" s="4"/>
      <c r="MPM781" s="4"/>
      <c r="MPN781" s="4"/>
      <c r="MPO781" s="4"/>
      <c r="MPP781" s="4"/>
      <c r="MPQ781" s="4"/>
      <c r="MPR781" s="4"/>
      <c r="MPS781" s="4"/>
      <c r="MPT781" s="4"/>
      <c r="MPU781" s="4"/>
      <c r="MPV781" s="4"/>
      <c r="MPW781" s="4"/>
      <c r="MPX781" s="4"/>
      <c r="MPY781" s="4"/>
      <c r="MPZ781" s="4"/>
      <c r="MQA781" s="4"/>
      <c r="MQB781" s="4"/>
      <c r="MQC781" s="4"/>
      <c r="MQD781" s="4"/>
      <c r="MQE781" s="4"/>
      <c r="MQF781" s="4"/>
      <c r="MQG781" s="4"/>
      <c r="MQH781" s="4"/>
      <c r="MQI781" s="4"/>
      <c r="MQJ781" s="4"/>
      <c r="MQK781" s="4"/>
      <c r="MQL781" s="4"/>
      <c r="MQM781" s="4"/>
      <c r="MQN781" s="4"/>
      <c r="MQO781" s="4"/>
      <c r="MQP781" s="4"/>
      <c r="MQQ781" s="4"/>
      <c r="MQR781" s="4"/>
      <c r="MQS781" s="4"/>
      <c r="MQT781" s="4"/>
      <c r="MQU781" s="4"/>
      <c r="MQV781" s="4"/>
      <c r="MQW781" s="4"/>
      <c r="MQX781" s="4"/>
      <c r="MQY781" s="4"/>
      <c r="MQZ781" s="4"/>
      <c r="MRA781" s="4"/>
      <c r="MRB781" s="4"/>
      <c r="MRC781" s="4"/>
      <c r="MRD781" s="4"/>
      <c r="MRE781" s="4"/>
      <c r="MRF781" s="4"/>
      <c r="MRG781" s="4"/>
      <c r="MRH781" s="4"/>
      <c r="MRI781" s="4"/>
      <c r="MRJ781" s="4"/>
      <c r="MRK781" s="4"/>
      <c r="MRL781" s="4"/>
      <c r="MRM781" s="4"/>
      <c r="MRN781" s="4"/>
      <c r="MRO781" s="4"/>
      <c r="MRP781" s="4"/>
      <c r="MRQ781" s="4"/>
      <c r="MRR781" s="4"/>
      <c r="MRS781" s="4"/>
      <c r="MRT781" s="4"/>
      <c r="MRU781" s="4"/>
      <c r="MRV781" s="4"/>
      <c r="MRW781" s="4"/>
      <c r="MRX781" s="4"/>
      <c r="MRY781" s="4"/>
      <c r="MRZ781" s="4"/>
      <c r="MSA781" s="4"/>
      <c r="MSB781" s="4"/>
      <c r="MSC781" s="4"/>
      <c r="MSD781" s="4"/>
      <c r="MSE781" s="4"/>
      <c r="MSF781" s="4"/>
      <c r="MSG781" s="4"/>
      <c r="MSH781" s="4"/>
      <c r="MSI781" s="4"/>
      <c r="MSJ781" s="4"/>
      <c r="MSK781" s="4"/>
      <c r="MSL781" s="4"/>
      <c r="MSM781" s="4"/>
      <c r="MSN781" s="4"/>
      <c r="MSO781" s="4"/>
      <c r="MSP781" s="4"/>
      <c r="MSQ781" s="4"/>
      <c r="MSR781" s="4"/>
      <c r="MSS781" s="4"/>
      <c r="MST781" s="4"/>
      <c r="MSU781" s="4"/>
      <c r="MSV781" s="4"/>
      <c r="MSW781" s="4"/>
      <c r="MSX781" s="4"/>
      <c r="MSY781" s="4"/>
      <c r="MSZ781" s="4"/>
      <c r="MTA781" s="4"/>
      <c r="MTB781" s="4"/>
      <c r="MTC781" s="4"/>
      <c r="MTD781" s="4"/>
      <c r="MTE781" s="4"/>
      <c r="MTF781" s="4"/>
      <c r="MTG781" s="4"/>
      <c r="MTH781" s="4"/>
      <c r="MTI781" s="4"/>
      <c r="MTJ781" s="4"/>
      <c r="MTK781" s="4"/>
      <c r="MTL781" s="4"/>
      <c r="MTM781" s="4"/>
      <c r="MTN781" s="4"/>
      <c r="MTO781" s="4"/>
      <c r="MTP781" s="4"/>
      <c r="MTQ781" s="4"/>
      <c r="MTR781" s="4"/>
      <c r="MTS781" s="4"/>
      <c r="MTT781" s="4"/>
      <c r="MTU781" s="4"/>
      <c r="MTV781" s="4"/>
      <c r="MTW781" s="4"/>
      <c r="MTX781" s="4"/>
      <c r="MTY781" s="4"/>
      <c r="MTZ781" s="4"/>
      <c r="MUA781" s="4"/>
      <c r="MUB781" s="4"/>
      <c r="MUC781" s="4"/>
      <c r="MUD781" s="4"/>
      <c r="MUE781" s="4"/>
      <c r="MUF781" s="4"/>
      <c r="MUG781" s="4"/>
      <c r="MUH781" s="4"/>
      <c r="MUI781" s="4"/>
      <c r="MUJ781" s="4"/>
      <c r="MUK781" s="4"/>
      <c r="MUL781" s="4"/>
      <c r="MUM781" s="4"/>
      <c r="MUN781" s="4"/>
      <c r="MUO781" s="4"/>
      <c r="MUP781" s="4"/>
      <c r="MUQ781" s="4"/>
      <c r="MUR781" s="4"/>
      <c r="MUS781" s="4"/>
      <c r="MUT781" s="4"/>
      <c r="MUU781" s="4"/>
      <c r="MUV781" s="4"/>
      <c r="MUW781" s="4"/>
      <c r="MUX781" s="4"/>
      <c r="MUY781" s="4"/>
      <c r="MUZ781" s="4"/>
      <c r="MVA781" s="4"/>
      <c r="MVB781" s="4"/>
      <c r="MVC781" s="4"/>
      <c r="MVD781" s="4"/>
      <c r="MVE781" s="4"/>
      <c r="MVF781" s="4"/>
      <c r="MVG781" s="4"/>
      <c r="MVH781" s="4"/>
      <c r="MVI781" s="4"/>
      <c r="MVJ781" s="4"/>
      <c r="MVK781" s="4"/>
      <c r="MVL781" s="4"/>
      <c r="MVM781" s="4"/>
      <c r="MVN781" s="4"/>
      <c r="MVO781" s="4"/>
      <c r="MVP781" s="4"/>
      <c r="MVQ781" s="4"/>
      <c r="MVR781" s="4"/>
      <c r="MVS781" s="4"/>
      <c r="MVT781" s="4"/>
      <c r="MVU781" s="4"/>
      <c r="MVV781" s="4"/>
      <c r="MVW781" s="4"/>
      <c r="MVX781" s="4"/>
      <c r="MVY781" s="4"/>
      <c r="MVZ781" s="4"/>
      <c r="MWA781" s="4"/>
      <c r="MWB781" s="4"/>
      <c r="MWC781" s="4"/>
      <c r="MWD781" s="4"/>
      <c r="MWE781" s="4"/>
      <c r="MWF781" s="4"/>
      <c r="MWG781" s="4"/>
      <c r="MWH781" s="4"/>
      <c r="MWI781" s="4"/>
      <c r="MWJ781" s="4"/>
      <c r="MWK781" s="4"/>
      <c r="MWL781" s="4"/>
      <c r="MWM781" s="4"/>
      <c r="MWN781" s="4"/>
      <c r="MWO781" s="4"/>
      <c r="MWP781" s="4"/>
      <c r="MWQ781" s="4"/>
      <c r="MWR781" s="4"/>
      <c r="MWS781" s="4"/>
      <c r="MWT781" s="4"/>
      <c r="MWU781" s="4"/>
      <c r="MWV781" s="4"/>
      <c r="MWW781" s="4"/>
      <c r="MWX781" s="4"/>
      <c r="MWY781" s="4"/>
      <c r="MWZ781" s="4"/>
      <c r="MXA781" s="4"/>
      <c r="MXB781" s="4"/>
      <c r="MXC781" s="4"/>
      <c r="MXD781" s="4"/>
      <c r="MXE781" s="4"/>
      <c r="MXF781" s="4"/>
      <c r="MXG781" s="4"/>
      <c r="MXH781" s="4"/>
      <c r="MXI781" s="4"/>
      <c r="MXJ781" s="4"/>
      <c r="MXK781" s="4"/>
      <c r="MXL781" s="4"/>
      <c r="MXM781" s="4"/>
      <c r="MXN781" s="4"/>
      <c r="MXO781" s="4"/>
      <c r="MXP781" s="4"/>
      <c r="MXQ781" s="4"/>
      <c r="MXR781" s="4"/>
      <c r="MXS781" s="4"/>
      <c r="MXT781" s="4"/>
      <c r="MXU781" s="4"/>
      <c r="MXV781" s="4"/>
      <c r="MXW781" s="4"/>
      <c r="MXX781" s="4"/>
      <c r="MXY781" s="4"/>
      <c r="MXZ781" s="4"/>
      <c r="MYA781" s="4"/>
      <c r="MYB781" s="4"/>
      <c r="MYC781" s="4"/>
      <c r="MYD781" s="4"/>
      <c r="MYE781" s="4"/>
      <c r="MYF781" s="4"/>
      <c r="MYG781" s="4"/>
      <c r="MYH781" s="4"/>
      <c r="MYI781" s="4"/>
      <c r="MYJ781" s="4"/>
      <c r="MYK781" s="4"/>
      <c r="MYL781" s="4"/>
      <c r="MYM781" s="4"/>
      <c r="MYN781" s="4"/>
      <c r="MYO781" s="4"/>
      <c r="MYP781" s="4"/>
      <c r="MYQ781" s="4"/>
      <c r="MYR781" s="4"/>
      <c r="MYS781" s="4"/>
      <c r="MYT781" s="4"/>
      <c r="MYU781" s="4"/>
      <c r="MYV781" s="4"/>
      <c r="MYW781" s="4"/>
      <c r="MYX781" s="4"/>
      <c r="MYY781" s="4"/>
      <c r="MYZ781" s="4"/>
      <c r="MZA781" s="4"/>
      <c r="MZB781" s="4"/>
      <c r="MZC781" s="4"/>
      <c r="MZD781" s="4"/>
      <c r="MZE781" s="4"/>
      <c r="MZF781" s="4"/>
      <c r="MZG781" s="4"/>
      <c r="MZH781" s="4"/>
      <c r="MZI781" s="4"/>
      <c r="MZJ781" s="4"/>
      <c r="MZK781" s="4"/>
      <c r="MZL781" s="4"/>
      <c r="MZM781" s="4"/>
      <c r="MZN781" s="4"/>
      <c r="MZO781" s="4"/>
      <c r="MZP781" s="4"/>
      <c r="MZQ781" s="4"/>
      <c r="MZR781" s="4"/>
      <c r="MZS781" s="4"/>
      <c r="MZT781" s="4"/>
      <c r="MZU781" s="4"/>
      <c r="MZV781" s="4"/>
      <c r="MZW781" s="4"/>
      <c r="MZX781" s="4"/>
      <c r="MZY781" s="4"/>
      <c r="MZZ781" s="4"/>
      <c r="NAA781" s="4"/>
      <c r="NAB781" s="4"/>
      <c r="NAC781" s="4"/>
      <c r="NAD781" s="4"/>
      <c r="NAE781" s="4"/>
      <c r="NAF781" s="4"/>
      <c r="NAG781" s="4"/>
      <c r="NAH781" s="4"/>
      <c r="NAI781" s="4"/>
      <c r="NAJ781" s="4"/>
      <c r="NAK781" s="4"/>
      <c r="NAL781" s="4"/>
      <c r="NAM781" s="4"/>
      <c r="NAN781" s="4"/>
      <c r="NAO781" s="4"/>
      <c r="NAP781" s="4"/>
      <c r="NAQ781" s="4"/>
      <c r="NAR781" s="4"/>
      <c r="NAS781" s="4"/>
      <c r="NAT781" s="4"/>
      <c r="NAU781" s="4"/>
      <c r="NAV781" s="4"/>
      <c r="NAW781" s="4"/>
      <c r="NAX781" s="4"/>
      <c r="NAY781" s="4"/>
      <c r="NAZ781" s="4"/>
      <c r="NBA781" s="4"/>
      <c r="NBB781" s="4"/>
      <c r="NBC781" s="4"/>
      <c r="NBD781" s="4"/>
      <c r="NBE781" s="4"/>
      <c r="NBF781" s="4"/>
      <c r="NBG781" s="4"/>
      <c r="NBH781" s="4"/>
      <c r="NBI781" s="4"/>
      <c r="NBJ781" s="4"/>
      <c r="NBK781" s="4"/>
      <c r="NBL781" s="4"/>
      <c r="NBM781" s="4"/>
      <c r="NBN781" s="4"/>
      <c r="NBO781" s="4"/>
      <c r="NBP781" s="4"/>
      <c r="NBQ781" s="4"/>
      <c r="NBR781" s="4"/>
      <c r="NBS781" s="4"/>
      <c r="NBT781" s="4"/>
      <c r="NBU781" s="4"/>
      <c r="NBV781" s="4"/>
      <c r="NBW781" s="4"/>
      <c r="NBX781" s="4"/>
      <c r="NBY781" s="4"/>
      <c r="NBZ781" s="4"/>
      <c r="NCA781" s="4"/>
      <c r="NCB781" s="4"/>
      <c r="NCC781" s="4"/>
      <c r="NCD781" s="4"/>
      <c r="NCE781" s="4"/>
      <c r="NCF781" s="4"/>
      <c r="NCG781" s="4"/>
      <c r="NCH781" s="4"/>
      <c r="NCI781" s="4"/>
      <c r="NCJ781" s="4"/>
      <c r="NCK781" s="4"/>
      <c r="NCL781" s="4"/>
      <c r="NCM781" s="4"/>
      <c r="NCN781" s="4"/>
      <c r="NCO781" s="4"/>
      <c r="NCP781" s="4"/>
      <c r="NCQ781" s="4"/>
      <c r="NCR781" s="4"/>
      <c r="NCS781" s="4"/>
      <c r="NCT781" s="4"/>
      <c r="NCU781" s="4"/>
      <c r="NCV781" s="4"/>
      <c r="NCW781" s="4"/>
      <c r="NCX781" s="4"/>
      <c r="NCY781" s="4"/>
      <c r="NCZ781" s="4"/>
      <c r="NDA781" s="4"/>
      <c r="NDB781" s="4"/>
      <c r="NDC781" s="4"/>
      <c r="NDD781" s="4"/>
      <c r="NDE781" s="4"/>
      <c r="NDF781" s="4"/>
      <c r="NDG781" s="4"/>
      <c r="NDH781" s="4"/>
      <c r="NDI781" s="4"/>
      <c r="NDJ781" s="4"/>
      <c r="NDK781" s="4"/>
      <c r="NDL781" s="4"/>
      <c r="NDM781" s="4"/>
      <c r="NDN781" s="4"/>
      <c r="NDO781" s="4"/>
      <c r="NDP781" s="4"/>
      <c r="NDQ781" s="4"/>
      <c r="NDR781" s="4"/>
      <c r="NDS781" s="4"/>
      <c r="NDT781" s="4"/>
      <c r="NDU781" s="4"/>
      <c r="NDV781" s="4"/>
      <c r="NDW781" s="4"/>
      <c r="NDX781" s="4"/>
      <c r="NDY781" s="4"/>
      <c r="NDZ781" s="4"/>
      <c r="NEA781" s="4"/>
      <c r="NEB781" s="4"/>
      <c r="NEC781" s="4"/>
      <c r="NED781" s="4"/>
      <c r="NEE781" s="4"/>
      <c r="NEF781" s="4"/>
      <c r="NEG781" s="4"/>
      <c r="NEH781" s="4"/>
      <c r="NEI781" s="4"/>
      <c r="NEJ781" s="4"/>
      <c r="NEK781" s="4"/>
      <c r="NEL781" s="4"/>
      <c r="NEM781" s="4"/>
      <c r="NEN781" s="4"/>
      <c r="NEO781" s="4"/>
      <c r="NEP781" s="4"/>
      <c r="NEQ781" s="4"/>
      <c r="NER781" s="4"/>
      <c r="NES781" s="4"/>
      <c r="NET781" s="4"/>
      <c r="NEU781" s="4"/>
      <c r="NEV781" s="4"/>
      <c r="NEW781" s="4"/>
      <c r="NEX781" s="4"/>
      <c r="NEY781" s="4"/>
      <c r="NEZ781" s="4"/>
      <c r="NFA781" s="4"/>
      <c r="NFB781" s="4"/>
      <c r="NFC781" s="4"/>
      <c r="NFD781" s="4"/>
      <c r="NFE781" s="4"/>
      <c r="NFF781" s="4"/>
      <c r="NFG781" s="4"/>
      <c r="NFH781" s="4"/>
      <c r="NFI781" s="4"/>
      <c r="NFJ781" s="4"/>
      <c r="NFK781" s="4"/>
      <c r="NFL781" s="4"/>
      <c r="NFM781" s="4"/>
      <c r="NFN781" s="4"/>
      <c r="NFO781" s="4"/>
      <c r="NFP781" s="4"/>
      <c r="NFQ781" s="4"/>
      <c r="NFR781" s="4"/>
      <c r="NFS781" s="4"/>
      <c r="NFT781" s="4"/>
      <c r="NFU781" s="4"/>
      <c r="NFV781" s="4"/>
      <c r="NFW781" s="4"/>
      <c r="NFX781" s="4"/>
      <c r="NFY781" s="4"/>
      <c r="NFZ781" s="4"/>
      <c r="NGA781" s="4"/>
      <c r="NGB781" s="4"/>
      <c r="NGC781" s="4"/>
      <c r="NGD781" s="4"/>
      <c r="NGE781" s="4"/>
      <c r="NGF781" s="4"/>
      <c r="NGG781" s="4"/>
      <c r="NGH781" s="4"/>
      <c r="NGI781" s="4"/>
      <c r="NGJ781" s="4"/>
      <c r="NGK781" s="4"/>
      <c r="NGL781" s="4"/>
      <c r="NGM781" s="4"/>
      <c r="NGN781" s="4"/>
      <c r="NGO781" s="4"/>
      <c r="NGP781" s="4"/>
      <c r="NGQ781" s="4"/>
      <c r="NGR781" s="4"/>
      <c r="NGS781" s="4"/>
      <c r="NGT781" s="4"/>
      <c r="NGU781" s="4"/>
      <c r="NGV781" s="4"/>
      <c r="NGW781" s="4"/>
      <c r="NGX781" s="4"/>
      <c r="NGY781" s="4"/>
      <c r="NGZ781" s="4"/>
      <c r="NHA781" s="4"/>
      <c r="NHB781" s="4"/>
      <c r="NHC781" s="4"/>
      <c r="NHD781" s="4"/>
      <c r="NHE781" s="4"/>
      <c r="NHF781" s="4"/>
      <c r="NHG781" s="4"/>
      <c r="NHH781" s="4"/>
      <c r="NHI781" s="4"/>
      <c r="NHJ781" s="4"/>
      <c r="NHK781" s="4"/>
      <c r="NHL781" s="4"/>
      <c r="NHM781" s="4"/>
      <c r="NHN781" s="4"/>
      <c r="NHO781" s="4"/>
      <c r="NHP781" s="4"/>
      <c r="NHQ781" s="4"/>
      <c r="NHR781" s="4"/>
      <c r="NHS781" s="4"/>
      <c r="NHT781" s="4"/>
      <c r="NHU781" s="4"/>
      <c r="NHV781" s="4"/>
      <c r="NHW781" s="4"/>
      <c r="NHX781" s="4"/>
      <c r="NHY781" s="4"/>
      <c r="NHZ781" s="4"/>
      <c r="NIA781" s="4"/>
      <c r="NIB781" s="4"/>
      <c r="NIC781" s="4"/>
      <c r="NID781" s="4"/>
      <c r="NIE781" s="4"/>
      <c r="NIF781" s="4"/>
      <c r="NIG781" s="4"/>
      <c r="NIH781" s="4"/>
      <c r="NII781" s="4"/>
      <c r="NIJ781" s="4"/>
      <c r="NIK781" s="4"/>
      <c r="NIL781" s="4"/>
      <c r="NIM781" s="4"/>
      <c r="NIN781" s="4"/>
      <c r="NIO781" s="4"/>
      <c r="NIP781" s="4"/>
      <c r="NIQ781" s="4"/>
      <c r="NIR781" s="4"/>
      <c r="NIS781" s="4"/>
      <c r="NIT781" s="4"/>
      <c r="NIU781" s="4"/>
      <c r="NIV781" s="4"/>
      <c r="NIW781" s="4"/>
      <c r="NIX781" s="4"/>
      <c r="NIY781" s="4"/>
      <c r="NIZ781" s="4"/>
      <c r="NJA781" s="4"/>
      <c r="NJB781" s="4"/>
      <c r="NJC781" s="4"/>
      <c r="NJD781" s="4"/>
      <c r="NJE781" s="4"/>
      <c r="NJF781" s="4"/>
      <c r="NJG781" s="4"/>
      <c r="NJH781" s="4"/>
      <c r="NJI781" s="4"/>
      <c r="NJJ781" s="4"/>
      <c r="NJK781" s="4"/>
      <c r="NJL781" s="4"/>
      <c r="NJM781" s="4"/>
      <c r="NJN781" s="4"/>
      <c r="NJO781" s="4"/>
      <c r="NJP781" s="4"/>
      <c r="NJQ781" s="4"/>
      <c r="NJR781" s="4"/>
      <c r="NJS781" s="4"/>
      <c r="NJT781" s="4"/>
      <c r="NJU781" s="4"/>
      <c r="NJV781" s="4"/>
      <c r="NJW781" s="4"/>
      <c r="NJX781" s="4"/>
      <c r="NJY781" s="4"/>
      <c r="NJZ781" s="4"/>
      <c r="NKA781" s="4"/>
      <c r="NKB781" s="4"/>
      <c r="NKC781" s="4"/>
      <c r="NKD781" s="4"/>
      <c r="NKE781" s="4"/>
      <c r="NKF781" s="4"/>
      <c r="NKG781" s="4"/>
      <c r="NKH781" s="4"/>
      <c r="NKI781" s="4"/>
      <c r="NKJ781" s="4"/>
      <c r="NKK781" s="4"/>
      <c r="NKL781" s="4"/>
      <c r="NKM781" s="4"/>
      <c r="NKN781" s="4"/>
      <c r="NKO781" s="4"/>
      <c r="NKP781" s="4"/>
      <c r="NKQ781" s="4"/>
      <c r="NKR781" s="4"/>
      <c r="NKS781" s="4"/>
      <c r="NKT781" s="4"/>
      <c r="NKU781" s="4"/>
      <c r="NKV781" s="4"/>
      <c r="NKW781" s="4"/>
      <c r="NKX781" s="4"/>
      <c r="NKY781" s="4"/>
      <c r="NKZ781" s="4"/>
      <c r="NLA781" s="4"/>
      <c r="NLB781" s="4"/>
      <c r="NLC781" s="4"/>
      <c r="NLD781" s="4"/>
      <c r="NLE781" s="4"/>
      <c r="NLF781" s="4"/>
      <c r="NLG781" s="4"/>
      <c r="NLH781" s="4"/>
      <c r="NLI781" s="4"/>
      <c r="NLJ781" s="4"/>
      <c r="NLK781" s="4"/>
      <c r="NLL781" s="4"/>
      <c r="NLM781" s="4"/>
      <c r="NLN781" s="4"/>
      <c r="NLO781" s="4"/>
      <c r="NLP781" s="4"/>
      <c r="NLQ781" s="4"/>
      <c r="NLR781" s="4"/>
      <c r="NLS781" s="4"/>
      <c r="NLT781" s="4"/>
      <c r="NLU781" s="4"/>
      <c r="NLV781" s="4"/>
      <c r="NLW781" s="4"/>
      <c r="NLX781" s="4"/>
      <c r="NLY781" s="4"/>
      <c r="NLZ781" s="4"/>
      <c r="NMA781" s="4"/>
      <c r="NMB781" s="4"/>
      <c r="NMC781" s="4"/>
      <c r="NMD781" s="4"/>
      <c r="NME781" s="4"/>
      <c r="NMF781" s="4"/>
      <c r="NMG781" s="4"/>
      <c r="NMH781" s="4"/>
      <c r="NMI781" s="4"/>
      <c r="NMJ781" s="4"/>
      <c r="NMK781" s="4"/>
      <c r="NML781" s="4"/>
      <c r="NMM781" s="4"/>
      <c r="NMN781" s="4"/>
      <c r="NMO781" s="4"/>
      <c r="NMP781" s="4"/>
      <c r="NMQ781" s="4"/>
      <c r="NMR781" s="4"/>
      <c r="NMS781" s="4"/>
      <c r="NMT781" s="4"/>
      <c r="NMU781" s="4"/>
      <c r="NMV781" s="4"/>
      <c r="NMW781" s="4"/>
      <c r="NMX781" s="4"/>
      <c r="NMY781" s="4"/>
      <c r="NMZ781" s="4"/>
      <c r="NNA781" s="4"/>
      <c r="NNB781" s="4"/>
      <c r="NNC781" s="4"/>
      <c r="NND781" s="4"/>
      <c r="NNE781" s="4"/>
      <c r="NNF781" s="4"/>
      <c r="NNG781" s="4"/>
      <c r="NNH781" s="4"/>
      <c r="NNI781" s="4"/>
      <c r="NNJ781" s="4"/>
      <c r="NNK781" s="4"/>
      <c r="NNL781" s="4"/>
      <c r="NNM781" s="4"/>
      <c r="NNN781" s="4"/>
      <c r="NNO781" s="4"/>
      <c r="NNP781" s="4"/>
      <c r="NNQ781" s="4"/>
      <c r="NNR781" s="4"/>
      <c r="NNS781" s="4"/>
      <c r="NNT781" s="4"/>
      <c r="NNU781" s="4"/>
      <c r="NNV781" s="4"/>
      <c r="NNW781" s="4"/>
      <c r="NNX781" s="4"/>
      <c r="NNY781" s="4"/>
      <c r="NNZ781" s="4"/>
      <c r="NOA781" s="4"/>
      <c r="NOB781" s="4"/>
      <c r="NOC781" s="4"/>
      <c r="NOD781" s="4"/>
      <c r="NOE781" s="4"/>
      <c r="NOF781" s="4"/>
      <c r="NOG781" s="4"/>
      <c r="NOH781" s="4"/>
      <c r="NOI781" s="4"/>
      <c r="NOJ781" s="4"/>
      <c r="NOK781" s="4"/>
      <c r="NOL781" s="4"/>
      <c r="NOM781" s="4"/>
      <c r="NON781" s="4"/>
      <c r="NOO781" s="4"/>
      <c r="NOP781" s="4"/>
      <c r="NOQ781" s="4"/>
      <c r="NOR781" s="4"/>
      <c r="NOS781" s="4"/>
      <c r="NOT781" s="4"/>
      <c r="NOU781" s="4"/>
      <c r="NOV781" s="4"/>
      <c r="NOW781" s="4"/>
      <c r="NOX781" s="4"/>
      <c r="NOY781" s="4"/>
      <c r="NOZ781" s="4"/>
      <c r="NPA781" s="4"/>
      <c r="NPB781" s="4"/>
      <c r="NPC781" s="4"/>
      <c r="NPD781" s="4"/>
      <c r="NPE781" s="4"/>
      <c r="NPF781" s="4"/>
      <c r="NPG781" s="4"/>
      <c r="NPH781" s="4"/>
      <c r="NPI781" s="4"/>
      <c r="NPJ781" s="4"/>
      <c r="NPK781" s="4"/>
      <c r="NPL781" s="4"/>
      <c r="NPM781" s="4"/>
      <c r="NPN781" s="4"/>
      <c r="NPO781" s="4"/>
      <c r="NPP781" s="4"/>
      <c r="NPQ781" s="4"/>
      <c r="NPR781" s="4"/>
      <c r="NPS781" s="4"/>
      <c r="NPT781" s="4"/>
      <c r="NPU781" s="4"/>
      <c r="NPV781" s="4"/>
      <c r="NPW781" s="4"/>
      <c r="NPX781" s="4"/>
      <c r="NPY781" s="4"/>
      <c r="NPZ781" s="4"/>
      <c r="NQA781" s="4"/>
      <c r="NQB781" s="4"/>
      <c r="NQC781" s="4"/>
      <c r="NQD781" s="4"/>
      <c r="NQE781" s="4"/>
      <c r="NQF781" s="4"/>
      <c r="NQG781" s="4"/>
      <c r="NQH781" s="4"/>
      <c r="NQI781" s="4"/>
      <c r="NQJ781" s="4"/>
      <c r="NQK781" s="4"/>
      <c r="NQL781" s="4"/>
      <c r="NQM781" s="4"/>
      <c r="NQN781" s="4"/>
      <c r="NQO781" s="4"/>
      <c r="NQP781" s="4"/>
      <c r="NQQ781" s="4"/>
      <c r="NQR781" s="4"/>
      <c r="NQS781" s="4"/>
      <c r="NQT781" s="4"/>
      <c r="NQU781" s="4"/>
      <c r="NQV781" s="4"/>
      <c r="NQW781" s="4"/>
      <c r="NQX781" s="4"/>
      <c r="NQY781" s="4"/>
      <c r="NQZ781" s="4"/>
      <c r="NRA781" s="4"/>
      <c r="NRB781" s="4"/>
      <c r="NRC781" s="4"/>
      <c r="NRD781" s="4"/>
      <c r="NRE781" s="4"/>
      <c r="NRF781" s="4"/>
      <c r="NRG781" s="4"/>
      <c r="NRH781" s="4"/>
      <c r="NRI781" s="4"/>
      <c r="NRJ781" s="4"/>
      <c r="NRK781" s="4"/>
      <c r="NRL781" s="4"/>
      <c r="NRM781" s="4"/>
      <c r="NRN781" s="4"/>
      <c r="NRO781" s="4"/>
      <c r="NRP781" s="4"/>
      <c r="NRQ781" s="4"/>
      <c r="NRR781" s="4"/>
      <c r="NRS781" s="4"/>
      <c r="NRT781" s="4"/>
      <c r="NRU781" s="4"/>
      <c r="NRV781" s="4"/>
      <c r="NRW781" s="4"/>
      <c r="NRX781" s="4"/>
      <c r="NRY781" s="4"/>
      <c r="NRZ781" s="4"/>
      <c r="NSA781" s="4"/>
      <c r="NSB781" s="4"/>
      <c r="NSC781" s="4"/>
      <c r="NSD781" s="4"/>
      <c r="NSE781" s="4"/>
      <c r="NSF781" s="4"/>
      <c r="NSG781" s="4"/>
      <c r="NSH781" s="4"/>
      <c r="NSI781" s="4"/>
      <c r="NSJ781" s="4"/>
      <c r="NSK781" s="4"/>
      <c r="NSL781" s="4"/>
      <c r="NSM781" s="4"/>
      <c r="NSN781" s="4"/>
      <c r="NSO781" s="4"/>
      <c r="NSP781" s="4"/>
      <c r="NSQ781" s="4"/>
      <c r="NSR781" s="4"/>
      <c r="NSS781" s="4"/>
      <c r="NST781" s="4"/>
      <c r="NSU781" s="4"/>
      <c r="NSV781" s="4"/>
      <c r="NSW781" s="4"/>
      <c r="NSX781" s="4"/>
      <c r="NSY781" s="4"/>
      <c r="NSZ781" s="4"/>
      <c r="NTA781" s="4"/>
      <c r="NTB781" s="4"/>
      <c r="NTC781" s="4"/>
      <c r="NTD781" s="4"/>
      <c r="NTE781" s="4"/>
      <c r="NTF781" s="4"/>
      <c r="NTG781" s="4"/>
      <c r="NTH781" s="4"/>
      <c r="NTI781" s="4"/>
      <c r="NTJ781" s="4"/>
      <c r="NTK781" s="4"/>
      <c r="NTL781" s="4"/>
      <c r="NTM781" s="4"/>
      <c r="NTN781" s="4"/>
      <c r="NTO781" s="4"/>
      <c r="NTP781" s="4"/>
      <c r="NTQ781" s="4"/>
      <c r="NTR781" s="4"/>
      <c r="NTS781" s="4"/>
      <c r="NTT781" s="4"/>
      <c r="NTU781" s="4"/>
      <c r="NTV781" s="4"/>
      <c r="NTW781" s="4"/>
      <c r="NTX781" s="4"/>
      <c r="NTY781" s="4"/>
      <c r="NTZ781" s="4"/>
      <c r="NUA781" s="4"/>
      <c r="NUB781" s="4"/>
      <c r="NUC781" s="4"/>
      <c r="NUD781" s="4"/>
      <c r="NUE781" s="4"/>
      <c r="NUF781" s="4"/>
      <c r="NUG781" s="4"/>
      <c r="NUH781" s="4"/>
      <c r="NUI781" s="4"/>
      <c r="NUJ781" s="4"/>
      <c r="NUK781" s="4"/>
      <c r="NUL781" s="4"/>
      <c r="NUM781" s="4"/>
      <c r="NUN781" s="4"/>
      <c r="NUO781" s="4"/>
      <c r="NUP781" s="4"/>
      <c r="NUQ781" s="4"/>
      <c r="NUR781" s="4"/>
      <c r="NUS781" s="4"/>
      <c r="NUT781" s="4"/>
      <c r="NUU781" s="4"/>
      <c r="NUV781" s="4"/>
      <c r="NUW781" s="4"/>
      <c r="NUX781" s="4"/>
      <c r="NUY781" s="4"/>
      <c r="NUZ781" s="4"/>
      <c r="NVA781" s="4"/>
      <c r="NVB781" s="4"/>
      <c r="NVC781" s="4"/>
      <c r="NVD781" s="4"/>
      <c r="NVE781" s="4"/>
      <c r="NVF781" s="4"/>
      <c r="NVG781" s="4"/>
      <c r="NVH781" s="4"/>
      <c r="NVI781" s="4"/>
      <c r="NVJ781" s="4"/>
      <c r="NVK781" s="4"/>
      <c r="NVL781" s="4"/>
      <c r="NVM781" s="4"/>
      <c r="NVN781" s="4"/>
      <c r="NVO781" s="4"/>
      <c r="NVP781" s="4"/>
      <c r="NVQ781" s="4"/>
      <c r="NVR781" s="4"/>
      <c r="NVS781" s="4"/>
      <c r="NVT781" s="4"/>
      <c r="NVU781" s="4"/>
      <c r="NVV781" s="4"/>
      <c r="NVW781" s="4"/>
      <c r="NVX781" s="4"/>
      <c r="NVY781" s="4"/>
      <c r="NVZ781" s="4"/>
      <c r="NWA781" s="4"/>
      <c r="NWB781" s="4"/>
      <c r="NWC781" s="4"/>
      <c r="NWD781" s="4"/>
      <c r="NWE781" s="4"/>
      <c r="NWF781" s="4"/>
      <c r="NWG781" s="4"/>
      <c r="NWH781" s="4"/>
      <c r="NWI781" s="4"/>
      <c r="NWJ781" s="4"/>
      <c r="NWK781" s="4"/>
      <c r="NWL781" s="4"/>
      <c r="NWM781" s="4"/>
      <c r="NWN781" s="4"/>
      <c r="NWO781" s="4"/>
      <c r="NWP781" s="4"/>
      <c r="NWQ781" s="4"/>
      <c r="NWR781" s="4"/>
      <c r="NWS781" s="4"/>
      <c r="NWT781" s="4"/>
      <c r="NWU781" s="4"/>
      <c r="NWV781" s="4"/>
      <c r="NWW781" s="4"/>
      <c r="NWX781" s="4"/>
      <c r="NWY781" s="4"/>
      <c r="NWZ781" s="4"/>
      <c r="NXA781" s="4"/>
      <c r="NXB781" s="4"/>
      <c r="NXC781" s="4"/>
      <c r="NXD781" s="4"/>
      <c r="NXE781" s="4"/>
      <c r="NXF781" s="4"/>
      <c r="NXG781" s="4"/>
      <c r="NXH781" s="4"/>
      <c r="NXI781" s="4"/>
      <c r="NXJ781" s="4"/>
      <c r="NXK781" s="4"/>
      <c r="NXL781" s="4"/>
      <c r="NXM781" s="4"/>
      <c r="NXN781" s="4"/>
      <c r="NXO781" s="4"/>
      <c r="NXP781" s="4"/>
      <c r="NXQ781" s="4"/>
      <c r="NXR781" s="4"/>
      <c r="NXS781" s="4"/>
      <c r="NXT781" s="4"/>
      <c r="NXU781" s="4"/>
      <c r="NXV781" s="4"/>
      <c r="NXW781" s="4"/>
      <c r="NXX781" s="4"/>
      <c r="NXY781" s="4"/>
      <c r="NXZ781" s="4"/>
      <c r="NYA781" s="4"/>
      <c r="NYB781" s="4"/>
      <c r="NYC781" s="4"/>
      <c r="NYD781" s="4"/>
      <c r="NYE781" s="4"/>
      <c r="NYF781" s="4"/>
      <c r="NYG781" s="4"/>
      <c r="NYH781" s="4"/>
      <c r="NYI781" s="4"/>
      <c r="NYJ781" s="4"/>
      <c r="NYK781" s="4"/>
      <c r="NYL781" s="4"/>
      <c r="NYM781" s="4"/>
      <c r="NYN781" s="4"/>
      <c r="NYO781" s="4"/>
      <c r="NYP781" s="4"/>
      <c r="NYQ781" s="4"/>
      <c r="NYR781" s="4"/>
      <c r="NYS781" s="4"/>
      <c r="NYT781" s="4"/>
      <c r="NYU781" s="4"/>
      <c r="NYV781" s="4"/>
      <c r="NYW781" s="4"/>
      <c r="NYX781" s="4"/>
      <c r="NYY781" s="4"/>
      <c r="NYZ781" s="4"/>
      <c r="NZA781" s="4"/>
      <c r="NZB781" s="4"/>
      <c r="NZC781" s="4"/>
      <c r="NZD781" s="4"/>
      <c r="NZE781" s="4"/>
      <c r="NZF781" s="4"/>
      <c r="NZG781" s="4"/>
      <c r="NZH781" s="4"/>
      <c r="NZI781" s="4"/>
      <c r="NZJ781" s="4"/>
      <c r="NZK781" s="4"/>
      <c r="NZL781" s="4"/>
      <c r="NZM781" s="4"/>
      <c r="NZN781" s="4"/>
      <c r="NZO781" s="4"/>
      <c r="NZP781" s="4"/>
      <c r="NZQ781" s="4"/>
      <c r="NZR781" s="4"/>
      <c r="NZS781" s="4"/>
      <c r="NZT781" s="4"/>
      <c r="NZU781" s="4"/>
      <c r="NZV781" s="4"/>
      <c r="NZW781" s="4"/>
      <c r="NZX781" s="4"/>
      <c r="NZY781" s="4"/>
      <c r="NZZ781" s="4"/>
      <c r="OAA781" s="4"/>
      <c r="OAB781" s="4"/>
      <c r="OAC781" s="4"/>
      <c r="OAD781" s="4"/>
      <c r="OAE781" s="4"/>
      <c r="OAF781" s="4"/>
      <c r="OAG781" s="4"/>
      <c r="OAH781" s="4"/>
      <c r="OAI781" s="4"/>
      <c r="OAJ781" s="4"/>
      <c r="OAK781" s="4"/>
      <c r="OAL781" s="4"/>
      <c r="OAM781" s="4"/>
      <c r="OAN781" s="4"/>
      <c r="OAO781" s="4"/>
      <c r="OAP781" s="4"/>
      <c r="OAQ781" s="4"/>
      <c r="OAR781" s="4"/>
      <c r="OAS781" s="4"/>
      <c r="OAT781" s="4"/>
      <c r="OAU781" s="4"/>
      <c r="OAV781" s="4"/>
      <c r="OAW781" s="4"/>
      <c r="OAX781" s="4"/>
      <c r="OAY781" s="4"/>
      <c r="OAZ781" s="4"/>
      <c r="OBA781" s="4"/>
      <c r="OBB781" s="4"/>
      <c r="OBC781" s="4"/>
      <c r="OBD781" s="4"/>
      <c r="OBE781" s="4"/>
      <c r="OBF781" s="4"/>
      <c r="OBG781" s="4"/>
      <c r="OBH781" s="4"/>
      <c r="OBI781" s="4"/>
      <c r="OBJ781" s="4"/>
      <c r="OBK781" s="4"/>
      <c r="OBL781" s="4"/>
      <c r="OBM781" s="4"/>
      <c r="OBN781" s="4"/>
      <c r="OBO781" s="4"/>
      <c r="OBP781" s="4"/>
      <c r="OBQ781" s="4"/>
      <c r="OBR781" s="4"/>
      <c r="OBS781" s="4"/>
      <c r="OBT781" s="4"/>
      <c r="OBU781" s="4"/>
      <c r="OBV781" s="4"/>
      <c r="OBW781" s="4"/>
      <c r="OBX781" s="4"/>
      <c r="OBY781" s="4"/>
      <c r="OBZ781" s="4"/>
      <c r="OCA781" s="4"/>
      <c r="OCB781" s="4"/>
      <c r="OCC781" s="4"/>
      <c r="OCD781" s="4"/>
      <c r="OCE781" s="4"/>
      <c r="OCF781" s="4"/>
      <c r="OCG781" s="4"/>
      <c r="OCH781" s="4"/>
      <c r="OCI781" s="4"/>
      <c r="OCJ781" s="4"/>
      <c r="OCK781" s="4"/>
      <c r="OCL781" s="4"/>
      <c r="OCM781" s="4"/>
      <c r="OCN781" s="4"/>
      <c r="OCO781" s="4"/>
      <c r="OCP781" s="4"/>
      <c r="OCQ781" s="4"/>
      <c r="OCR781" s="4"/>
      <c r="OCS781" s="4"/>
      <c r="OCT781" s="4"/>
      <c r="OCU781" s="4"/>
      <c r="OCV781" s="4"/>
      <c r="OCW781" s="4"/>
      <c r="OCX781" s="4"/>
      <c r="OCY781" s="4"/>
      <c r="OCZ781" s="4"/>
      <c r="ODA781" s="4"/>
      <c r="ODB781" s="4"/>
      <c r="ODC781" s="4"/>
      <c r="ODD781" s="4"/>
      <c r="ODE781" s="4"/>
      <c r="ODF781" s="4"/>
      <c r="ODG781" s="4"/>
      <c r="ODH781" s="4"/>
      <c r="ODI781" s="4"/>
      <c r="ODJ781" s="4"/>
      <c r="ODK781" s="4"/>
      <c r="ODL781" s="4"/>
      <c r="ODM781" s="4"/>
      <c r="ODN781" s="4"/>
      <c r="ODO781" s="4"/>
      <c r="ODP781" s="4"/>
      <c r="ODQ781" s="4"/>
      <c r="ODR781" s="4"/>
      <c r="ODS781" s="4"/>
      <c r="ODT781" s="4"/>
      <c r="ODU781" s="4"/>
      <c r="ODV781" s="4"/>
      <c r="ODW781" s="4"/>
      <c r="ODX781" s="4"/>
      <c r="ODY781" s="4"/>
      <c r="ODZ781" s="4"/>
      <c r="OEA781" s="4"/>
      <c r="OEB781" s="4"/>
      <c r="OEC781" s="4"/>
      <c r="OED781" s="4"/>
      <c r="OEE781" s="4"/>
      <c r="OEF781" s="4"/>
      <c r="OEG781" s="4"/>
      <c r="OEH781" s="4"/>
      <c r="OEI781" s="4"/>
      <c r="OEJ781" s="4"/>
      <c r="OEK781" s="4"/>
      <c r="OEL781" s="4"/>
      <c r="OEM781" s="4"/>
      <c r="OEN781" s="4"/>
      <c r="OEO781" s="4"/>
      <c r="OEP781" s="4"/>
      <c r="OEQ781" s="4"/>
      <c r="OER781" s="4"/>
      <c r="OES781" s="4"/>
      <c r="OET781" s="4"/>
      <c r="OEU781" s="4"/>
      <c r="OEV781" s="4"/>
      <c r="OEW781" s="4"/>
      <c r="OEX781" s="4"/>
      <c r="OEY781" s="4"/>
      <c r="OEZ781" s="4"/>
      <c r="OFA781" s="4"/>
      <c r="OFB781" s="4"/>
      <c r="OFC781" s="4"/>
      <c r="OFD781" s="4"/>
      <c r="OFE781" s="4"/>
      <c r="OFF781" s="4"/>
      <c r="OFG781" s="4"/>
      <c r="OFH781" s="4"/>
      <c r="OFI781" s="4"/>
      <c r="OFJ781" s="4"/>
      <c r="OFK781" s="4"/>
      <c r="OFL781" s="4"/>
      <c r="OFM781" s="4"/>
      <c r="OFN781" s="4"/>
      <c r="OFO781" s="4"/>
      <c r="OFP781" s="4"/>
      <c r="OFQ781" s="4"/>
      <c r="OFR781" s="4"/>
      <c r="OFS781" s="4"/>
      <c r="OFT781" s="4"/>
      <c r="OFU781" s="4"/>
      <c r="OFV781" s="4"/>
      <c r="OFW781" s="4"/>
      <c r="OFX781" s="4"/>
      <c r="OFY781" s="4"/>
      <c r="OFZ781" s="4"/>
      <c r="OGA781" s="4"/>
      <c r="OGB781" s="4"/>
      <c r="OGC781" s="4"/>
      <c r="OGD781" s="4"/>
      <c r="OGE781" s="4"/>
      <c r="OGF781" s="4"/>
      <c r="OGG781" s="4"/>
      <c r="OGH781" s="4"/>
      <c r="OGI781" s="4"/>
      <c r="OGJ781" s="4"/>
      <c r="OGK781" s="4"/>
      <c r="OGL781" s="4"/>
      <c r="OGM781" s="4"/>
      <c r="OGN781" s="4"/>
      <c r="OGO781" s="4"/>
      <c r="OGP781" s="4"/>
      <c r="OGQ781" s="4"/>
      <c r="OGR781" s="4"/>
      <c r="OGS781" s="4"/>
      <c r="OGT781" s="4"/>
      <c r="OGU781" s="4"/>
      <c r="OGV781" s="4"/>
      <c r="OGW781" s="4"/>
      <c r="OGX781" s="4"/>
      <c r="OGY781" s="4"/>
      <c r="OGZ781" s="4"/>
      <c r="OHA781" s="4"/>
      <c r="OHB781" s="4"/>
      <c r="OHC781" s="4"/>
      <c r="OHD781" s="4"/>
      <c r="OHE781" s="4"/>
      <c r="OHF781" s="4"/>
      <c r="OHG781" s="4"/>
      <c r="OHH781" s="4"/>
      <c r="OHI781" s="4"/>
      <c r="OHJ781" s="4"/>
      <c r="OHK781" s="4"/>
      <c r="OHL781" s="4"/>
      <c r="OHM781" s="4"/>
      <c r="OHN781" s="4"/>
      <c r="OHO781" s="4"/>
      <c r="OHP781" s="4"/>
      <c r="OHQ781" s="4"/>
      <c r="OHR781" s="4"/>
      <c r="OHS781" s="4"/>
      <c r="OHT781" s="4"/>
      <c r="OHU781" s="4"/>
      <c r="OHV781" s="4"/>
      <c r="OHW781" s="4"/>
      <c r="OHX781" s="4"/>
      <c r="OHY781" s="4"/>
      <c r="OHZ781" s="4"/>
      <c r="OIA781" s="4"/>
      <c r="OIB781" s="4"/>
      <c r="OIC781" s="4"/>
      <c r="OID781" s="4"/>
      <c r="OIE781" s="4"/>
      <c r="OIF781" s="4"/>
      <c r="OIG781" s="4"/>
      <c r="OIH781" s="4"/>
      <c r="OII781" s="4"/>
      <c r="OIJ781" s="4"/>
      <c r="OIK781" s="4"/>
      <c r="OIL781" s="4"/>
      <c r="OIM781" s="4"/>
      <c r="OIN781" s="4"/>
      <c r="OIO781" s="4"/>
      <c r="OIP781" s="4"/>
      <c r="OIQ781" s="4"/>
      <c r="OIR781" s="4"/>
      <c r="OIS781" s="4"/>
      <c r="OIT781" s="4"/>
      <c r="OIU781" s="4"/>
      <c r="OIV781" s="4"/>
      <c r="OIW781" s="4"/>
      <c r="OIX781" s="4"/>
      <c r="OIY781" s="4"/>
      <c r="OIZ781" s="4"/>
      <c r="OJA781" s="4"/>
      <c r="OJB781" s="4"/>
      <c r="OJC781" s="4"/>
      <c r="OJD781" s="4"/>
      <c r="OJE781" s="4"/>
      <c r="OJF781" s="4"/>
      <c r="OJG781" s="4"/>
      <c r="OJH781" s="4"/>
      <c r="OJI781" s="4"/>
      <c r="OJJ781" s="4"/>
      <c r="OJK781" s="4"/>
      <c r="OJL781" s="4"/>
      <c r="OJM781" s="4"/>
      <c r="OJN781" s="4"/>
      <c r="OJO781" s="4"/>
      <c r="OJP781" s="4"/>
      <c r="OJQ781" s="4"/>
      <c r="OJR781" s="4"/>
      <c r="OJS781" s="4"/>
      <c r="OJT781" s="4"/>
      <c r="OJU781" s="4"/>
      <c r="OJV781" s="4"/>
      <c r="OJW781" s="4"/>
      <c r="OJX781" s="4"/>
      <c r="OJY781" s="4"/>
      <c r="OJZ781" s="4"/>
      <c r="OKA781" s="4"/>
      <c r="OKB781" s="4"/>
      <c r="OKC781" s="4"/>
      <c r="OKD781" s="4"/>
      <c r="OKE781" s="4"/>
      <c r="OKF781" s="4"/>
      <c r="OKG781" s="4"/>
      <c r="OKH781" s="4"/>
      <c r="OKI781" s="4"/>
      <c r="OKJ781" s="4"/>
      <c r="OKK781" s="4"/>
      <c r="OKL781" s="4"/>
      <c r="OKM781" s="4"/>
      <c r="OKN781" s="4"/>
      <c r="OKO781" s="4"/>
      <c r="OKP781" s="4"/>
      <c r="OKQ781" s="4"/>
      <c r="OKR781" s="4"/>
      <c r="OKS781" s="4"/>
      <c r="OKT781" s="4"/>
      <c r="OKU781" s="4"/>
      <c r="OKV781" s="4"/>
      <c r="OKW781" s="4"/>
      <c r="OKX781" s="4"/>
      <c r="OKY781" s="4"/>
      <c r="OKZ781" s="4"/>
      <c r="OLA781" s="4"/>
      <c r="OLB781" s="4"/>
      <c r="OLC781" s="4"/>
      <c r="OLD781" s="4"/>
      <c r="OLE781" s="4"/>
      <c r="OLF781" s="4"/>
      <c r="OLG781" s="4"/>
      <c r="OLH781" s="4"/>
      <c r="OLI781" s="4"/>
      <c r="OLJ781" s="4"/>
      <c r="OLK781" s="4"/>
      <c r="OLL781" s="4"/>
      <c r="OLM781" s="4"/>
      <c r="OLN781" s="4"/>
      <c r="OLO781" s="4"/>
      <c r="OLP781" s="4"/>
      <c r="OLQ781" s="4"/>
      <c r="OLR781" s="4"/>
      <c r="OLS781" s="4"/>
      <c r="OLT781" s="4"/>
      <c r="OLU781" s="4"/>
      <c r="OLV781" s="4"/>
      <c r="OLW781" s="4"/>
      <c r="OLX781" s="4"/>
      <c r="OLY781" s="4"/>
      <c r="OLZ781" s="4"/>
      <c r="OMA781" s="4"/>
      <c r="OMB781" s="4"/>
      <c r="OMC781" s="4"/>
      <c r="OMD781" s="4"/>
      <c r="OME781" s="4"/>
      <c r="OMF781" s="4"/>
      <c r="OMG781" s="4"/>
      <c r="OMH781" s="4"/>
      <c r="OMI781" s="4"/>
      <c r="OMJ781" s="4"/>
      <c r="OMK781" s="4"/>
      <c r="OML781" s="4"/>
      <c r="OMM781" s="4"/>
      <c r="OMN781" s="4"/>
      <c r="OMO781" s="4"/>
      <c r="OMP781" s="4"/>
      <c r="OMQ781" s="4"/>
      <c r="OMR781" s="4"/>
      <c r="OMS781" s="4"/>
      <c r="OMT781" s="4"/>
      <c r="OMU781" s="4"/>
      <c r="OMV781" s="4"/>
      <c r="OMW781" s="4"/>
      <c r="OMX781" s="4"/>
      <c r="OMY781" s="4"/>
      <c r="OMZ781" s="4"/>
      <c r="ONA781" s="4"/>
      <c r="ONB781" s="4"/>
      <c r="ONC781" s="4"/>
      <c r="OND781" s="4"/>
      <c r="ONE781" s="4"/>
      <c r="ONF781" s="4"/>
      <c r="ONG781" s="4"/>
      <c r="ONH781" s="4"/>
      <c r="ONI781" s="4"/>
      <c r="ONJ781" s="4"/>
      <c r="ONK781" s="4"/>
      <c r="ONL781" s="4"/>
      <c r="ONM781" s="4"/>
      <c r="ONN781" s="4"/>
      <c r="ONO781" s="4"/>
      <c r="ONP781" s="4"/>
      <c r="ONQ781" s="4"/>
      <c r="ONR781" s="4"/>
      <c r="ONS781" s="4"/>
      <c r="ONT781" s="4"/>
      <c r="ONU781" s="4"/>
      <c r="ONV781" s="4"/>
      <c r="ONW781" s="4"/>
      <c r="ONX781" s="4"/>
      <c r="ONY781" s="4"/>
      <c r="ONZ781" s="4"/>
      <c r="OOA781" s="4"/>
      <c r="OOB781" s="4"/>
      <c r="OOC781" s="4"/>
      <c r="OOD781" s="4"/>
      <c r="OOE781" s="4"/>
      <c r="OOF781" s="4"/>
      <c r="OOG781" s="4"/>
      <c r="OOH781" s="4"/>
      <c r="OOI781" s="4"/>
      <c r="OOJ781" s="4"/>
      <c r="OOK781" s="4"/>
      <c r="OOL781" s="4"/>
      <c r="OOM781" s="4"/>
      <c r="OON781" s="4"/>
      <c r="OOO781" s="4"/>
      <c r="OOP781" s="4"/>
      <c r="OOQ781" s="4"/>
      <c r="OOR781" s="4"/>
      <c r="OOS781" s="4"/>
      <c r="OOT781" s="4"/>
      <c r="OOU781" s="4"/>
      <c r="OOV781" s="4"/>
      <c r="OOW781" s="4"/>
      <c r="OOX781" s="4"/>
      <c r="OOY781" s="4"/>
      <c r="OOZ781" s="4"/>
      <c r="OPA781" s="4"/>
      <c r="OPB781" s="4"/>
      <c r="OPC781" s="4"/>
      <c r="OPD781" s="4"/>
      <c r="OPE781" s="4"/>
      <c r="OPF781" s="4"/>
      <c r="OPG781" s="4"/>
      <c r="OPH781" s="4"/>
      <c r="OPI781" s="4"/>
      <c r="OPJ781" s="4"/>
      <c r="OPK781" s="4"/>
      <c r="OPL781" s="4"/>
      <c r="OPM781" s="4"/>
      <c r="OPN781" s="4"/>
      <c r="OPO781" s="4"/>
      <c r="OPP781" s="4"/>
      <c r="OPQ781" s="4"/>
      <c r="OPR781" s="4"/>
      <c r="OPS781" s="4"/>
      <c r="OPT781" s="4"/>
      <c r="OPU781" s="4"/>
      <c r="OPV781" s="4"/>
      <c r="OPW781" s="4"/>
      <c r="OPX781" s="4"/>
      <c r="OPY781" s="4"/>
      <c r="OPZ781" s="4"/>
      <c r="OQA781" s="4"/>
      <c r="OQB781" s="4"/>
      <c r="OQC781" s="4"/>
      <c r="OQD781" s="4"/>
      <c r="OQE781" s="4"/>
      <c r="OQF781" s="4"/>
      <c r="OQG781" s="4"/>
      <c r="OQH781" s="4"/>
      <c r="OQI781" s="4"/>
      <c r="OQJ781" s="4"/>
      <c r="OQK781" s="4"/>
      <c r="OQL781" s="4"/>
      <c r="OQM781" s="4"/>
      <c r="OQN781" s="4"/>
      <c r="OQO781" s="4"/>
      <c r="OQP781" s="4"/>
      <c r="OQQ781" s="4"/>
      <c r="OQR781" s="4"/>
      <c r="OQS781" s="4"/>
      <c r="OQT781" s="4"/>
      <c r="OQU781" s="4"/>
      <c r="OQV781" s="4"/>
      <c r="OQW781" s="4"/>
      <c r="OQX781" s="4"/>
      <c r="OQY781" s="4"/>
      <c r="OQZ781" s="4"/>
      <c r="ORA781" s="4"/>
      <c r="ORB781" s="4"/>
      <c r="ORC781" s="4"/>
      <c r="ORD781" s="4"/>
      <c r="ORE781" s="4"/>
      <c r="ORF781" s="4"/>
      <c r="ORG781" s="4"/>
      <c r="ORH781" s="4"/>
      <c r="ORI781" s="4"/>
      <c r="ORJ781" s="4"/>
      <c r="ORK781" s="4"/>
      <c r="ORL781" s="4"/>
      <c r="ORM781" s="4"/>
      <c r="ORN781" s="4"/>
      <c r="ORO781" s="4"/>
      <c r="ORP781" s="4"/>
      <c r="ORQ781" s="4"/>
      <c r="ORR781" s="4"/>
      <c r="ORS781" s="4"/>
      <c r="ORT781" s="4"/>
      <c r="ORU781" s="4"/>
      <c r="ORV781" s="4"/>
      <c r="ORW781" s="4"/>
      <c r="ORX781" s="4"/>
      <c r="ORY781" s="4"/>
      <c r="ORZ781" s="4"/>
      <c r="OSA781" s="4"/>
      <c r="OSB781" s="4"/>
      <c r="OSC781" s="4"/>
      <c r="OSD781" s="4"/>
      <c r="OSE781" s="4"/>
      <c r="OSF781" s="4"/>
      <c r="OSG781" s="4"/>
      <c r="OSH781" s="4"/>
      <c r="OSI781" s="4"/>
      <c r="OSJ781" s="4"/>
      <c r="OSK781" s="4"/>
      <c r="OSL781" s="4"/>
      <c r="OSM781" s="4"/>
      <c r="OSN781" s="4"/>
      <c r="OSO781" s="4"/>
      <c r="OSP781" s="4"/>
      <c r="OSQ781" s="4"/>
      <c r="OSR781" s="4"/>
      <c r="OSS781" s="4"/>
      <c r="OST781" s="4"/>
      <c r="OSU781" s="4"/>
      <c r="OSV781" s="4"/>
      <c r="OSW781" s="4"/>
      <c r="OSX781" s="4"/>
      <c r="OSY781" s="4"/>
      <c r="OSZ781" s="4"/>
      <c r="OTA781" s="4"/>
      <c r="OTB781" s="4"/>
      <c r="OTC781" s="4"/>
      <c r="OTD781" s="4"/>
      <c r="OTE781" s="4"/>
      <c r="OTF781" s="4"/>
      <c r="OTG781" s="4"/>
      <c r="OTH781" s="4"/>
      <c r="OTI781" s="4"/>
      <c r="OTJ781" s="4"/>
      <c r="OTK781" s="4"/>
      <c r="OTL781" s="4"/>
      <c r="OTM781" s="4"/>
      <c r="OTN781" s="4"/>
      <c r="OTO781" s="4"/>
      <c r="OTP781" s="4"/>
      <c r="OTQ781" s="4"/>
      <c r="OTR781" s="4"/>
      <c r="OTS781" s="4"/>
      <c r="OTT781" s="4"/>
      <c r="OTU781" s="4"/>
      <c r="OTV781" s="4"/>
      <c r="OTW781" s="4"/>
      <c r="OTX781" s="4"/>
      <c r="OTY781" s="4"/>
      <c r="OTZ781" s="4"/>
      <c r="OUA781" s="4"/>
      <c r="OUB781" s="4"/>
      <c r="OUC781" s="4"/>
      <c r="OUD781" s="4"/>
      <c r="OUE781" s="4"/>
      <c r="OUF781" s="4"/>
      <c r="OUG781" s="4"/>
      <c r="OUH781" s="4"/>
      <c r="OUI781" s="4"/>
      <c r="OUJ781" s="4"/>
      <c r="OUK781" s="4"/>
      <c r="OUL781" s="4"/>
      <c r="OUM781" s="4"/>
      <c r="OUN781" s="4"/>
      <c r="OUO781" s="4"/>
      <c r="OUP781" s="4"/>
      <c r="OUQ781" s="4"/>
      <c r="OUR781" s="4"/>
      <c r="OUS781" s="4"/>
      <c r="OUT781" s="4"/>
      <c r="OUU781" s="4"/>
      <c r="OUV781" s="4"/>
      <c r="OUW781" s="4"/>
      <c r="OUX781" s="4"/>
      <c r="OUY781" s="4"/>
      <c r="OUZ781" s="4"/>
      <c r="OVA781" s="4"/>
      <c r="OVB781" s="4"/>
      <c r="OVC781" s="4"/>
      <c r="OVD781" s="4"/>
      <c r="OVE781" s="4"/>
      <c r="OVF781" s="4"/>
      <c r="OVG781" s="4"/>
      <c r="OVH781" s="4"/>
      <c r="OVI781" s="4"/>
      <c r="OVJ781" s="4"/>
      <c r="OVK781" s="4"/>
      <c r="OVL781" s="4"/>
      <c r="OVM781" s="4"/>
      <c r="OVN781" s="4"/>
      <c r="OVO781" s="4"/>
      <c r="OVP781" s="4"/>
      <c r="OVQ781" s="4"/>
      <c r="OVR781" s="4"/>
      <c r="OVS781" s="4"/>
      <c r="OVT781" s="4"/>
      <c r="OVU781" s="4"/>
      <c r="OVV781" s="4"/>
      <c r="OVW781" s="4"/>
      <c r="OVX781" s="4"/>
      <c r="OVY781" s="4"/>
      <c r="OVZ781" s="4"/>
      <c r="OWA781" s="4"/>
      <c r="OWB781" s="4"/>
      <c r="OWC781" s="4"/>
      <c r="OWD781" s="4"/>
      <c r="OWE781" s="4"/>
      <c r="OWF781" s="4"/>
      <c r="OWG781" s="4"/>
      <c r="OWH781" s="4"/>
      <c r="OWI781" s="4"/>
      <c r="OWJ781" s="4"/>
      <c r="OWK781" s="4"/>
      <c r="OWL781" s="4"/>
      <c r="OWM781" s="4"/>
      <c r="OWN781" s="4"/>
      <c r="OWO781" s="4"/>
      <c r="OWP781" s="4"/>
      <c r="OWQ781" s="4"/>
      <c r="OWR781" s="4"/>
      <c r="OWS781" s="4"/>
      <c r="OWT781" s="4"/>
      <c r="OWU781" s="4"/>
      <c r="OWV781" s="4"/>
      <c r="OWW781" s="4"/>
      <c r="OWX781" s="4"/>
      <c r="OWY781" s="4"/>
      <c r="OWZ781" s="4"/>
      <c r="OXA781" s="4"/>
      <c r="OXB781" s="4"/>
      <c r="OXC781" s="4"/>
      <c r="OXD781" s="4"/>
      <c r="OXE781" s="4"/>
      <c r="OXF781" s="4"/>
      <c r="OXG781" s="4"/>
      <c r="OXH781" s="4"/>
      <c r="OXI781" s="4"/>
      <c r="OXJ781" s="4"/>
      <c r="OXK781" s="4"/>
      <c r="OXL781" s="4"/>
      <c r="OXM781" s="4"/>
      <c r="OXN781" s="4"/>
      <c r="OXO781" s="4"/>
      <c r="OXP781" s="4"/>
      <c r="OXQ781" s="4"/>
      <c r="OXR781" s="4"/>
      <c r="OXS781" s="4"/>
      <c r="OXT781" s="4"/>
      <c r="OXU781" s="4"/>
      <c r="OXV781" s="4"/>
      <c r="OXW781" s="4"/>
      <c r="OXX781" s="4"/>
      <c r="OXY781" s="4"/>
      <c r="OXZ781" s="4"/>
      <c r="OYA781" s="4"/>
      <c r="OYB781" s="4"/>
      <c r="OYC781" s="4"/>
      <c r="OYD781" s="4"/>
      <c r="OYE781" s="4"/>
      <c r="OYF781" s="4"/>
      <c r="OYG781" s="4"/>
      <c r="OYH781" s="4"/>
      <c r="OYI781" s="4"/>
      <c r="OYJ781" s="4"/>
      <c r="OYK781" s="4"/>
      <c r="OYL781" s="4"/>
      <c r="OYM781" s="4"/>
      <c r="OYN781" s="4"/>
      <c r="OYO781" s="4"/>
      <c r="OYP781" s="4"/>
      <c r="OYQ781" s="4"/>
      <c r="OYR781" s="4"/>
      <c r="OYS781" s="4"/>
      <c r="OYT781" s="4"/>
      <c r="OYU781" s="4"/>
      <c r="OYV781" s="4"/>
      <c r="OYW781" s="4"/>
      <c r="OYX781" s="4"/>
      <c r="OYY781" s="4"/>
      <c r="OYZ781" s="4"/>
      <c r="OZA781" s="4"/>
      <c r="OZB781" s="4"/>
      <c r="OZC781" s="4"/>
      <c r="OZD781" s="4"/>
      <c r="OZE781" s="4"/>
      <c r="OZF781" s="4"/>
      <c r="OZG781" s="4"/>
      <c r="OZH781" s="4"/>
      <c r="OZI781" s="4"/>
      <c r="OZJ781" s="4"/>
      <c r="OZK781" s="4"/>
      <c r="OZL781" s="4"/>
      <c r="OZM781" s="4"/>
      <c r="OZN781" s="4"/>
      <c r="OZO781" s="4"/>
      <c r="OZP781" s="4"/>
      <c r="OZQ781" s="4"/>
      <c r="OZR781" s="4"/>
      <c r="OZS781" s="4"/>
      <c r="OZT781" s="4"/>
      <c r="OZU781" s="4"/>
      <c r="OZV781" s="4"/>
      <c r="OZW781" s="4"/>
      <c r="OZX781" s="4"/>
      <c r="OZY781" s="4"/>
      <c r="OZZ781" s="4"/>
      <c r="PAA781" s="4"/>
      <c r="PAB781" s="4"/>
      <c r="PAC781" s="4"/>
      <c r="PAD781" s="4"/>
      <c r="PAE781" s="4"/>
      <c r="PAF781" s="4"/>
      <c r="PAG781" s="4"/>
      <c r="PAH781" s="4"/>
      <c r="PAI781" s="4"/>
      <c r="PAJ781" s="4"/>
      <c r="PAK781" s="4"/>
      <c r="PAL781" s="4"/>
      <c r="PAM781" s="4"/>
      <c r="PAN781" s="4"/>
      <c r="PAO781" s="4"/>
      <c r="PAP781" s="4"/>
      <c r="PAQ781" s="4"/>
      <c r="PAR781" s="4"/>
      <c r="PAS781" s="4"/>
      <c r="PAT781" s="4"/>
      <c r="PAU781" s="4"/>
      <c r="PAV781" s="4"/>
      <c r="PAW781" s="4"/>
      <c r="PAX781" s="4"/>
      <c r="PAY781" s="4"/>
      <c r="PAZ781" s="4"/>
      <c r="PBA781" s="4"/>
      <c r="PBB781" s="4"/>
      <c r="PBC781" s="4"/>
      <c r="PBD781" s="4"/>
      <c r="PBE781" s="4"/>
      <c r="PBF781" s="4"/>
      <c r="PBG781" s="4"/>
      <c r="PBH781" s="4"/>
      <c r="PBI781" s="4"/>
      <c r="PBJ781" s="4"/>
      <c r="PBK781" s="4"/>
      <c r="PBL781" s="4"/>
      <c r="PBM781" s="4"/>
      <c r="PBN781" s="4"/>
      <c r="PBO781" s="4"/>
      <c r="PBP781" s="4"/>
      <c r="PBQ781" s="4"/>
      <c r="PBR781" s="4"/>
      <c r="PBS781" s="4"/>
      <c r="PBT781" s="4"/>
      <c r="PBU781" s="4"/>
      <c r="PBV781" s="4"/>
      <c r="PBW781" s="4"/>
      <c r="PBX781" s="4"/>
      <c r="PBY781" s="4"/>
      <c r="PBZ781" s="4"/>
      <c r="PCA781" s="4"/>
      <c r="PCB781" s="4"/>
      <c r="PCC781" s="4"/>
      <c r="PCD781" s="4"/>
      <c r="PCE781" s="4"/>
      <c r="PCF781" s="4"/>
      <c r="PCG781" s="4"/>
      <c r="PCH781" s="4"/>
      <c r="PCI781" s="4"/>
      <c r="PCJ781" s="4"/>
      <c r="PCK781" s="4"/>
      <c r="PCL781" s="4"/>
      <c r="PCM781" s="4"/>
      <c r="PCN781" s="4"/>
      <c r="PCO781" s="4"/>
      <c r="PCP781" s="4"/>
      <c r="PCQ781" s="4"/>
      <c r="PCR781" s="4"/>
      <c r="PCS781" s="4"/>
      <c r="PCT781" s="4"/>
      <c r="PCU781" s="4"/>
      <c r="PCV781" s="4"/>
      <c r="PCW781" s="4"/>
      <c r="PCX781" s="4"/>
      <c r="PCY781" s="4"/>
      <c r="PCZ781" s="4"/>
      <c r="PDA781" s="4"/>
      <c r="PDB781" s="4"/>
      <c r="PDC781" s="4"/>
      <c r="PDD781" s="4"/>
      <c r="PDE781" s="4"/>
      <c r="PDF781" s="4"/>
      <c r="PDG781" s="4"/>
      <c r="PDH781" s="4"/>
      <c r="PDI781" s="4"/>
      <c r="PDJ781" s="4"/>
      <c r="PDK781" s="4"/>
      <c r="PDL781" s="4"/>
      <c r="PDM781" s="4"/>
      <c r="PDN781" s="4"/>
      <c r="PDO781" s="4"/>
      <c r="PDP781" s="4"/>
      <c r="PDQ781" s="4"/>
      <c r="PDR781" s="4"/>
      <c r="PDS781" s="4"/>
      <c r="PDT781" s="4"/>
      <c r="PDU781" s="4"/>
      <c r="PDV781" s="4"/>
      <c r="PDW781" s="4"/>
      <c r="PDX781" s="4"/>
      <c r="PDY781" s="4"/>
      <c r="PDZ781" s="4"/>
      <c r="PEA781" s="4"/>
      <c r="PEB781" s="4"/>
      <c r="PEC781" s="4"/>
      <c r="PED781" s="4"/>
      <c r="PEE781" s="4"/>
      <c r="PEF781" s="4"/>
      <c r="PEG781" s="4"/>
      <c r="PEH781" s="4"/>
      <c r="PEI781" s="4"/>
      <c r="PEJ781" s="4"/>
      <c r="PEK781" s="4"/>
      <c r="PEL781" s="4"/>
      <c r="PEM781" s="4"/>
      <c r="PEN781" s="4"/>
      <c r="PEO781" s="4"/>
      <c r="PEP781" s="4"/>
      <c r="PEQ781" s="4"/>
      <c r="PER781" s="4"/>
      <c r="PES781" s="4"/>
      <c r="PET781" s="4"/>
      <c r="PEU781" s="4"/>
      <c r="PEV781" s="4"/>
      <c r="PEW781" s="4"/>
      <c r="PEX781" s="4"/>
      <c r="PEY781" s="4"/>
      <c r="PEZ781" s="4"/>
      <c r="PFA781" s="4"/>
      <c r="PFB781" s="4"/>
      <c r="PFC781" s="4"/>
      <c r="PFD781" s="4"/>
      <c r="PFE781" s="4"/>
      <c r="PFF781" s="4"/>
      <c r="PFG781" s="4"/>
      <c r="PFH781" s="4"/>
      <c r="PFI781" s="4"/>
      <c r="PFJ781" s="4"/>
      <c r="PFK781" s="4"/>
      <c r="PFL781" s="4"/>
      <c r="PFM781" s="4"/>
      <c r="PFN781" s="4"/>
      <c r="PFO781" s="4"/>
      <c r="PFP781" s="4"/>
      <c r="PFQ781" s="4"/>
      <c r="PFR781" s="4"/>
      <c r="PFS781" s="4"/>
      <c r="PFT781" s="4"/>
      <c r="PFU781" s="4"/>
      <c r="PFV781" s="4"/>
      <c r="PFW781" s="4"/>
      <c r="PFX781" s="4"/>
      <c r="PFY781" s="4"/>
      <c r="PFZ781" s="4"/>
      <c r="PGA781" s="4"/>
      <c r="PGB781" s="4"/>
      <c r="PGC781" s="4"/>
      <c r="PGD781" s="4"/>
      <c r="PGE781" s="4"/>
      <c r="PGF781" s="4"/>
      <c r="PGG781" s="4"/>
      <c r="PGH781" s="4"/>
      <c r="PGI781" s="4"/>
      <c r="PGJ781" s="4"/>
      <c r="PGK781" s="4"/>
      <c r="PGL781" s="4"/>
      <c r="PGM781" s="4"/>
      <c r="PGN781" s="4"/>
      <c r="PGO781" s="4"/>
      <c r="PGP781" s="4"/>
      <c r="PGQ781" s="4"/>
      <c r="PGR781" s="4"/>
      <c r="PGS781" s="4"/>
      <c r="PGT781" s="4"/>
      <c r="PGU781" s="4"/>
      <c r="PGV781" s="4"/>
      <c r="PGW781" s="4"/>
      <c r="PGX781" s="4"/>
      <c r="PGY781" s="4"/>
      <c r="PGZ781" s="4"/>
      <c r="PHA781" s="4"/>
      <c r="PHB781" s="4"/>
      <c r="PHC781" s="4"/>
      <c r="PHD781" s="4"/>
      <c r="PHE781" s="4"/>
      <c r="PHF781" s="4"/>
      <c r="PHG781" s="4"/>
      <c r="PHH781" s="4"/>
      <c r="PHI781" s="4"/>
      <c r="PHJ781" s="4"/>
      <c r="PHK781" s="4"/>
      <c r="PHL781" s="4"/>
      <c r="PHM781" s="4"/>
      <c r="PHN781" s="4"/>
      <c r="PHO781" s="4"/>
      <c r="PHP781" s="4"/>
      <c r="PHQ781" s="4"/>
      <c r="PHR781" s="4"/>
      <c r="PHS781" s="4"/>
      <c r="PHT781" s="4"/>
      <c r="PHU781" s="4"/>
      <c r="PHV781" s="4"/>
      <c r="PHW781" s="4"/>
      <c r="PHX781" s="4"/>
      <c r="PHY781" s="4"/>
      <c r="PHZ781" s="4"/>
      <c r="PIA781" s="4"/>
      <c r="PIB781" s="4"/>
      <c r="PIC781" s="4"/>
      <c r="PID781" s="4"/>
      <c r="PIE781" s="4"/>
      <c r="PIF781" s="4"/>
      <c r="PIG781" s="4"/>
      <c r="PIH781" s="4"/>
      <c r="PII781" s="4"/>
      <c r="PIJ781" s="4"/>
      <c r="PIK781" s="4"/>
      <c r="PIL781" s="4"/>
      <c r="PIM781" s="4"/>
      <c r="PIN781" s="4"/>
      <c r="PIO781" s="4"/>
      <c r="PIP781" s="4"/>
      <c r="PIQ781" s="4"/>
      <c r="PIR781" s="4"/>
      <c r="PIS781" s="4"/>
      <c r="PIT781" s="4"/>
      <c r="PIU781" s="4"/>
      <c r="PIV781" s="4"/>
      <c r="PIW781" s="4"/>
      <c r="PIX781" s="4"/>
      <c r="PIY781" s="4"/>
      <c r="PIZ781" s="4"/>
      <c r="PJA781" s="4"/>
      <c r="PJB781" s="4"/>
      <c r="PJC781" s="4"/>
      <c r="PJD781" s="4"/>
      <c r="PJE781" s="4"/>
      <c r="PJF781" s="4"/>
      <c r="PJG781" s="4"/>
      <c r="PJH781" s="4"/>
      <c r="PJI781" s="4"/>
      <c r="PJJ781" s="4"/>
      <c r="PJK781" s="4"/>
      <c r="PJL781" s="4"/>
      <c r="PJM781" s="4"/>
      <c r="PJN781" s="4"/>
      <c r="PJO781" s="4"/>
      <c r="PJP781" s="4"/>
      <c r="PJQ781" s="4"/>
      <c r="PJR781" s="4"/>
      <c r="PJS781" s="4"/>
      <c r="PJT781" s="4"/>
      <c r="PJU781" s="4"/>
      <c r="PJV781" s="4"/>
      <c r="PJW781" s="4"/>
      <c r="PJX781" s="4"/>
      <c r="PJY781" s="4"/>
      <c r="PJZ781" s="4"/>
      <c r="PKA781" s="4"/>
      <c r="PKB781" s="4"/>
      <c r="PKC781" s="4"/>
      <c r="PKD781" s="4"/>
      <c r="PKE781" s="4"/>
      <c r="PKF781" s="4"/>
      <c r="PKG781" s="4"/>
      <c r="PKH781" s="4"/>
      <c r="PKI781" s="4"/>
      <c r="PKJ781" s="4"/>
      <c r="PKK781" s="4"/>
      <c r="PKL781" s="4"/>
      <c r="PKM781" s="4"/>
      <c r="PKN781" s="4"/>
      <c r="PKO781" s="4"/>
      <c r="PKP781" s="4"/>
      <c r="PKQ781" s="4"/>
      <c r="PKR781" s="4"/>
      <c r="PKS781" s="4"/>
      <c r="PKT781" s="4"/>
      <c r="PKU781" s="4"/>
      <c r="PKV781" s="4"/>
      <c r="PKW781" s="4"/>
      <c r="PKX781" s="4"/>
      <c r="PKY781" s="4"/>
      <c r="PKZ781" s="4"/>
      <c r="PLA781" s="4"/>
      <c r="PLB781" s="4"/>
      <c r="PLC781" s="4"/>
      <c r="PLD781" s="4"/>
      <c r="PLE781" s="4"/>
      <c r="PLF781" s="4"/>
      <c r="PLG781" s="4"/>
      <c r="PLH781" s="4"/>
      <c r="PLI781" s="4"/>
      <c r="PLJ781" s="4"/>
      <c r="PLK781" s="4"/>
      <c r="PLL781" s="4"/>
      <c r="PLM781" s="4"/>
      <c r="PLN781" s="4"/>
      <c r="PLO781" s="4"/>
      <c r="PLP781" s="4"/>
      <c r="PLQ781" s="4"/>
      <c r="PLR781" s="4"/>
      <c r="PLS781" s="4"/>
      <c r="PLT781" s="4"/>
      <c r="PLU781" s="4"/>
      <c r="PLV781" s="4"/>
      <c r="PLW781" s="4"/>
      <c r="PLX781" s="4"/>
      <c r="PLY781" s="4"/>
      <c r="PLZ781" s="4"/>
      <c r="PMA781" s="4"/>
      <c r="PMB781" s="4"/>
      <c r="PMC781" s="4"/>
      <c r="PMD781" s="4"/>
      <c r="PME781" s="4"/>
      <c r="PMF781" s="4"/>
      <c r="PMG781" s="4"/>
      <c r="PMH781" s="4"/>
      <c r="PMI781" s="4"/>
      <c r="PMJ781" s="4"/>
      <c r="PMK781" s="4"/>
      <c r="PML781" s="4"/>
      <c r="PMM781" s="4"/>
      <c r="PMN781" s="4"/>
      <c r="PMO781" s="4"/>
      <c r="PMP781" s="4"/>
      <c r="PMQ781" s="4"/>
      <c r="PMR781" s="4"/>
      <c r="PMS781" s="4"/>
      <c r="PMT781" s="4"/>
      <c r="PMU781" s="4"/>
      <c r="PMV781" s="4"/>
      <c r="PMW781" s="4"/>
      <c r="PMX781" s="4"/>
      <c r="PMY781" s="4"/>
      <c r="PMZ781" s="4"/>
      <c r="PNA781" s="4"/>
      <c r="PNB781" s="4"/>
      <c r="PNC781" s="4"/>
      <c r="PND781" s="4"/>
      <c r="PNE781" s="4"/>
      <c r="PNF781" s="4"/>
      <c r="PNG781" s="4"/>
      <c r="PNH781" s="4"/>
      <c r="PNI781" s="4"/>
      <c r="PNJ781" s="4"/>
      <c r="PNK781" s="4"/>
      <c r="PNL781" s="4"/>
      <c r="PNM781" s="4"/>
      <c r="PNN781" s="4"/>
      <c r="PNO781" s="4"/>
      <c r="PNP781" s="4"/>
      <c r="PNQ781" s="4"/>
      <c r="PNR781" s="4"/>
      <c r="PNS781" s="4"/>
      <c r="PNT781" s="4"/>
      <c r="PNU781" s="4"/>
      <c r="PNV781" s="4"/>
      <c r="PNW781" s="4"/>
      <c r="PNX781" s="4"/>
      <c r="PNY781" s="4"/>
      <c r="PNZ781" s="4"/>
      <c r="POA781" s="4"/>
      <c r="POB781" s="4"/>
      <c r="POC781" s="4"/>
      <c r="POD781" s="4"/>
      <c r="POE781" s="4"/>
      <c r="POF781" s="4"/>
      <c r="POG781" s="4"/>
      <c r="POH781" s="4"/>
      <c r="POI781" s="4"/>
      <c r="POJ781" s="4"/>
      <c r="POK781" s="4"/>
      <c r="POL781" s="4"/>
      <c r="POM781" s="4"/>
      <c r="PON781" s="4"/>
      <c r="POO781" s="4"/>
      <c r="POP781" s="4"/>
      <c r="POQ781" s="4"/>
      <c r="POR781" s="4"/>
      <c r="POS781" s="4"/>
      <c r="POT781" s="4"/>
      <c r="POU781" s="4"/>
      <c r="POV781" s="4"/>
      <c r="POW781" s="4"/>
      <c r="POX781" s="4"/>
      <c r="POY781" s="4"/>
      <c r="POZ781" s="4"/>
      <c r="PPA781" s="4"/>
      <c r="PPB781" s="4"/>
      <c r="PPC781" s="4"/>
      <c r="PPD781" s="4"/>
      <c r="PPE781" s="4"/>
      <c r="PPF781" s="4"/>
      <c r="PPG781" s="4"/>
      <c r="PPH781" s="4"/>
      <c r="PPI781" s="4"/>
      <c r="PPJ781" s="4"/>
      <c r="PPK781" s="4"/>
      <c r="PPL781" s="4"/>
      <c r="PPM781" s="4"/>
      <c r="PPN781" s="4"/>
      <c r="PPO781" s="4"/>
      <c r="PPP781" s="4"/>
      <c r="PPQ781" s="4"/>
      <c r="PPR781" s="4"/>
      <c r="PPS781" s="4"/>
      <c r="PPT781" s="4"/>
      <c r="PPU781" s="4"/>
      <c r="PPV781" s="4"/>
      <c r="PPW781" s="4"/>
      <c r="PPX781" s="4"/>
      <c r="PPY781" s="4"/>
      <c r="PPZ781" s="4"/>
      <c r="PQA781" s="4"/>
      <c r="PQB781" s="4"/>
      <c r="PQC781" s="4"/>
      <c r="PQD781" s="4"/>
      <c r="PQE781" s="4"/>
      <c r="PQF781" s="4"/>
      <c r="PQG781" s="4"/>
      <c r="PQH781" s="4"/>
      <c r="PQI781" s="4"/>
      <c r="PQJ781" s="4"/>
      <c r="PQK781" s="4"/>
      <c r="PQL781" s="4"/>
      <c r="PQM781" s="4"/>
      <c r="PQN781" s="4"/>
      <c r="PQO781" s="4"/>
      <c r="PQP781" s="4"/>
      <c r="PQQ781" s="4"/>
      <c r="PQR781" s="4"/>
      <c r="PQS781" s="4"/>
      <c r="PQT781" s="4"/>
      <c r="PQU781" s="4"/>
      <c r="PQV781" s="4"/>
      <c r="PQW781" s="4"/>
      <c r="PQX781" s="4"/>
      <c r="PQY781" s="4"/>
      <c r="PQZ781" s="4"/>
      <c r="PRA781" s="4"/>
      <c r="PRB781" s="4"/>
      <c r="PRC781" s="4"/>
      <c r="PRD781" s="4"/>
      <c r="PRE781" s="4"/>
      <c r="PRF781" s="4"/>
      <c r="PRG781" s="4"/>
      <c r="PRH781" s="4"/>
      <c r="PRI781" s="4"/>
      <c r="PRJ781" s="4"/>
      <c r="PRK781" s="4"/>
      <c r="PRL781" s="4"/>
      <c r="PRM781" s="4"/>
      <c r="PRN781" s="4"/>
      <c r="PRO781" s="4"/>
      <c r="PRP781" s="4"/>
      <c r="PRQ781" s="4"/>
      <c r="PRR781" s="4"/>
      <c r="PRS781" s="4"/>
      <c r="PRT781" s="4"/>
      <c r="PRU781" s="4"/>
      <c r="PRV781" s="4"/>
      <c r="PRW781" s="4"/>
      <c r="PRX781" s="4"/>
      <c r="PRY781" s="4"/>
      <c r="PRZ781" s="4"/>
      <c r="PSA781" s="4"/>
      <c r="PSB781" s="4"/>
      <c r="PSC781" s="4"/>
      <c r="PSD781" s="4"/>
      <c r="PSE781" s="4"/>
      <c r="PSF781" s="4"/>
      <c r="PSG781" s="4"/>
      <c r="PSH781" s="4"/>
      <c r="PSI781" s="4"/>
      <c r="PSJ781" s="4"/>
      <c r="PSK781" s="4"/>
      <c r="PSL781" s="4"/>
      <c r="PSM781" s="4"/>
      <c r="PSN781" s="4"/>
      <c r="PSO781" s="4"/>
      <c r="PSP781" s="4"/>
      <c r="PSQ781" s="4"/>
      <c r="PSR781" s="4"/>
      <c r="PSS781" s="4"/>
      <c r="PST781" s="4"/>
      <c r="PSU781" s="4"/>
      <c r="PSV781" s="4"/>
      <c r="PSW781" s="4"/>
      <c r="PSX781" s="4"/>
      <c r="PSY781" s="4"/>
      <c r="PSZ781" s="4"/>
      <c r="PTA781" s="4"/>
      <c r="PTB781" s="4"/>
      <c r="PTC781" s="4"/>
      <c r="PTD781" s="4"/>
      <c r="PTE781" s="4"/>
      <c r="PTF781" s="4"/>
      <c r="PTG781" s="4"/>
      <c r="PTH781" s="4"/>
      <c r="PTI781" s="4"/>
      <c r="PTJ781" s="4"/>
      <c r="PTK781" s="4"/>
      <c r="PTL781" s="4"/>
      <c r="PTM781" s="4"/>
      <c r="PTN781" s="4"/>
      <c r="PTO781" s="4"/>
      <c r="PTP781" s="4"/>
      <c r="PTQ781" s="4"/>
      <c r="PTR781" s="4"/>
      <c r="PTS781" s="4"/>
      <c r="PTT781" s="4"/>
      <c r="PTU781" s="4"/>
      <c r="PTV781" s="4"/>
      <c r="PTW781" s="4"/>
      <c r="PTX781" s="4"/>
      <c r="PTY781" s="4"/>
      <c r="PTZ781" s="4"/>
      <c r="PUA781" s="4"/>
      <c r="PUB781" s="4"/>
      <c r="PUC781" s="4"/>
      <c r="PUD781" s="4"/>
      <c r="PUE781" s="4"/>
      <c r="PUF781" s="4"/>
      <c r="PUG781" s="4"/>
      <c r="PUH781" s="4"/>
      <c r="PUI781" s="4"/>
      <c r="PUJ781" s="4"/>
      <c r="PUK781" s="4"/>
      <c r="PUL781" s="4"/>
      <c r="PUM781" s="4"/>
      <c r="PUN781" s="4"/>
      <c r="PUO781" s="4"/>
      <c r="PUP781" s="4"/>
      <c r="PUQ781" s="4"/>
      <c r="PUR781" s="4"/>
      <c r="PUS781" s="4"/>
      <c r="PUT781" s="4"/>
      <c r="PUU781" s="4"/>
      <c r="PUV781" s="4"/>
      <c r="PUW781" s="4"/>
      <c r="PUX781" s="4"/>
      <c r="PUY781" s="4"/>
      <c r="PUZ781" s="4"/>
      <c r="PVA781" s="4"/>
      <c r="PVB781" s="4"/>
      <c r="PVC781" s="4"/>
      <c r="PVD781" s="4"/>
      <c r="PVE781" s="4"/>
      <c r="PVF781" s="4"/>
      <c r="PVG781" s="4"/>
      <c r="PVH781" s="4"/>
      <c r="PVI781" s="4"/>
      <c r="PVJ781" s="4"/>
      <c r="PVK781" s="4"/>
      <c r="PVL781" s="4"/>
      <c r="PVM781" s="4"/>
      <c r="PVN781" s="4"/>
      <c r="PVO781" s="4"/>
      <c r="PVP781" s="4"/>
      <c r="PVQ781" s="4"/>
      <c r="PVR781" s="4"/>
      <c r="PVS781" s="4"/>
      <c r="PVT781" s="4"/>
      <c r="PVU781" s="4"/>
      <c r="PVV781" s="4"/>
      <c r="PVW781" s="4"/>
      <c r="PVX781" s="4"/>
      <c r="PVY781" s="4"/>
      <c r="PVZ781" s="4"/>
      <c r="PWA781" s="4"/>
      <c r="PWB781" s="4"/>
      <c r="PWC781" s="4"/>
      <c r="PWD781" s="4"/>
      <c r="PWE781" s="4"/>
      <c r="PWF781" s="4"/>
      <c r="PWG781" s="4"/>
      <c r="PWH781" s="4"/>
      <c r="PWI781" s="4"/>
      <c r="PWJ781" s="4"/>
      <c r="PWK781" s="4"/>
      <c r="PWL781" s="4"/>
      <c r="PWM781" s="4"/>
      <c r="PWN781" s="4"/>
      <c r="PWO781" s="4"/>
      <c r="PWP781" s="4"/>
      <c r="PWQ781" s="4"/>
      <c r="PWR781" s="4"/>
      <c r="PWS781" s="4"/>
      <c r="PWT781" s="4"/>
      <c r="PWU781" s="4"/>
      <c r="PWV781" s="4"/>
      <c r="PWW781" s="4"/>
      <c r="PWX781" s="4"/>
      <c r="PWY781" s="4"/>
      <c r="PWZ781" s="4"/>
      <c r="PXA781" s="4"/>
      <c r="PXB781" s="4"/>
      <c r="PXC781" s="4"/>
      <c r="PXD781" s="4"/>
      <c r="PXE781" s="4"/>
      <c r="PXF781" s="4"/>
      <c r="PXG781" s="4"/>
      <c r="PXH781" s="4"/>
      <c r="PXI781" s="4"/>
      <c r="PXJ781" s="4"/>
      <c r="PXK781" s="4"/>
      <c r="PXL781" s="4"/>
      <c r="PXM781" s="4"/>
      <c r="PXN781" s="4"/>
      <c r="PXO781" s="4"/>
      <c r="PXP781" s="4"/>
      <c r="PXQ781" s="4"/>
      <c r="PXR781" s="4"/>
      <c r="PXS781" s="4"/>
      <c r="PXT781" s="4"/>
      <c r="PXU781" s="4"/>
      <c r="PXV781" s="4"/>
      <c r="PXW781" s="4"/>
      <c r="PXX781" s="4"/>
      <c r="PXY781" s="4"/>
      <c r="PXZ781" s="4"/>
      <c r="PYA781" s="4"/>
      <c r="PYB781" s="4"/>
      <c r="PYC781" s="4"/>
      <c r="PYD781" s="4"/>
      <c r="PYE781" s="4"/>
      <c r="PYF781" s="4"/>
      <c r="PYG781" s="4"/>
      <c r="PYH781" s="4"/>
      <c r="PYI781" s="4"/>
      <c r="PYJ781" s="4"/>
      <c r="PYK781" s="4"/>
      <c r="PYL781" s="4"/>
      <c r="PYM781" s="4"/>
      <c r="PYN781" s="4"/>
      <c r="PYO781" s="4"/>
      <c r="PYP781" s="4"/>
      <c r="PYQ781" s="4"/>
      <c r="PYR781" s="4"/>
      <c r="PYS781" s="4"/>
      <c r="PYT781" s="4"/>
      <c r="PYU781" s="4"/>
      <c r="PYV781" s="4"/>
      <c r="PYW781" s="4"/>
      <c r="PYX781" s="4"/>
      <c r="PYY781" s="4"/>
      <c r="PYZ781" s="4"/>
      <c r="PZA781" s="4"/>
      <c r="PZB781" s="4"/>
      <c r="PZC781" s="4"/>
      <c r="PZD781" s="4"/>
      <c r="PZE781" s="4"/>
      <c r="PZF781" s="4"/>
      <c r="PZG781" s="4"/>
      <c r="PZH781" s="4"/>
      <c r="PZI781" s="4"/>
      <c r="PZJ781" s="4"/>
      <c r="PZK781" s="4"/>
      <c r="PZL781" s="4"/>
      <c r="PZM781" s="4"/>
      <c r="PZN781" s="4"/>
      <c r="PZO781" s="4"/>
      <c r="PZP781" s="4"/>
      <c r="PZQ781" s="4"/>
      <c r="PZR781" s="4"/>
      <c r="PZS781" s="4"/>
      <c r="PZT781" s="4"/>
      <c r="PZU781" s="4"/>
      <c r="PZV781" s="4"/>
      <c r="PZW781" s="4"/>
      <c r="PZX781" s="4"/>
      <c r="PZY781" s="4"/>
      <c r="PZZ781" s="4"/>
      <c r="QAA781" s="4"/>
      <c r="QAB781" s="4"/>
      <c r="QAC781" s="4"/>
      <c r="QAD781" s="4"/>
      <c r="QAE781" s="4"/>
      <c r="QAF781" s="4"/>
      <c r="QAG781" s="4"/>
      <c r="QAH781" s="4"/>
      <c r="QAI781" s="4"/>
      <c r="QAJ781" s="4"/>
      <c r="QAK781" s="4"/>
      <c r="QAL781" s="4"/>
      <c r="QAM781" s="4"/>
      <c r="QAN781" s="4"/>
      <c r="QAO781" s="4"/>
      <c r="QAP781" s="4"/>
      <c r="QAQ781" s="4"/>
      <c r="QAR781" s="4"/>
      <c r="QAS781" s="4"/>
      <c r="QAT781" s="4"/>
      <c r="QAU781" s="4"/>
      <c r="QAV781" s="4"/>
      <c r="QAW781" s="4"/>
      <c r="QAX781" s="4"/>
      <c r="QAY781" s="4"/>
      <c r="QAZ781" s="4"/>
      <c r="QBA781" s="4"/>
      <c r="QBB781" s="4"/>
      <c r="QBC781" s="4"/>
      <c r="QBD781" s="4"/>
      <c r="QBE781" s="4"/>
      <c r="QBF781" s="4"/>
      <c r="QBG781" s="4"/>
      <c r="QBH781" s="4"/>
      <c r="QBI781" s="4"/>
      <c r="QBJ781" s="4"/>
      <c r="QBK781" s="4"/>
      <c r="QBL781" s="4"/>
      <c r="QBM781" s="4"/>
      <c r="QBN781" s="4"/>
      <c r="QBO781" s="4"/>
      <c r="QBP781" s="4"/>
      <c r="QBQ781" s="4"/>
      <c r="QBR781" s="4"/>
      <c r="QBS781" s="4"/>
      <c r="QBT781" s="4"/>
      <c r="QBU781" s="4"/>
      <c r="QBV781" s="4"/>
      <c r="QBW781" s="4"/>
      <c r="QBX781" s="4"/>
      <c r="QBY781" s="4"/>
      <c r="QBZ781" s="4"/>
      <c r="QCA781" s="4"/>
      <c r="QCB781" s="4"/>
      <c r="QCC781" s="4"/>
      <c r="QCD781" s="4"/>
      <c r="QCE781" s="4"/>
      <c r="QCF781" s="4"/>
      <c r="QCG781" s="4"/>
      <c r="QCH781" s="4"/>
      <c r="QCI781" s="4"/>
      <c r="QCJ781" s="4"/>
      <c r="QCK781" s="4"/>
      <c r="QCL781" s="4"/>
      <c r="QCM781" s="4"/>
      <c r="QCN781" s="4"/>
      <c r="QCO781" s="4"/>
      <c r="QCP781" s="4"/>
      <c r="QCQ781" s="4"/>
      <c r="QCR781" s="4"/>
      <c r="QCS781" s="4"/>
      <c r="QCT781" s="4"/>
      <c r="QCU781" s="4"/>
      <c r="QCV781" s="4"/>
      <c r="QCW781" s="4"/>
      <c r="QCX781" s="4"/>
      <c r="QCY781" s="4"/>
      <c r="QCZ781" s="4"/>
      <c r="QDA781" s="4"/>
      <c r="QDB781" s="4"/>
      <c r="QDC781" s="4"/>
      <c r="QDD781" s="4"/>
      <c r="QDE781" s="4"/>
      <c r="QDF781" s="4"/>
      <c r="QDG781" s="4"/>
      <c r="QDH781" s="4"/>
      <c r="QDI781" s="4"/>
      <c r="QDJ781" s="4"/>
      <c r="QDK781" s="4"/>
      <c r="QDL781" s="4"/>
      <c r="QDM781" s="4"/>
      <c r="QDN781" s="4"/>
      <c r="QDO781" s="4"/>
      <c r="QDP781" s="4"/>
      <c r="QDQ781" s="4"/>
      <c r="QDR781" s="4"/>
      <c r="QDS781" s="4"/>
      <c r="QDT781" s="4"/>
      <c r="QDU781" s="4"/>
      <c r="QDV781" s="4"/>
      <c r="QDW781" s="4"/>
      <c r="QDX781" s="4"/>
      <c r="QDY781" s="4"/>
      <c r="QDZ781" s="4"/>
      <c r="QEA781" s="4"/>
      <c r="QEB781" s="4"/>
      <c r="QEC781" s="4"/>
      <c r="QED781" s="4"/>
      <c r="QEE781" s="4"/>
      <c r="QEF781" s="4"/>
      <c r="QEG781" s="4"/>
      <c r="QEH781" s="4"/>
      <c r="QEI781" s="4"/>
      <c r="QEJ781" s="4"/>
      <c r="QEK781" s="4"/>
      <c r="QEL781" s="4"/>
      <c r="QEM781" s="4"/>
      <c r="QEN781" s="4"/>
      <c r="QEO781" s="4"/>
      <c r="QEP781" s="4"/>
      <c r="QEQ781" s="4"/>
      <c r="QER781" s="4"/>
      <c r="QES781" s="4"/>
      <c r="QET781" s="4"/>
      <c r="QEU781" s="4"/>
      <c r="QEV781" s="4"/>
      <c r="QEW781" s="4"/>
      <c r="QEX781" s="4"/>
      <c r="QEY781" s="4"/>
      <c r="QEZ781" s="4"/>
      <c r="QFA781" s="4"/>
      <c r="QFB781" s="4"/>
      <c r="QFC781" s="4"/>
      <c r="QFD781" s="4"/>
      <c r="QFE781" s="4"/>
      <c r="QFF781" s="4"/>
      <c r="QFG781" s="4"/>
      <c r="QFH781" s="4"/>
      <c r="QFI781" s="4"/>
      <c r="QFJ781" s="4"/>
      <c r="QFK781" s="4"/>
      <c r="QFL781" s="4"/>
      <c r="QFM781" s="4"/>
      <c r="QFN781" s="4"/>
      <c r="QFO781" s="4"/>
      <c r="QFP781" s="4"/>
      <c r="QFQ781" s="4"/>
      <c r="QFR781" s="4"/>
      <c r="QFS781" s="4"/>
      <c r="QFT781" s="4"/>
      <c r="QFU781" s="4"/>
      <c r="QFV781" s="4"/>
      <c r="QFW781" s="4"/>
      <c r="QFX781" s="4"/>
      <c r="QFY781" s="4"/>
      <c r="QFZ781" s="4"/>
      <c r="QGA781" s="4"/>
      <c r="QGB781" s="4"/>
      <c r="QGC781" s="4"/>
      <c r="QGD781" s="4"/>
      <c r="QGE781" s="4"/>
      <c r="QGF781" s="4"/>
      <c r="QGG781" s="4"/>
      <c r="QGH781" s="4"/>
      <c r="QGI781" s="4"/>
      <c r="QGJ781" s="4"/>
      <c r="QGK781" s="4"/>
      <c r="QGL781" s="4"/>
      <c r="QGM781" s="4"/>
      <c r="QGN781" s="4"/>
      <c r="QGO781" s="4"/>
      <c r="QGP781" s="4"/>
      <c r="QGQ781" s="4"/>
      <c r="QGR781" s="4"/>
      <c r="QGS781" s="4"/>
      <c r="QGT781" s="4"/>
      <c r="QGU781" s="4"/>
      <c r="QGV781" s="4"/>
      <c r="QGW781" s="4"/>
      <c r="QGX781" s="4"/>
      <c r="QGY781" s="4"/>
      <c r="QGZ781" s="4"/>
      <c r="QHA781" s="4"/>
      <c r="QHB781" s="4"/>
      <c r="QHC781" s="4"/>
      <c r="QHD781" s="4"/>
      <c r="QHE781" s="4"/>
      <c r="QHF781" s="4"/>
      <c r="QHG781" s="4"/>
      <c r="QHH781" s="4"/>
      <c r="QHI781" s="4"/>
      <c r="QHJ781" s="4"/>
      <c r="QHK781" s="4"/>
      <c r="QHL781" s="4"/>
      <c r="QHM781" s="4"/>
      <c r="QHN781" s="4"/>
      <c r="QHO781" s="4"/>
      <c r="QHP781" s="4"/>
      <c r="QHQ781" s="4"/>
      <c r="QHR781" s="4"/>
      <c r="QHS781" s="4"/>
      <c r="QHT781" s="4"/>
      <c r="QHU781" s="4"/>
      <c r="QHV781" s="4"/>
      <c r="QHW781" s="4"/>
      <c r="QHX781" s="4"/>
      <c r="QHY781" s="4"/>
      <c r="QHZ781" s="4"/>
      <c r="QIA781" s="4"/>
      <c r="QIB781" s="4"/>
      <c r="QIC781" s="4"/>
      <c r="QID781" s="4"/>
      <c r="QIE781" s="4"/>
      <c r="QIF781" s="4"/>
      <c r="QIG781" s="4"/>
      <c r="QIH781" s="4"/>
      <c r="QII781" s="4"/>
      <c r="QIJ781" s="4"/>
      <c r="QIK781" s="4"/>
      <c r="QIL781" s="4"/>
      <c r="QIM781" s="4"/>
      <c r="QIN781" s="4"/>
      <c r="QIO781" s="4"/>
      <c r="QIP781" s="4"/>
      <c r="QIQ781" s="4"/>
      <c r="QIR781" s="4"/>
      <c r="QIS781" s="4"/>
      <c r="QIT781" s="4"/>
      <c r="QIU781" s="4"/>
      <c r="QIV781" s="4"/>
      <c r="QIW781" s="4"/>
      <c r="QIX781" s="4"/>
      <c r="QIY781" s="4"/>
      <c r="QIZ781" s="4"/>
      <c r="QJA781" s="4"/>
      <c r="QJB781" s="4"/>
      <c r="QJC781" s="4"/>
      <c r="QJD781" s="4"/>
      <c r="QJE781" s="4"/>
      <c r="QJF781" s="4"/>
      <c r="QJG781" s="4"/>
      <c r="QJH781" s="4"/>
      <c r="QJI781" s="4"/>
      <c r="QJJ781" s="4"/>
      <c r="QJK781" s="4"/>
      <c r="QJL781" s="4"/>
      <c r="QJM781" s="4"/>
      <c r="QJN781" s="4"/>
      <c r="QJO781" s="4"/>
      <c r="QJP781" s="4"/>
      <c r="QJQ781" s="4"/>
      <c r="QJR781" s="4"/>
      <c r="QJS781" s="4"/>
      <c r="QJT781" s="4"/>
      <c r="QJU781" s="4"/>
      <c r="QJV781" s="4"/>
      <c r="QJW781" s="4"/>
      <c r="QJX781" s="4"/>
      <c r="QJY781" s="4"/>
      <c r="QJZ781" s="4"/>
      <c r="QKA781" s="4"/>
      <c r="QKB781" s="4"/>
      <c r="QKC781" s="4"/>
      <c r="QKD781" s="4"/>
      <c r="QKE781" s="4"/>
      <c r="QKF781" s="4"/>
      <c r="QKG781" s="4"/>
      <c r="QKH781" s="4"/>
      <c r="QKI781" s="4"/>
      <c r="QKJ781" s="4"/>
      <c r="QKK781" s="4"/>
      <c r="QKL781" s="4"/>
      <c r="QKM781" s="4"/>
      <c r="QKN781" s="4"/>
      <c r="QKO781" s="4"/>
      <c r="QKP781" s="4"/>
      <c r="QKQ781" s="4"/>
      <c r="QKR781" s="4"/>
      <c r="QKS781" s="4"/>
      <c r="QKT781" s="4"/>
      <c r="QKU781" s="4"/>
      <c r="QKV781" s="4"/>
      <c r="QKW781" s="4"/>
      <c r="QKX781" s="4"/>
      <c r="QKY781" s="4"/>
      <c r="QKZ781" s="4"/>
      <c r="QLA781" s="4"/>
      <c r="QLB781" s="4"/>
      <c r="QLC781" s="4"/>
      <c r="QLD781" s="4"/>
      <c r="QLE781" s="4"/>
      <c r="QLF781" s="4"/>
      <c r="QLG781" s="4"/>
      <c r="QLH781" s="4"/>
      <c r="QLI781" s="4"/>
      <c r="QLJ781" s="4"/>
      <c r="QLK781" s="4"/>
      <c r="QLL781" s="4"/>
      <c r="QLM781" s="4"/>
      <c r="QLN781" s="4"/>
      <c r="QLO781" s="4"/>
      <c r="QLP781" s="4"/>
      <c r="QLQ781" s="4"/>
      <c r="QLR781" s="4"/>
      <c r="QLS781" s="4"/>
      <c r="QLT781" s="4"/>
      <c r="QLU781" s="4"/>
      <c r="QLV781" s="4"/>
      <c r="QLW781" s="4"/>
      <c r="QLX781" s="4"/>
      <c r="QLY781" s="4"/>
      <c r="QLZ781" s="4"/>
      <c r="QMA781" s="4"/>
      <c r="QMB781" s="4"/>
      <c r="QMC781" s="4"/>
      <c r="QMD781" s="4"/>
      <c r="QME781" s="4"/>
      <c r="QMF781" s="4"/>
      <c r="QMG781" s="4"/>
      <c r="QMH781" s="4"/>
      <c r="QMI781" s="4"/>
      <c r="QMJ781" s="4"/>
      <c r="QMK781" s="4"/>
      <c r="QML781" s="4"/>
      <c r="QMM781" s="4"/>
      <c r="QMN781" s="4"/>
      <c r="QMO781" s="4"/>
      <c r="QMP781" s="4"/>
      <c r="QMQ781" s="4"/>
      <c r="QMR781" s="4"/>
      <c r="QMS781" s="4"/>
      <c r="QMT781" s="4"/>
      <c r="QMU781" s="4"/>
      <c r="QMV781" s="4"/>
      <c r="QMW781" s="4"/>
      <c r="QMX781" s="4"/>
      <c r="QMY781" s="4"/>
      <c r="QMZ781" s="4"/>
      <c r="QNA781" s="4"/>
      <c r="QNB781" s="4"/>
      <c r="QNC781" s="4"/>
      <c r="QND781" s="4"/>
      <c r="QNE781" s="4"/>
      <c r="QNF781" s="4"/>
      <c r="QNG781" s="4"/>
      <c r="QNH781" s="4"/>
      <c r="QNI781" s="4"/>
      <c r="QNJ781" s="4"/>
      <c r="QNK781" s="4"/>
      <c r="QNL781" s="4"/>
      <c r="QNM781" s="4"/>
      <c r="QNN781" s="4"/>
      <c r="QNO781" s="4"/>
      <c r="QNP781" s="4"/>
      <c r="QNQ781" s="4"/>
      <c r="QNR781" s="4"/>
      <c r="QNS781" s="4"/>
      <c r="QNT781" s="4"/>
      <c r="QNU781" s="4"/>
      <c r="QNV781" s="4"/>
      <c r="QNW781" s="4"/>
      <c r="QNX781" s="4"/>
      <c r="QNY781" s="4"/>
      <c r="QNZ781" s="4"/>
      <c r="QOA781" s="4"/>
      <c r="QOB781" s="4"/>
      <c r="QOC781" s="4"/>
      <c r="QOD781" s="4"/>
      <c r="QOE781" s="4"/>
      <c r="QOF781" s="4"/>
      <c r="QOG781" s="4"/>
      <c r="QOH781" s="4"/>
      <c r="QOI781" s="4"/>
      <c r="QOJ781" s="4"/>
      <c r="QOK781" s="4"/>
      <c r="QOL781" s="4"/>
      <c r="QOM781" s="4"/>
      <c r="QON781" s="4"/>
      <c r="QOO781" s="4"/>
      <c r="QOP781" s="4"/>
      <c r="QOQ781" s="4"/>
      <c r="QOR781" s="4"/>
      <c r="QOS781" s="4"/>
      <c r="QOT781" s="4"/>
      <c r="QOU781" s="4"/>
      <c r="QOV781" s="4"/>
      <c r="QOW781" s="4"/>
      <c r="QOX781" s="4"/>
      <c r="QOY781" s="4"/>
      <c r="QOZ781" s="4"/>
      <c r="QPA781" s="4"/>
      <c r="QPB781" s="4"/>
      <c r="QPC781" s="4"/>
      <c r="QPD781" s="4"/>
      <c r="QPE781" s="4"/>
      <c r="QPF781" s="4"/>
      <c r="QPG781" s="4"/>
      <c r="QPH781" s="4"/>
      <c r="QPI781" s="4"/>
      <c r="QPJ781" s="4"/>
      <c r="QPK781" s="4"/>
      <c r="QPL781" s="4"/>
      <c r="QPM781" s="4"/>
      <c r="QPN781" s="4"/>
      <c r="QPO781" s="4"/>
      <c r="QPP781" s="4"/>
      <c r="QPQ781" s="4"/>
      <c r="QPR781" s="4"/>
      <c r="QPS781" s="4"/>
      <c r="QPT781" s="4"/>
      <c r="QPU781" s="4"/>
      <c r="QPV781" s="4"/>
      <c r="QPW781" s="4"/>
      <c r="QPX781" s="4"/>
      <c r="QPY781" s="4"/>
      <c r="QPZ781" s="4"/>
      <c r="QQA781" s="4"/>
      <c r="QQB781" s="4"/>
      <c r="QQC781" s="4"/>
      <c r="QQD781" s="4"/>
      <c r="QQE781" s="4"/>
      <c r="QQF781" s="4"/>
      <c r="QQG781" s="4"/>
      <c r="QQH781" s="4"/>
      <c r="QQI781" s="4"/>
      <c r="QQJ781" s="4"/>
      <c r="QQK781" s="4"/>
      <c r="QQL781" s="4"/>
      <c r="QQM781" s="4"/>
      <c r="QQN781" s="4"/>
      <c r="QQO781" s="4"/>
      <c r="QQP781" s="4"/>
      <c r="QQQ781" s="4"/>
      <c r="QQR781" s="4"/>
      <c r="QQS781" s="4"/>
      <c r="QQT781" s="4"/>
      <c r="QQU781" s="4"/>
      <c r="QQV781" s="4"/>
      <c r="QQW781" s="4"/>
      <c r="QQX781" s="4"/>
      <c r="QQY781" s="4"/>
      <c r="QQZ781" s="4"/>
      <c r="QRA781" s="4"/>
      <c r="QRB781" s="4"/>
      <c r="QRC781" s="4"/>
      <c r="QRD781" s="4"/>
      <c r="QRE781" s="4"/>
      <c r="QRF781" s="4"/>
      <c r="QRG781" s="4"/>
      <c r="QRH781" s="4"/>
      <c r="QRI781" s="4"/>
      <c r="QRJ781" s="4"/>
      <c r="QRK781" s="4"/>
      <c r="QRL781" s="4"/>
      <c r="QRM781" s="4"/>
      <c r="QRN781" s="4"/>
      <c r="QRO781" s="4"/>
      <c r="QRP781" s="4"/>
      <c r="QRQ781" s="4"/>
      <c r="QRR781" s="4"/>
      <c r="QRS781" s="4"/>
      <c r="QRT781" s="4"/>
      <c r="QRU781" s="4"/>
      <c r="QRV781" s="4"/>
      <c r="QRW781" s="4"/>
      <c r="QRX781" s="4"/>
      <c r="QRY781" s="4"/>
      <c r="QRZ781" s="4"/>
      <c r="QSA781" s="4"/>
      <c r="QSB781" s="4"/>
      <c r="QSC781" s="4"/>
      <c r="QSD781" s="4"/>
      <c r="QSE781" s="4"/>
      <c r="QSF781" s="4"/>
      <c r="QSG781" s="4"/>
      <c r="QSH781" s="4"/>
      <c r="QSI781" s="4"/>
      <c r="QSJ781" s="4"/>
      <c r="QSK781" s="4"/>
      <c r="QSL781" s="4"/>
      <c r="QSM781" s="4"/>
      <c r="QSN781" s="4"/>
      <c r="QSO781" s="4"/>
      <c r="QSP781" s="4"/>
      <c r="QSQ781" s="4"/>
      <c r="QSR781" s="4"/>
      <c r="QSS781" s="4"/>
      <c r="QST781" s="4"/>
      <c r="QSU781" s="4"/>
      <c r="QSV781" s="4"/>
      <c r="QSW781" s="4"/>
      <c r="QSX781" s="4"/>
      <c r="QSY781" s="4"/>
      <c r="QSZ781" s="4"/>
      <c r="QTA781" s="4"/>
      <c r="QTB781" s="4"/>
      <c r="QTC781" s="4"/>
      <c r="QTD781" s="4"/>
      <c r="QTE781" s="4"/>
      <c r="QTF781" s="4"/>
      <c r="QTG781" s="4"/>
      <c r="QTH781" s="4"/>
      <c r="QTI781" s="4"/>
      <c r="QTJ781" s="4"/>
      <c r="QTK781" s="4"/>
      <c r="QTL781" s="4"/>
      <c r="QTM781" s="4"/>
      <c r="QTN781" s="4"/>
      <c r="QTO781" s="4"/>
      <c r="QTP781" s="4"/>
      <c r="QTQ781" s="4"/>
      <c r="QTR781" s="4"/>
      <c r="QTS781" s="4"/>
      <c r="QTT781" s="4"/>
      <c r="QTU781" s="4"/>
      <c r="QTV781" s="4"/>
      <c r="QTW781" s="4"/>
      <c r="QTX781" s="4"/>
      <c r="QTY781" s="4"/>
      <c r="QTZ781" s="4"/>
      <c r="QUA781" s="4"/>
      <c r="QUB781" s="4"/>
      <c r="QUC781" s="4"/>
      <c r="QUD781" s="4"/>
      <c r="QUE781" s="4"/>
      <c r="QUF781" s="4"/>
      <c r="QUG781" s="4"/>
      <c r="QUH781" s="4"/>
      <c r="QUI781" s="4"/>
      <c r="QUJ781" s="4"/>
      <c r="QUK781" s="4"/>
      <c r="QUL781" s="4"/>
      <c r="QUM781" s="4"/>
      <c r="QUN781" s="4"/>
      <c r="QUO781" s="4"/>
      <c r="QUP781" s="4"/>
      <c r="QUQ781" s="4"/>
      <c r="QUR781" s="4"/>
      <c r="QUS781" s="4"/>
      <c r="QUT781" s="4"/>
      <c r="QUU781" s="4"/>
      <c r="QUV781" s="4"/>
      <c r="QUW781" s="4"/>
      <c r="QUX781" s="4"/>
      <c r="QUY781" s="4"/>
      <c r="QUZ781" s="4"/>
      <c r="QVA781" s="4"/>
      <c r="QVB781" s="4"/>
      <c r="QVC781" s="4"/>
      <c r="QVD781" s="4"/>
      <c r="QVE781" s="4"/>
      <c r="QVF781" s="4"/>
      <c r="QVG781" s="4"/>
      <c r="QVH781" s="4"/>
      <c r="QVI781" s="4"/>
      <c r="QVJ781" s="4"/>
      <c r="QVK781" s="4"/>
      <c r="QVL781" s="4"/>
      <c r="QVM781" s="4"/>
      <c r="QVN781" s="4"/>
      <c r="QVO781" s="4"/>
      <c r="QVP781" s="4"/>
      <c r="QVQ781" s="4"/>
      <c r="QVR781" s="4"/>
      <c r="QVS781" s="4"/>
      <c r="QVT781" s="4"/>
      <c r="QVU781" s="4"/>
      <c r="QVV781" s="4"/>
      <c r="QVW781" s="4"/>
      <c r="QVX781" s="4"/>
      <c r="QVY781" s="4"/>
      <c r="QVZ781" s="4"/>
      <c r="QWA781" s="4"/>
      <c r="QWB781" s="4"/>
      <c r="QWC781" s="4"/>
      <c r="QWD781" s="4"/>
      <c r="QWE781" s="4"/>
      <c r="QWF781" s="4"/>
      <c r="QWG781" s="4"/>
      <c r="QWH781" s="4"/>
      <c r="QWI781" s="4"/>
      <c r="QWJ781" s="4"/>
      <c r="QWK781" s="4"/>
      <c r="QWL781" s="4"/>
      <c r="QWM781" s="4"/>
      <c r="QWN781" s="4"/>
      <c r="QWO781" s="4"/>
      <c r="QWP781" s="4"/>
      <c r="QWQ781" s="4"/>
      <c r="QWR781" s="4"/>
      <c r="QWS781" s="4"/>
      <c r="QWT781" s="4"/>
      <c r="QWU781" s="4"/>
      <c r="QWV781" s="4"/>
      <c r="QWW781" s="4"/>
      <c r="QWX781" s="4"/>
      <c r="QWY781" s="4"/>
      <c r="QWZ781" s="4"/>
      <c r="QXA781" s="4"/>
      <c r="QXB781" s="4"/>
      <c r="QXC781" s="4"/>
      <c r="QXD781" s="4"/>
      <c r="QXE781" s="4"/>
      <c r="QXF781" s="4"/>
      <c r="QXG781" s="4"/>
      <c r="QXH781" s="4"/>
      <c r="QXI781" s="4"/>
      <c r="QXJ781" s="4"/>
      <c r="QXK781" s="4"/>
      <c r="QXL781" s="4"/>
      <c r="QXM781" s="4"/>
      <c r="QXN781" s="4"/>
      <c r="QXO781" s="4"/>
      <c r="QXP781" s="4"/>
      <c r="QXQ781" s="4"/>
      <c r="QXR781" s="4"/>
      <c r="QXS781" s="4"/>
      <c r="QXT781" s="4"/>
      <c r="QXU781" s="4"/>
      <c r="QXV781" s="4"/>
      <c r="QXW781" s="4"/>
      <c r="QXX781" s="4"/>
      <c r="QXY781" s="4"/>
      <c r="QXZ781" s="4"/>
      <c r="QYA781" s="4"/>
      <c r="QYB781" s="4"/>
      <c r="QYC781" s="4"/>
      <c r="QYD781" s="4"/>
      <c r="QYE781" s="4"/>
      <c r="QYF781" s="4"/>
      <c r="QYG781" s="4"/>
      <c r="QYH781" s="4"/>
      <c r="QYI781" s="4"/>
      <c r="QYJ781" s="4"/>
      <c r="QYK781" s="4"/>
      <c r="QYL781" s="4"/>
      <c r="QYM781" s="4"/>
      <c r="QYN781" s="4"/>
      <c r="QYO781" s="4"/>
      <c r="QYP781" s="4"/>
      <c r="QYQ781" s="4"/>
      <c r="QYR781" s="4"/>
      <c r="QYS781" s="4"/>
      <c r="QYT781" s="4"/>
      <c r="QYU781" s="4"/>
      <c r="QYV781" s="4"/>
      <c r="QYW781" s="4"/>
      <c r="QYX781" s="4"/>
      <c r="QYY781" s="4"/>
      <c r="QYZ781" s="4"/>
      <c r="QZA781" s="4"/>
      <c r="QZB781" s="4"/>
      <c r="QZC781" s="4"/>
      <c r="QZD781" s="4"/>
      <c r="QZE781" s="4"/>
      <c r="QZF781" s="4"/>
      <c r="QZG781" s="4"/>
      <c r="QZH781" s="4"/>
      <c r="QZI781" s="4"/>
      <c r="QZJ781" s="4"/>
      <c r="QZK781" s="4"/>
      <c r="QZL781" s="4"/>
      <c r="QZM781" s="4"/>
      <c r="QZN781" s="4"/>
      <c r="QZO781" s="4"/>
      <c r="QZP781" s="4"/>
      <c r="QZQ781" s="4"/>
      <c r="QZR781" s="4"/>
      <c r="QZS781" s="4"/>
      <c r="QZT781" s="4"/>
      <c r="QZU781" s="4"/>
      <c r="QZV781" s="4"/>
      <c r="QZW781" s="4"/>
      <c r="QZX781" s="4"/>
      <c r="QZY781" s="4"/>
      <c r="QZZ781" s="4"/>
      <c r="RAA781" s="4"/>
      <c r="RAB781" s="4"/>
      <c r="RAC781" s="4"/>
      <c r="RAD781" s="4"/>
      <c r="RAE781" s="4"/>
      <c r="RAF781" s="4"/>
      <c r="RAG781" s="4"/>
      <c r="RAH781" s="4"/>
      <c r="RAI781" s="4"/>
      <c r="RAJ781" s="4"/>
      <c r="RAK781" s="4"/>
      <c r="RAL781" s="4"/>
      <c r="RAM781" s="4"/>
      <c r="RAN781" s="4"/>
      <c r="RAO781" s="4"/>
      <c r="RAP781" s="4"/>
      <c r="RAQ781" s="4"/>
      <c r="RAR781" s="4"/>
      <c r="RAS781" s="4"/>
      <c r="RAT781" s="4"/>
      <c r="RAU781" s="4"/>
      <c r="RAV781" s="4"/>
      <c r="RAW781" s="4"/>
      <c r="RAX781" s="4"/>
      <c r="RAY781" s="4"/>
      <c r="RAZ781" s="4"/>
      <c r="RBA781" s="4"/>
      <c r="RBB781" s="4"/>
      <c r="RBC781" s="4"/>
      <c r="RBD781" s="4"/>
      <c r="RBE781" s="4"/>
      <c r="RBF781" s="4"/>
      <c r="RBG781" s="4"/>
      <c r="RBH781" s="4"/>
      <c r="RBI781" s="4"/>
      <c r="RBJ781" s="4"/>
      <c r="RBK781" s="4"/>
      <c r="RBL781" s="4"/>
      <c r="RBM781" s="4"/>
      <c r="RBN781" s="4"/>
      <c r="RBO781" s="4"/>
      <c r="RBP781" s="4"/>
      <c r="RBQ781" s="4"/>
      <c r="RBR781" s="4"/>
      <c r="RBS781" s="4"/>
      <c r="RBT781" s="4"/>
      <c r="RBU781" s="4"/>
      <c r="RBV781" s="4"/>
      <c r="RBW781" s="4"/>
      <c r="RBX781" s="4"/>
      <c r="RBY781" s="4"/>
      <c r="RBZ781" s="4"/>
      <c r="RCA781" s="4"/>
      <c r="RCB781" s="4"/>
      <c r="RCC781" s="4"/>
      <c r="RCD781" s="4"/>
      <c r="RCE781" s="4"/>
      <c r="RCF781" s="4"/>
      <c r="RCG781" s="4"/>
      <c r="RCH781" s="4"/>
      <c r="RCI781" s="4"/>
      <c r="RCJ781" s="4"/>
      <c r="RCK781" s="4"/>
      <c r="RCL781" s="4"/>
      <c r="RCM781" s="4"/>
      <c r="RCN781" s="4"/>
      <c r="RCO781" s="4"/>
      <c r="RCP781" s="4"/>
      <c r="RCQ781" s="4"/>
      <c r="RCR781" s="4"/>
      <c r="RCS781" s="4"/>
      <c r="RCT781" s="4"/>
      <c r="RCU781" s="4"/>
      <c r="RCV781" s="4"/>
      <c r="RCW781" s="4"/>
      <c r="RCX781" s="4"/>
      <c r="RCY781" s="4"/>
      <c r="RCZ781" s="4"/>
      <c r="RDA781" s="4"/>
      <c r="RDB781" s="4"/>
      <c r="RDC781" s="4"/>
      <c r="RDD781" s="4"/>
      <c r="RDE781" s="4"/>
      <c r="RDF781" s="4"/>
      <c r="RDG781" s="4"/>
      <c r="RDH781" s="4"/>
      <c r="RDI781" s="4"/>
      <c r="RDJ781" s="4"/>
      <c r="RDK781" s="4"/>
      <c r="RDL781" s="4"/>
      <c r="RDM781" s="4"/>
      <c r="RDN781" s="4"/>
      <c r="RDO781" s="4"/>
      <c r="RDP781" s="4"/>
      <c r="RDQ781" s="4"/>
      <c r="RDR781" s="4"/>
      <c r="RDS781" s="4"/>
      <c r="RDT781" s="4"/>
      <c r="RDU781" s="4"/>
      <c r="RDV781" s="4"/>
      <c r="RDW781" s="4"/>
      <c r="RDX781" s="4"/>
      <c r="RDY781" s="4"/>
      <c r="RDZ781" s="4"/>
      <c r="REA781" s="4"/>
      <c r="REB781" s="4"/>
      <c r="REC781" s="4"/>
      <c r="RED781" s="4"/>
      <c r="REE781" s="4"/>
      <c r="REF781" s="4"/>
      <c r="REG781" s="4"/>
      <c r="REH781" s="4"/>
      <c r="REI781" s="4"/>
      <c r="REJ781" s="4"/>
      <c r="REK781" s="4"/>
      <c r="REL781" s="4"/>
      <c r="REM781" s="4"/>
      <c r="REN781" s="4"/>
      <c r="REO781" s="4"/>
      <c r="REP781" s="4"/>
      <c r="REQ781" s="4"/>
      <c r="RER781" s="4"/>
      <c r="RES781" s="4"/>
      <c r="RET781" s="4"/>
      <c r="REU781" s="4"/>
      <c r="REV781" s="4"/>
      <c r="REW781" s="4"/>
      <c r="REX781" s="4"/>
      <c r="REY781" s="4"/>
      <c r="REZ781" s="4"/>
      <c r="RFA781" s="4"/>
      <c r="RFB781" s="4"/>
      <c r="RFC781" s="4"/>
      <c r="RFD781" s="4"/>
      <c r="RFE781" s="4"/>
      <c r="RFF781" s="4"/>
      <c r="RFG781" s="4"/>
      <c r="RFH781" s="4"/>
      <c r="RFI781" s="4"/>
      <c r="RFJ781" s="4"/>
      <c r="RFK781" s="4"/>
      <c r="RFL781" s="4"/>
      <c r="RFM781" s="4"/>
      <c r="RFN781" s="4"/>
      <c r="RFO781" s="4"/>
      <c r="RFP781" s="4"/>
      <c r="RFQ781" s="4"/>
      <c r="RFR781" s="4"/>
      <c r="RFS781" s="4"/>
      <c r="RFT781" s="4"/>
      <c r="RFU781" s="4"/>
      <c r="RFV781" s="4"/>
      <c r="RFW781" s="4"/>
      <c r="RFX781" s="4"/>
      <c r="RFY781" s="4"/>
      <c r="RFZ781" s="4"/>
      <c r="RGA781" s="4"/>
      <c r="RGB781" s="4"/>
      <c r="RGC781" s="4"/>
      <c r="RGD781" s="4"/>
      <c r="RGE781" s="4"/>
      <c r="RGF781" s="4"/>
      <c r="RGG781" s="4"/>
      <c r="RGH781" s="4"/>
      <c r="RGI781" s="4"/>
      <c r="RGJ781" s="4"/>
      <c r="RGK781" s="4"/>
      <c r="RGL781" s="4"/>
      <c r="RGM781" s="4"/>
      <c r="RGN781" s="4"/>
      <c r="RGO781" s="4"/>
      <c r="RGP781" s="4"/>
      <c r="RGQ781" s="4"/>
      <c r="RGR781" s="4"/>
      <c r="RGS781" s="4"/>
      <c r="RGT781" s="4"/>
      <c r="RGU781" s="4"/>
      <c r="RGV781" s="4"/>
      <c r="RGW781" s="4"/>
      <c r="RGX781" s="4"/>
      <c r="RGY781" s="4"/>
      <c r="RGZ781" s="4"/>
      <c r="RHA781" s="4"/>
      <c r="RHB781" s="4"/>
      <c r="RHC781" s="4"/>
      <c r="RHD781" s="4"/>
      <c r="RHE781" s="4"/>
      <c r="RHF781" s="4"/>
      <c r="RHG781" s="4"/>
      <c r="RHH781" s="4"/>
      <c r="RHI781" s="4"/>
      <c r="RHJ781" s="4"/>
      <c r="RHK781" s="4"/>
      <c r="RHL781" s="4"/>
      <c r="RHM781" s="4"/>
      <c r="RHN781" s="4"/>
      <c r="RHO781" s="4"/>
      <c r="RHP781" s="4"/>
      <c r="RHQ781" s="4"/>
      <c r="RHR781" s="4"/>
      <c r="RHS781" s="4"/>
      <c r="RHT781" s="4"/>
      <c r="RHU781" s="4"/>
      <c r="RHV781" s="4"/>
      <c r="RHW781" s="4"/>
      <c r="RHX781" s="4"/>
      <c r="RHY781" s="4"/>
      <c r="RHZ781" s="4"/>
      <c r="RIA781" s="4"/>
      <c r="RIB781" s="4"/>
      <c r="RIC781" s="4"/>
      <c r="RID781" s="4"/>
      <c r="RIE781" s="4"/>
      <c r="RIF781" s="4"/>
      <c r="RIG781" s="4"/>
      <c r="RIH781" s="4"/>
      <c r="RII781" s="4"/>
      <c r="RIJ781" s="4"/>
      <c r="RIK781" s="4"/>
      <c r="RIL781" s="4"/>
      <c r="RIM781" s="4"/>
      <c r="RIN781" s="4"/>
      <c r="RIO781" s="4"/>
      <c r="RIP781" s="4"/>
      <c r="RIQ781" s="4"/>
      <c r="RIR781" s="4"/>
      <c r="RIS781" s="4"/>
      <c r="RIT781" s="4"/>
      <c r="RIU781" s="4"/>
      <c r="RIV781" s="4"/>
      <c r="RIW781" s="4"/>
      <c r="RIX781" s="4"/>
      <c r="RIY781" s="4"/>
      <c r="RIZ781" s="4"/>
      <c r="RJA781" s="4"/>
      <c r="RJB781" s="4"/>
      <c r="RJC781" s="4"/>
      <c r="RJD781" s="4"/>
      <c r="RJE781" s="4"/>
      <c r="RJF781" s="4"/>
      <c r="RJG781" s="4"/>
      <c r="RJH781" s="4"/>
      <c r="RJI781" s="4"/>
      <c r="RJJ781" s="4"/>
      <c r="RJK781" s="4"/>
      <c r="RJL781" s="4"/>
      <c r="RJM781" s="4"/>
      <c r="RJN781" s="4"/>
      <c r="RJO781" s="4"/>
      <c r="RJP781" s="4"/>
      <c r="RJQ781" s="4"/>
      <c r="RJR781" s="4"/>
      <c r="RJS781" s="4"/>
      <c r="RJT781" s="4"/>
      <c r="RJU781" s="4"/>
      <c r="RJV781" s="4"/>
      <c r="RJW781" s="4"/>
      <c r="RJX781" s="4"/>
      <c r="RJY781" s="4"/>
      <c r="RJZ781" s="4"/>
      <c r="RKA781" s="4"/>
      <c r="RKB781" s="4"/>
      <c r="RKC781" s="4"/>
      <c r="RKD781" s="4"/>
      <c r="RKE781" s="4"/>
      <c r="RKF781" s="4"/>
      <c r="RKG781" s="4"/>
      <c r="RKH781" s="4"/>
      <c r="RKI781" s="4"/>
      <c r="RKJ781" s="4"/>
      <c r="RKK781" s="4"/>
      <c r="RKL781" s="4"/>
      <c r="RKM781" s="4"/>
      <c r="RKN781" s="4"/>
      <c r="RKO781" s="4"/>
      <c r="RKP781" s="4"/>
      <c r="RKQ781" s="4"/>
      <c r="RKR781" s="4"/>
      <c r="RKS781" s="4"/>
      <c r="RKT781" s="4"/>
      <c r="RKU781" s="4"/>
      <c r="RKV781" s="4"/>
      <c r="RKW781" s="4"/>
      <c r="RKX781" s="4"/>
      <c r="RKY781" s="4"/>
      <c r="RKZ781" s="4"/>
      <c r="RLA781" s="4"/>
      <c r="RLB781" s="4"/>
      <c r="RLC781" s="4"/>
      <c r="RLD781" s="4"/>
      <c r="RLE781" s="4"/>
      <c r="RLF781" s="4"/>
      <c r="RLG781" s="4"/>
      <c r="RLH781" s="4"/>
      <c r="RLI781" s="4"/>
      <c r="RLJ781" s="4"/>
      <c r="RLK781" s="4"/>
      <c r="RLL781" s="4"/>
      <c r="RLM781" s="4"/>
      <c r="RLN781" s="4"/>
      <c r="RLO781" s="4"/>
      <c r="RLP781" s="4"/>
      <c r="RLQ781" s="4"/>
      <c r="RLR781" s="4"/>
      <c r="RLS781" s="4"/>
      <c r="RLT781" s="4"/>
      <c r="RLU781" s="4"/>
      <c r="RLV781" s="4"/>
      <c r="RLW781" s="4"/>
      <c r="RLX781" s="4"/>
      <c r="RLY781" s="4"/>
      <c r="RLZ781" s="4"/>
      <c r="RMA781" s="4"/>
      <c r="RMB781" s="4"/>
      <c r="RMC781" s="4"/>
      <c r="RMD781" s="4"/>
      <c r="RME781" s="4"/>
      <c r="RMF781" s="4"/>
      <c r="RMG781" s="4"/>
      <c r="RMH781" s="4"/>
      <c r="RMI781" s="4"/>
      <c r="RMJ781" s="4"/>
      <c r="RMK781" s="4"/>
      <c r="RML781" s="4"/>
      <c r="RMM781" s="4"/>
      <c r="RMN781" s="4"/>
      <c r="RMO781" s="4"/>
      <c r="RMP781" s="4"/>
      <c r="RMQ781" s="4"/>
      <c r="RMR781" s="4"/>
      <c r="RMS781" s="4"/>
      <c r="RMT781" s="4"/>
      <c r="RMU781" s="4"/>
      <c r="RMV781" s="4"/>
      <c r="RMW781" s="4"/>
      <c r="RMX781" s="4"/>
      <c r="RMY781" s="4"/>
      <c r="RMZ781" s="4"/>
      <c r="RNA781" s="4"/>
      <c r="RNB781" s="4"/>
      <c r="RNC781" s="4"/>
      <c r="RND781" s="4"/>
      <c r="RNE781" s="4"/>
      <c r="RNF781" s="4"/>
      <c r="RNG781" s="4"/>
      <c r="RNH781" s="4"/>
      <c r="RNI781" s="4"/>
      <c r="RNJ781" s="4"/>
      <c r="RNK781" s="4"/>
      <c r="RNL781" s="4"/>
      <c r="RNM781" s="4"/>
      <c r="RNN781" s="4"/>
      <c r="RNO781" s="4"/>
      <c r="RNP781" s="4"/>
      <c r="RNQ781" s="4"/>
      <c r="RNR781" s="4"/>
      <c r="RNS781" s="4"/>
      <c r="RNT781" s="4"/>
      <c r="RNU781" s="4"/>
      <c r="RNV781" s="4"/>
      <c r="RNW781" s="4"/>
      <c r="RNX781" s="4"/>
      <c r="RNY781" s="4"/>
      <c r="RNZ781" s="4"/>
      <c r="ROA781" s="4"/>
      <c r="ROB781" s="4"/>
      <c r="ROC781" s="4"/>
      <c r="ROD781" s="4"/>
      <c r="ROE781" s="4"/>
      <c r="ROF781" s="4"/>
      <c r="ROG781" s="4"/>
      <c r="ROH781" s="4"/>
      <c r="ROI781" s="4"/>
      <c r="ROJ781" s="4"/>
      <c r="ROK781" s="4"/>
      <c r="ROL781" s="4"/>
      <c r="ROM781" s="4"/>
      <c r="RON781" s="4"/>
      <c r="ROO781" s="4"/>
      <c r="ROP781" s="4"/>
      <c r="ROQ781" s="4"/>
      <c r="ROR781" s="4"/>
      <c r="ROS781" s="4"/>
      <c r="ROT781" s="4"/>
      <c r="ROU781" s="4"/>
      <c r="ROV781" s="4"/>
      <c r="ROW781" s="4"/>
      <c r="ROX781" s="4"/>
      <c r="ROY781" s="4"/>
      <c r="ROZ781" s="4"/>
      <c r="RPA781" s="4"/>
      <c r="RPB781" s="4"/>
      <c r="RPC781" s="4"/>
      <c r="RPD781" s="4"/>
      <c r="RPE781" s="4"/>
      <c r="RPF781" s="4"/>
      <c r="RPG781" s="4"/>
      <c r="RPH781" s="4"/>
      <c r="RPI781" s="4"/>
      <c r="RPJ781" s="4"/>
      <c r="RPK781" s="4"/>
      <c r="RPL781" s="4"/>
      <c r="RPM781" s="4"/>
      <c r="RPN781" s="4"/>
      <c r="RPO781" s="4"/>
      <c r="RPP781" s="4"/>
      <c r="RPQ781" s="4"/>
      <c r="RPR781" s="4"/>
      <c r="RPS781" s="4"/>
      <c r="RPT781" s="4"/>
      <c r="RPU781" s="4"/>
      <c r="RPV781" s="4"/>
      <c r="RPW781" s="4"/>
      <c r="RPX781" s="4"/>
      <c r="RPY781" s="4"/>
      <c r="RPZ781" s="4"/>
      <c r="RQA781" s="4"/>
      <c r="RQB781" s="4"/>
      <c r="RQC781" s="4"/>
      <c r="RQD781" s="4"/>
      <c r="RQE781" s="4"/>
      <c r="RQF781" s="4"/>
      <c r="RQG781" s="4"/>
      <c r="RQH781" s="4"/>
      <c r="RQI781" s="4"/>
      <c r="RQJ781" s="4"/>
      <c r="RQK781" s="4"/>
      <c r="RQL781" s="4"/>
      <c r="RQM781" s="4"/>
      <c r="RQN781" s="4"/>
      <c r="RQO781" s="4"/>
      <c r="RQP781" s="4"/>
      <c r="RQQ781" s="4"/>
      <c r="RQR781" s="4"/>
      <c r="RQS781" s="4"/>
      <c r="RQT781" s="4"/>
      <c r="RQU781" s="4"/>
      <c r="RQV781" s="4"/>
      <c r="RQW781" s="4"/>
      <c r="RQX781" s="4"/>
      <c r="RQY781" s="4"/>
      <c r="RQZ781" s="4"/>
      <c r="RRA781" s="4"/>
      <c r="RRB781" s="4"/>
      <c r="RRC781" s="4"/>
      <c r="RRD781" s="4"/>
      <c r="RRE781" s="4"/>
      <c r="RRF781" s="4"/>
      <c r="RRG781" s="4"/>
      <c r="RRH781" s="4"/>
      <c r="RRI781" s="4"/>
      <c r="RRJ781" s="4"/>
      <c r="RRK781" s="4"/>
      <c r="RRL781" s="4"/>
      <c r="RRM781" s="4"/>
      <c r="RRN781" s="4"/>
      <c r="RRO781" s="4"/>
      <c r="RRP781" s="4"/>
      <c r="RRQ781" s="4"/>
      <c r="RRR781" s="4"/>
      <c r="RRS781" s="4"/>
      <c r="RRT781" s="4"/>
      <c r="RRU781" s="4"/>
      <c r="RRV781" s="4"/>
      <c r="RRW781" s="4"/>
      <c r="RRX781" s="4"/>
      <c r="RRY781" s="4"/>
      <c r="RRZ781" s="4"/>
      <c r="RSA781" s="4"/>
      <c r="RSB781" s="4"/>
      <c r="RSC781" s="4"/>
      <c r="RSD781" s="4"/>
      <c r="RSE781" s="4"/>
      <c r="RSF781" s="4"/>
      <c r="RSG781" s="4"/>
      <c r="RSH781" s="4"/>
      <c r="RSI781" s="4"/>
      <c r="RSJ781" s="4"/>
      <c r="RSK781" s="4"/>
      <c r="RSL781" s="4"/>
      <c r="RSM781" s="4"/>
      <c r="RSN781" s="4"/>
      <c r="RSO781" s="4"/>
      <c r="RSP781" s="4"/>
      <c r="RSQ781" s="4"/>
      <c r="RSR781" s="4"/>
      <c r="RSS781" s="4"/>
      <c r="RST781" s="4"/>
      <c r="RSU781" s="4"/>
      <c r="RSV781" s="4"/>
      <c r="RSW781" s="4"/>
      <c r="RSX781" s="4"/>
      <c r="RSY781" s="4"/>
      <c r="RSZ781" s="4"/>
      <c r="RTA781" s="4"/>
      <c r="RTB781" s="4"/>
      <c r="RTC781" s="4"/>
      <c r="RTD781" s="4"/>
      <c r="RTE781" s="4"/>
      <c r="RTF781" s="4"/>
      <c r="RTG781" s="4"/>
      <c r="RTH781" s="4"/>
      <c r="RTI781" s="4"/>
      <c r="RTJ781" s="4"/>
      <c r="RTK781" s="4"/>
      <c r="RTL781" s="4"/>
      <c r="RTM781" s="4"/>
      <c r="RTN781" s="4"/>
      <c r="RTO781" s="4"/>
      <c r="RTP781" s="4"/>
      <c r="RTQ781" s="4"/>
      <c r="RTR781" s="4"/>
      <c r="RTS781" s="4"/>
      <c r="RTT781" s="4"/>
      <c r="RTU781" s="4"/>
      <c r="RTV781" s="4"/>
      <c r="RTW781" s="4"/>
      <c r="RTX781" s="4"/>
      <c r="RTY781" s="4"/>
      <c r="RTZ781" s="4"/>
      <c r="RUA781" s="4"/>
      <c r="RUB781" s="4"/>
      <c r="RUC781" s="4"/>
      <c r="RUD781" s="4"/>
      <c r="RUE781" s="4"/>
      <c r="RUF781" s="4"/>
      <c r="RUG781" s="4"/>
      <c r="RUH781" s="4"/>
      <c r="RUI781" s="4"/>
      <c r="RUJ781" s="4"/>
      <c r="RUK781" s="4"/>
      <c r="RUL781" s="4"/>
      <c r="RUM781" s="4"/>
      <c r="RUN781" s="4"/>
      <c r="RUO781" s="4"/>
      <c r="RUP781" s="4"/>
      <c r="RUQ781" s="4"/>
      <c r="RUR781" s="4"/>
      <c r="RUS781" s="4"/>
      <c r="RUT781" s="4"/>
      <c r="RUU781" s="4"/>
      <c r="RUV781" s="4"/>
      <c r="RUW781" s="4"/>
      <c r="RUX781" s="4"/>
      <c r="RUY781" s="4"/>
      <c r="RUZ781" s="4"/>
      <c r="RVA781" s="4"/>
      <c r="RVB781" s="4"/>
      <c r="RVC781" s="4"/>
      <c r="RVD781" s="4"/>
      <c r="RVE781" s="4"/>
      <c r="RVF781" s="4"/>
      <c r="RVG781" s="4"/>
      <c r="RVH781" s="4"/>
      <c r="RVI781" s="4"/>
      <c r="RVJ781" s="4"/>
      <c r="RVK781" s="4"/>
      <c r="RVL781" s="4"/>
      <c r="RVM781" s="4"/>
      <c r="RVN781" s="4"/>
      <c r="RVO781" s="4"/>
      <c r="RVP781" s="4"/>
      <c r="RVQ781" s="4"/>
      <c r="RVR781" s="4"/>
      <c r="RVS781" s="4"/>
      <c r="RVT781" s="4"/>
      <c r="RVU781" s="4"/>
      <c r="RVV781" s="4"/>
      <c r="RVW781" s="4"/>
      <c r="RVX781" s="4"/>
      <c r="RVY781" s="4"/>
      <c r="RVZ781" s="4"/>
      <c r="RWA781" s="4"/>
      <c r="RWB781" s="4"/>
      <c r="RWC781" s="4"/>
      <c r="RWD781" s="4"/>
      <c r="RWE781" s="4"/>
      <c r="RWF781" s="4"/>
      <c r="RWG781" s="4"/>
      <c r="RWH781" s="4"/>
      <c r="RWI781" s="4"/>
      <c r="RWJ781" s="4"/>
      <c r="RWK781" s="4"/>
      <c r="RWL781" s="4"/>
      <c r="RWM781" s="4"/>
      <c r="RWN781" s="4"/>
      <c r="RWO781" s="4"/>
      <c r="RWP781" s="4"/>
      <c r="RWQ781" s="4"/>
      <c r="RWR781" s="4"/>
      <c r="RWS781" s="4"/>
      <c r="RWT781" s="4"/>
      <c r="RWU781" s="4"/>
      <c r="RWV781" s="4"/>
      <c r="RWW781" s="4"/>
      <c r="RWX781" s="4"/>
      <c r="RWY781" s="4"/>
      <c r="RWZ781" s="4"/>
      <c r="RXA781" s="4"/>
      <c r="RXB781" s="4"/>
      <c r="RXC781" s="4"/>
      <c r="RXD781" s="4"/>
      <c r="RXE781" s="4"/>
      <c r="RXF781" s="4"/>
      <c r="RXG781" s="4"/>
      <c r="RXH781" s="4"/>
      <c r="RXI781" s="4"/>
      <c r="RXJ781" s="4"/>
      <c r="RXK781" s="4"/>
      <c r="RXL781" s="4"/>
      <c r="RXM781" s="4"/>
      <c r="RXN781" s="4"/>
      <c r="RXO781" s="4"/>
      <c r="RXP781" s="4"/>
      <c r="RXQ781" s="4"/>
      <c r="RXR781" s="4"/>
      <c r="RXS781" s="4"/>
      <c r="RXT781" s="4"/>
      <c r="RXU781" s="4"/>
      <c r="RXV781" s="4"/>
      <c r="RXW781" s="4"/>
      <c r="RXX781" s="4"/>
      <c r="RXY781" s="4"/>
      <c r="RXZ781" s="4"/>
      <c r="RYA781" s="4"/>
      <c r="RYB781" s="4"/>
      <c r="RYC781" s="4"/>
      <c r="RYD781" s="4"/>
      <c r="RYE781" s="4"/>
      <c r="RYF781" s="4"/>
      <c r="RYG781" s="4"/>
      <c r="RYH781" s="4"/>
      <c r="RYI781" s="4"/>
      <c r="RYJ781" s="4"/>
      <c r="RYK781" s="4"/>
      <c r="RYL781" s="4"/>
      <c r="RYM781" s="4"/>
      <c r="RYN781" s="4"/>
      <c r="RYO781" s="4"/>
      <c r="RYP781" s="4"/>
      <c r="RYQ781" s="4"/>
      <c r="RYR781" s="4"/>
      <c r="RYS781" s="4"/>
      <c r="RYT781" s="4"/>
      <c r="RYU781" s="4"/>
      <c r="RYV781" s="4"/>
      <c r="RYW781" s="4"/>
      <c r="RYX781" s="4"/>
      <c r="RYY781" s="4"/>
      <c r="RYZ781" s="4"/>
      <c r="RZA781" s="4"/>
      <c r="RZB781" s="4"/>
      <c r="RZC781" s="4"/>
      <c r="RZD781" s="4"/>
      <c r="RZE781" s="4"/>
      <c r="RZF781" s="4"/>
      <c r="RZG781" s="4"/>
      <c r="RZH781" s="4"/>
      <c r="RZI781" s="4"/>
      <c r="RZJ781" s="4"/>
      <c r="RZK781" s="4"/>
      <c r="RZL781" s="4"/>
      <c r="RZM781" s="4"/>
      <c r="RZN781" s="4"/>
      <c r="RZO781" s="4"/>
      <c r="RZP781" s="4"/>
      <c r="RZQ781" s="4"/>
      <c r="RZR781" s="4"/>
      <c r="RZS781" s="4"/>
      <c r="RZT781" s="4"/>
      <c r="RZU781" s="4"/>
      <c r="RZV781" s="4"/>
      <c r="RZW781" s="4"/>
      <c r="RZX781" s="4"/>
      <c r="RZY781" s="4"/>
      <c r="RZZ781" s="4"/>
      <c r="SAA781" s="4"/>
      <c r="SAB781" s="4"/>
      <c r="SAC781" s="4"/>
      <c r="SAD781" s="4"/>
      <c r="SAE781" s="4"/>
      <c r="SAF781" s="4"/>
      <c r="SAG781" s="4"/>
      <c r="SAH781" s="4"/>
      <c r="SAI781" s="4"/>
      <c r="SAJ781" s="4"/>
      <c r="SAK781" s="4"/>
      <c r="SAL781" s="4"/>
      <c r="SAM781" s="4"/>
      <c r="SAN781" s="4"/>
      <c r="SAO781" s="4"/>
      <c r="SAP781" s="4"/>
      <c r="SAQ781" s="4"/>
      <c r="SAR781" s="4"/>
      <c r="SAS781" s="4"/>
      <c r="SAT781" s="4"/>
      <c r="SAU781" s="4"/>
      <c r="SAV781" s="4"/>
      <c r="SAW781" s="4"/>
      <c r="SAX781" s="4"/>
      <c r="SAY781" s="4"/>
      <c r="SAZ781" s="4"/>
      <c r="SBA781" s="4"/>
      <c r="SBB781" s="4"/>
      <c r="SBC781" s="4"/>
      <c r="SBD781" s="4"/>
      <c r="SBE781" s="4"/>
      <c r="SBF781" s="4"/>
      <c r="SBG781" s="4"/>
      <c r="SBH781" s="4"/>
      <c r="SBI781" s="4"/>
      <c r="SBJ781" s="4"/>
      <c r="SBK781" s="4"/>
      <c r="SBL781" s="4"/>
      <c r="SBM781" s="4"/>
      <c r="SBN781" s="4"/>
      <c r="SBO781" s="4"/>
      <c r="SBP781" s="4"/>
      <c r="SBQ781" s="4"/>
      <c r="SBR781" s="4"/>
      <c r="SBS781" s="4"/>
      <c r="SBT781" s="4"/>
      <c r="SBU781" s="4"/>
      <c r="SBV781" s="4"/>
      <c r="SBW781" s="4"/>
      <c r="SBX781" s="4"/>
      <c r="SBY781" s="4"/>
      <c r="SBZ781" s="4"/>
      <c r="SCA781" s="4"/>
      <c r="SCB781" s="4"/>
      <c r="SCC781" s="4"/>
      <c r="SCD781" s="4"/>
      <c r="SCE781" s="4"/>
      <c r="SCF781" s="4"/>
      <c r="SCG781" s="4"/>
      <c r="SCH781" s="4"/>
      <c r="SCI781" s="4"/>
      <c r="SCJ781" s="4"/>
      <c r="SCK781" s="4"/>
      <c r="SCL781" s="4"/>
      <c r="SCM781" s="4"/>
      <c r="SCN781" s="4"/>
      <c r="SCO781" s="4"/>
      <c r="SCP781" s="4"/>
      <c r="SCQ781" s="4"/>
      <c r="SCR781" s="4"/>
      <c r="SCS781" s="4"/>
      <c r="SCT781" s="4"/>
      <c r="SCU781" s="4"/>
      <c r="SCV781" s="4"/>
      <c r="SCW781" s="4"/>
      <c r="SCX781" s="4"/>
      <c r="SCY781" s="4"/>
      <c r="SCZ781" s="4"/>
      <c r="SDA781" s="4"/>
      <c r="SDB781" s="4"/>
      <c r="SDC781" s="4"/>
      <c r="SDD781" s="4"/>
      <c r="SDE781" s="4"/>
      <c r="SDF781" s="4"/>
      <c r="SDG781" s="4"/>
      <c r="SDH781" s="4"/>
      <c r="SDI781" s="4"/>
      <c r="SDJ781" s="4"/>
      <c r="SDK781" s="4"/>
      <c r="SDL781" s="4"/>
      <c r="SDM781" s="4"/>
      <c r="SDN781" s="4"/>
      <c r="SDO781" s="4"/>
      <c r="SDP781" s="4"/>
      <c r="SDQ781" s="4"/>
      <c r="SDR781" s="4"/>
      <c r="SDS781" s="4"/>
      <c r="SDT781" s="4"/>
      <c r="SDU781" s="4"/>
      <c r="SDV781" s="4"/>
      <c r="SDW781" s="4"/>
      <c r="SDX781" s="4"/>
      <c r="SDY781" s="4"/>
      <c r="SDZ781" s="4"/>
      <c r="SEA781" s="4"/>
      <c r="SEB781" s="4"/>
      <c r="SEC781" s="4"/>
      <c r="SED781" s="4"/>
      <c r="SEE781" s="4"/>
      <c r="SEF781" s="4"/>
      <c r="SEG781" s="4"/>
      <c r="SEH781" s="4"/>
      <c r="SEI781" s="4"/>
      <c r="SEJ781" s="4"/>
      <c r="SEK781" s="4"/>
      <c r="SEL781" s="4"/>
      <c r="SEM781" s="4"/>
      <c r="SEN781" s="4"/>
      <c r="SEO781" s="4"/>
      <c r="SEP781" s="4"/>
      <c r="SEQ781" s="4"/>
      <c r="SER781" s="4"/>
      <c r="SES781" s="4"/>
      <c r="SET781" s="4"/>
      <c r="SEU781" s="4"/>
      <c r="SEV781" s="4"/>
      <c r="SEW781" s="4"/>
      <c r="SEX781" s="4"/>
      <c r="SEY781" s="4"/>
      <c r="SEZ781" s="4"/>
      <c r="SFA781" s="4"/>
      <c r="SFB781" s="4"/>
      <c r="SFC781" s="4"/>
      <c r="SFD781" s="4"/>
      <c r="SFE781" s="4"/>
      <c r="SFF781" s="4"/>
      <c r="SFG781" s="4"/>
      <c r="SFH781" s="4"/>
      <c r="SFI781" s="4"/>
      <c r="SFJ781" s="4"/>
      <c r="SFK781" s="4"/>
      <c r="SFL781" s="4"/>
      <c r="SFM781" s="4"/>
      <c r="SFN781" s="4"/>
      <c r="SFO781" s="4"/>
      <c r="SFP781" s="4"/>
      <c r="SFQ781" s="4"/>
      <c r="SFR781" s="4"/>
      <c r="SFS781" s="4"/>
      <c r="SFT781" s="4"/>
      <c r="SFU781" s="4"/>
      <c r="SFV781" s="4"/>
      <c r="SFW781" s="4"/>
      <c r="SFX781" s="4"/>
      <c r="SFY781" s="4"/>
      <c r="SFZ781" s="4"/>
      <c r="SGA781" s="4"/>
      <c r="SGB781" s="4"/>
      <c r="SGC781" s="4"/>
      <c r="SGD781" s="4"/>
      <c r="SGE781" s="4"/>
      <c r="SGF781" s="4"/>
      <c r="SGG781" s="4"/>
      <c r="SGH781" s="4"/>
      <c r="SGI781" s="4"/>
      <c r="SGJ781" s="4"/>
      <c r="SGK781" s="4"/>
      <c r="SGL781" s="4"/>
      <c r="SGM781" s="4"/>
      <c r="SGN781" s="4"/>
      <c r="SGO781" s="4"/>
      <c r="SGP781" s="4"/>
      <c r="SGQ781" s="4"/>
      <c r="SGR781" s="4"/>
      <c r="SGS781" s="4"/>
      <c r="SGT781" s="4"/>
      <c r="SGU781" s="4"/>
      <c r="SGV781" s="4"/>
      <c r="SGW781" s="4"/>
      <c r="SGX781" s="4"/>
      <c r="SGY781" s="4"/>
      <c r="SGZ781" s="4"/>
      <c r="SHA781" s="4"/>
      <c r="SHB781" s="4"/>
      <c r="SHC781" s="4"/>
      <c r="SHD781" s="4"/>
      <c r="SHE781" s="4"/>
      <c r="SHF781" s="4"/>
      <c r="SHG781" s="4"/>
      <c r="SHH781" s="4"/>
      <c r="SHI781" s="4"/>
      <c r="SHJ781" s="4"/>
      <c r="SHK781" s="4"/>
      <c r="SHL781" s="4"/>
      <c r="SHM781" s="4"/>
      <c r="SHN781" s="4"/>
      <c r="SHO781" s="4"/>
      <c r="SHP781" s="4"/>
      <c r="SHQ781" s="4"/>
      <c r="SHR781" s="4"/>
      <c r="SHS781" s="4"/>
      <c r="SHT781" s="4"/>
      <c r="SHU781" s="4"/>
      <c r="SHV781" s="4"/>
      <c r="SHW781" s="4"/>
      <c r="SHX781" s="4"/>
      <c r="SHY781" s="4"/>
      <c r="SHZ781" s="4"/>
      <c r="SIA781" s="4"/>
      <c r="SIB781" s="4"/>
      <c r="SIC781" s="4"/>
      <c r="SID781" s="4"/>
      <c r="SIE781" s="4"/>
      <c r="SIF781" s="4"/>
      <c r="SIG781" s="4"/>
      <c r="SIH781" s="4"/>
      <c r="SII781" s="4"/>
      <c r="SIJ781" s="4"/>
      <c r="SIK781" s="4"/>
      <c r="SIL781" s="4"/>
      <c r="SIM781" s="4"/>
      <c r="SIN781" s="4"/>
      <c r="SIO781" s="4"/>
      <c r="SIP781" s="4"/>
      <c r="SIQ781" s="4"/>
      <c r="SIR781" s="4"/>
      <c r="SIS781" s="4"/>
      <c r="SIT781" s="4"/>
      <c r="SIU781" s="4"/>
      <c r="SIV781" s="4"/>
      <c r="SIW781" s="4"/>
      <c r="SIX781" s="4"/>
      <c r="SIY781" s="4"/>
      <c r="SIZ781" s="4"/>
      <c r="SJA781" s="4"/>
      <c r="SJB781" s="4"/>
      <c r="SJC781" s="4"/>
      <c r="SJD781" s="4"/>
      <c r="SJE781" s="4"/>
      <c r="SJF781" s="4"/>
      <c r="SJG781" s="4"/>
      <c r="SJH781" s="4"/>
      <c r="SJI781" s="4"/>
      <c r="SJJ781" s="4"/>
      <c r="SJK781" s="4"/>
      <c r="SJL781" s="4"/>
      <c r="SJM781" s="4"/>
      <c r="SJN781" s="4"/>
      <c r="SJO781" s="4"/>
      <c r="SJP781" s="4"/>
      <c r="SJQ781" s="4"/>
      <c r="SJR781" s="4"/>
      <c r="SJS781" s="4"/>
      <c r="SJT781" s="4"/>
      <c r="SJU781" s="4"/>
      <c r="SJV781" s="4"/>
      <c r="SJW781" s="4"/>
      <c r="SJX781" s="4"/>
      <c r="SJY781" s="4"/>
      <c r="SJZ781" s="4"/>
      <c r="SKA781" s="4"/>
      <c r="SKB781" s="4"/>
      <c r="SKC781" s="4"/>
      <c r="SKD781" s="4"/>
      <c r="SKE781" s="4"/>
      <c r="SKF781" s="4"/>
      <c r="SKG781" s="4"/>
      <c r="SKH781" s="4"/>
      <c r="SKI781" s="4"/>
      <c r="SKJ781" s="4"/>
      <c r="SKK781" s="4"/>
      <c r="SKL781" s="4"/>
      <c r="SKM781" s="4"/>
      <c r="SKN781" s="4"/>
      <c r="SKO781" s="4"/>
      <c r="SKP781" s="4"/>
      <c r="SKQ781" s="4"/>
      <c r="SKR781" s="4"/>
      <c r="SKS781" s="4"/>
      <c r="SKT781" s="4"/>
      <c r="SKU781" s="4"/>
      <c r="SKV781" s="4"/>
      <c r="SKW781" s="4"/>
      <c r="SKX781" s="4"/>
      <c r="SKY781" s="4"/>
      <c r="SKZ781" s="4"/>
      <c r="SLA781" s="4"/>
      <c r="SLB781" s="4"/>
      <c r="SLC781" s="4"/>
      <c r="SLD781" s="4"/>
      <c r="SLE781" s="4"/>
      <c r="SLF781" s="4"/>
      <c r="SLG781" s="4"/>
      <c r="SLH781" s="4"/>
      <c r="SLI781" s="4"/>
      <c r="SLJ781" s="4"/>
      <c r="SLK781" s="4"/>
      <c r="SLL781" s="4"/>
      <c r="SLM781" s="4"/>
      <c r="SLN781" s="4"/>
      <c r="SLO781" s="4"/>
      <c r="SLP781" s="4"/>
      <c r="SLQ781" s="4"/>
      <c r="SLR781" s="4"/>
      <c r="SLS781" s="4"/>
      <c r="SLT781" s="4"/>
      <c r="SLU781" s="4"/>
      <c r="SLV781" s="4"/>
      <c r="SLW781" s="4"/>
      <c r="SLX781" s="4"/>
      <c r="SLY781" s="4"/>
      <c r="SLZ781" s="4"/>
      <c r="SMA781" s="4"/>
      <c r="SMB781" s="4"/>
      <c r="SMC781" s="4"/>
      <c r="SMD781" s="4"/>
      <c r="SME781" s="4"/>
      <c r="SMF781" s="4"/>
      <c r="SMG781" s="4"/>
      <c r="SMH781" s="4"/>
      <c r="SMI781" s="4"/>
      <c r="SMJ781" s="4"/>
      <c r="SMK781" s="4"/>
      <c r="SML781" s="4"/>
      <c r="SMM781" s="4"/>
      <c r="SMN781" s="4"/>
      <c r="SMO781" s="4"/>
      <c r="SMP781" s="4"/>
      <c r="SMQ781" s="4"/>
      <c r="SMR781" s="4"/>
      <c r="SMS781" s="4"/>
      <c r="SMT781" s="4"/>
      <c r="SMU781" s="4"/>
      <c r="SMV781" s="4"/>
      <c r="SMW781" s="4"/>
      <c r="SMX781" s="4"/>
      <c r="SMY781" s="4"/>
      <c r="SMZ781" s="4"/>
      <c r="SNA781" s="4"/>
      <c r="SNB781" s="4"/>
      <c r="SNC781" s="4"/>
      <c r="SND781" s="4"/>
      <c r="SNE781" s="4"/>
      <c r="SNF781" s="4"/>
      <c r="SNG781" s="4"/>
      <c r="SNH781" s="4"/>
      <c r="SNI781" s="4"/>
      <c r="SNJ781" s="4"/>
      <c r="SNK781" s="4"/>
      <c r="SNL781" s="4"/>
      <c r="SNM781" s="4"/>
      <c r="SNN781" s="4"/>
      <c r="SNO781" s="4"/>
      <c r="SNP781" s="4"/>
      <c r="SNQ781" s="4"/>
      <c r="SNR781" s="4"/>
      <c r="SNS781" s="4"/>
      <c r="SNT781" s="4"/>
      <c r="SNU781" s="4"/>
      <c r="SNV781" s="4"/>
      <c r="SNW781" s="4"/>
      <c r="SNX781" s="4"/>
      <c r="SNY781" s="4"/>
      <c r="SNZ781" s="4"/>
      <c r="SOA781" s="4"/>
      <c r="SOB781" s="4"/>
      <c r="SOC781" s="4"/>
      <c r="SOD781" s="4"/>
      <c r="SOE781" s="4"/>
      <c r="SOF781" s="4"/>
      <c r="SOG781" s="4"/>
      <c r="SOH781" s="4"/>
      <c r="SOI781" s="4"/>
      <c r="SOJ781" s="4"/>
      <c r="SOK781" s="4"/>
      <c r="SOL781" s="4"/>
      <c r="SOM781" s="4"/>
      <c r="SON781" s="4"/>
      <c r="SOO781" s="4"/>
      <c r="SOP781" s="4"/>
      <c r="SOQ781" s="4"/>
      <c r="SOR781" s="4"/>
      <c r="SOS781" s="4"/>
      <c r="SOT781" s="4"/>
      <c r="SOU781" s="4"/>
      <c r="SOV781" s="4"/>
      <c r="SOW781" s="4"/>
      <c r="SOX781" s="4"/>
      <c r="SOY781" s="4"/>
      <c r="SOZ781" s="4"/>
      <c r="SPA781" s="4"/>
      <c r="SPB781" s="4"/>
      <c r="SPC781" s="4"/>
      <c r="SPD781" s="4"/>
      <c r="SPE781" s="4"/>
      <c r="SPF781" s="4"/>
      <c r="SPG781" s="4"/>
      <c r="SPH781" s="4"/>
      <c r="SPI781" s="4"/>
      <c r="SPJ781" s="4"/>
      <c r="SPK781" s="4"/>
      <c r="SPL781" s="4"/>
      <c r="SPM781" s="4"/>
      <c r="SPN781" s="4"/>
      <c r="SPO781" s="4"/>
      <c r="SPP781" s="4"/>
      <c r="SPQ781" s="4"/>
      <c r="SPR781" s="4"/>
      <c r="SPS781" s="4"/>
      <c r="SPT781" s="4"/>
      <c r="SPU781" s="4"/>
      <c r="SPV781" s="4"/>
      <c r="SPW781" s="4"/>
      <c r="SPX781" s="4"/>
      <c r="SPY781" s="4"/>
      <c r="SPZ781" s="4"/>
      <c r="SQA781" s="4"/>
      <c r="SQB781" s="4"/>
      <c r="SQC781" s="4"/>
      <c r="SQD781" s="4"/>
      <c r="SQE781" s="4"/>
      <c r="SQF781" s="4"/>
      <c r="SQG781" s="4"/>
      <c r="SQH781" s="4"/>
      <c r="SQI781" s="4"/>
      <c r="SQJ781" s="4"/>
      <c r="SQK781" s="4"/>
      <c r="SQL781" s="4"/>
      <c r="SQM781" s="4"/>
      <c r="SQN781" s="4"/>
      <c r="SQO781" s="4"/>
      <c r="SQP781" s="4"/>
      <c r="SQQ781" s="4"/>
      <c r="SQR781" s="4"/>
      <c r="SQS781" s="4"/>
      <c r="SQT781" s="4"/>
      <c r="SQU781" s="4"/>
      <c r="SQV781" s="4"/>
      <c r="SQW781" s="4"/>
      <c r="SQX781" s="4"/>
      <c r="SQY781" s="4"/>
      <c r="SQZ781" s="4"/>
      <c r="SRA781" s="4"/>
      <c r="SRB781" s="4"/>
      <c r="SRC781" s="4"/>
      <c r="SRD781" s="4"/>
      <c r="SRE781" s="4"/>
      <c r="SRF781" s="4"/>
      <c r="SRG781" s="4"/>
      <c r="SRH781" s="4"/>
      <c r="SRI781" s="4"/>
      <c r="SRJ781" s="4"/>
      <c r="SRK781" s="4"/>
      <c r="SRL781" s="4"/>
      <c r="SRM781" s="4"/>
      <c r="SRN781" s="4"/>
      <c r="SRO781" s="4"/>
      <c r="SRP781" s="4"/>
      <c r="SRQ781" s="4"/>
      <c r="SRR781" s="4"/>
      <c r="SRS781" s="4"/>
      <c r="SRT781" s="4"/>
      <c r="SRU781" s="4"/>
      <c r="SRV781" s="4"/>
      <c r="SRW781" s="4"/>
      <c r="SRX781" s="4"/>
      <c r="SRY781" s="4"/>
      <c r="SRZ781" s="4"/>
      <c r="SSA781" s="4"/>
      <c r="SSB781" s="4"/>
      <c r="SSC781" s="4"/>
      <c r="SSD781" s="4"/>
      <c r="SSE781" s="4"/>
      <c r="SSF781" s="4"/>
      <c r="SSG781" s="4"/>
      <c r="SSH781" s="4"/>
      <c r="SSI781" s="4"/>
      <c r="SSJ781" s="4"/>
      <c r="SSK781" s="4"/>
      <c r="SSL781" s="4"/>
      <c r="SSM781" s="4"/>
      <c r="SSN781" s="4"/>
      <c r="SSO781" s="4"/>
      <c r="SSP781" s="4"/>
      <c r="SSQ781" s="4"/>
      <c r="SSR781" s="4"/>
      <c r="SSS781" s="4"/>
      <c r="SST781" s="4"/>
      <c r="SSU781" s="4"/>
      <c r="SSV781" s="4"/>
      <c r="SSW781" s="4"/>
      <c r="SSX781" s="4"/>
      <c r="SSY781" s="4"/>
      <c r="SSZ781" s="4"/>
      <c r="STA781" s="4"/>
      <c r="STB781" s="4"/>
      <c r="STC781" s="4"/>
      <c r="STD781" s="4"/>
      <c r="STE781" s="4"/>
      <c r="STF781" s="4"/>
      <c r="STG781" s="4"/>
      <c r="STH781" s="4"/>
      <c r="STI781" s="4"/>
      <c r="STJ781" s="4"/>
      <c r="STK781" s="4"/>
      <c r="STL781" s="4"/>
      <c r="STM781" s="4"/>
      <c r="STN781" s="4"/>
      <c r="STO781" s="4"/>
      <c r="STP781" s="4"/>
      <c r="STQ781" s="4"/>
      <c r="STR781" s="4"/>
      <c r="STS781" s="4"/>
      <c r="STT781" s="4"/>
      <c r="STU781" s="4"/>
      <c r="STV781" s="4"/>
      <c r="STW781" s="4"/>
      <c r="STX781" s="4"/>
      <c r="STY781" s="4"/>
      <c r="STZ781" s="4"/>
      <c r="SUA781" s="4"/>
      <c r="SUB781" s="4"/>
      <c r="SUC781" s="4"/>
      <c r="SUD781" s="4"/>
      <c r="SUE781" s="4"/>
      <c r="SUF781" s="4"/>
      <c r="SUG781" s="4"/>
      <c r="SUH781" s="4"/>
      <c r="SUI781" s="4"/>
      <c r="SUJ781" s="4"/>
      <c r="SUK781" s="4"/>
      <c r="SUL781" s="4"/>
      <c r="SUM781" s="4"/>
      <c r="SUN781" s="4"/>
      <c r="SUO781" s="4"/>
      <c r="SUP781" s="4"/>
      <c r="SUQ781" s="4"/>
      <c r="SUR781" s="4"/>
      <c r="SUS781" s="4"/>
      <c r="SUT781" s="4"/>
      <c r="SUU781" s="4"/>
      <c r="SUV781" s="4"/>
      <c r="SUW781" s="4"/>
      <c r="SUX781" s="4"/>
      <c r="SUY781" s="4"/>
      <c r="SUZ781" s="4"/>
      <c r="SVA781" s="4"/>
      <c r="SVB781" s="4"/>
      <c r="SVC781" s="4"/>
      <c r="SVD781" s="4"/>
      <c r="SVE781" s="4"/>
      <c r="SVF781" s="4"/>
      <c r="SVG781" s="4"/>
      <c r="SVH781" s="4"/>
      <c r="SVI781" s="4"/>
      <c r="SVJ781" s="4"/>
      <c r="SVK781" s="4"/>
      <c r="SVL781" s="4"/>
      <c r="SVM781" s="4"/>
      <c r="SVN781" s="4"/>
      <c r="SVO781" s="4"/>
      <c r="SVP781" s="4"/>
      <c r="SVQ781" s="4"/>
      <c r="SVR781" s="4"/>
      <c r="SVS781" s="4"/>
      <c r="SVT781" s="4"/>
      <c r="SVU781" s="4"/>
      <c r="SVV781" s="4"/>
      <c r="SVW781" s="4"/>
      <c r="SVX781" s="4"/>
      <c r="SVY781" s="4"/>
      <c r="SVZ781" s="4"/>
      <c r="SWA781" s="4"/>
      <c r="SWB781" s="4"/>
      <c r="SWC781" s="4"/>
      <c r="SWD781" s="4"/>
      <c r="SWE781" s="4"/>
      <c r="SWF781" s="4"/>
      <c r="SWG781" s="4"/>
      <c r="SWH781" s="4"/>
      <c r="SWI781" s="4"/>
      <c r="SWJ781" s="4"/>
      <c r="SWK781" s="4"/>
      <c r="SWL781" s="4"/>
      <c r="SWM781" s="4"/>
      <c r="SWN781" s="4"/>
      <c r="SWO781" s="4"/>
      <c r="SWP781" s="4"/>
      <c r="SWQ781" s="4"/>
      <c r="SWR781" s="4"/>
      <c r="SWS781" s="4"/>
      <c r="SWT781" s="4"/>
      <c r="SWU781" s="4"/>
      <c r="SWV781" s="4"/>
      <c r="SWW781" s="4"/>
      <c r="SWX781" s="4"/>
      <c r="SWY781" s="4"/>
      <c r="SWZ781" s="4"/>
      <c r="SXA781" s="4"/>
      <c r="SXB781" s="4"/>
      <c r="SXC781" s="4"/>
      <c r="SXD781" s="4"/>
      <c r="SXE781" s="4"/>
      <c r="SXF781" s="4"/>
      <c r="SXG781" s="4"/>
      <c r="SXH781" s="4"/>
      <c r="SXI781" s="4"/>
      <c r="SXJ781" s="4"/>
      <c r="SXK781" s="4"/>
      <c r="SXL781" s="4"/>
      <c r="SXM781" s="4"/>
      <c r="SXN781" s="4"/>
      <c r="SXO781" s="4"/>
      <c r="SXP781" s="4"/>
      <c r="SXQ781" s="4"/>
      <c r="SXR781" s="4"/>
      <c r="SXS781" s="4"/>
      <c r="SXT781" s="4"/>
      <c r="SXU781" s="4"/>
      <c r="SXV781" s="4"/>
      <c r="SXW781" s="4"/>
      <c r="SXX781" s="4"/>
      <c r="SXY781" s="4"/>
      <c r="SXZ781" s="4"/>
      <c r="SYA781" s="4"/>
      <c r="SYB781" s="4"/>
      <c r="SYC781" s="4"/>
      <c r="SYD781" s="4"/>
      <c r="SYE781" s="4"/>
      <c r="SYF781" s="4"/>
      <c r="SYG781" s="4"/>
      <c r="SYH781" s="4"/>
      <c r="SYI781" s="4"/>
      <c r="SYJ781" s="4"/>
      <c r="SYK781" s="4"/>
      <c r="SYL781" s="4"/>
      <c r="SYM781" s="4"/>
      <c r="SYN781" s="4"/>
      <c r="SYO781" s="4"/>
      <c r="SYP781" s="4"/>
      <c r="SYQ781" s="4"/>
      <c r="SYR781" s="4"/>
      <c r="SYS781" s="4"/>
      <c r="SYT781" s="4"/>
      <c r="SYU781" s="4"/>
      <c r="SYV781" s="4"/>
      <c r="SYW781" s="4"/>
      <c r="SYX781" s="4"/>
      <c r="SYY781" s="4"/>
      <c r="SYZ781" s="4"/>
      <c r="SZA781" s="4"/>
      <c r="SZB781" s="4"/>
      <c r="SZC781" s="4"/>
      <c r="SZD781" s="4"/>
      <c r="SZE781" s="4"/>
      <c r="SZF781" s="4"/>
      <c r="SZG781" s="4"/>
      <c r="SZH781" s="4"/>
      <c r="SZI781" s="4"/>
      <c r="SZJ781" s="4"/>
      <c r="SZK781" s="4"/>
      <c r="SZL781" s="4"/>
      <c r="SZM781" s="4"/>
      <c r="SZN781" s="4"/>
      <c r="SZO781" s="4"/>
      <c r="SZP781" s="4"/>
      <c r="SZQ781" s="4"/>
      <c r="SZR781" s="4"/>
      <c r="SZS781" s="4"/>
      <c r="SZT781" s="4"/>
      <c r="SZU781" s="4"/>
      <c r="SZV781" s="4"/>
      <c r="SZW781" s="4"/>
      <c r="SZX781" s="4"/>
      <c r="SZY781" s="4"/>
      <c r="SZZ781" s="4"/>
      <c r="TAA781" s="4"/>
      <c r="TAB781" s="4"/>
      <c r="TAC781" s="4"/>
      <c r="TAD781" s="4"/>
      <c r="TAE781" s="4"/>
      <c r="TAF781" s="4"/>
      <c r="TAG781" s="4"/>
      <c r="TAH781" s="4"/>
      <c r="TAI781" s="4"/>
      <c r="TAJ781" s="4"/>
      <c r="TAK781" s="4"/>
      <c r="TAL781" s="4"/>
      <c r="TAM781" s="4"/>
      <c r="TAN781" s="4"/>
      <c r="TAO781" s="4"/>
      <c r="TAP781" s="4"/>
      <c r="TAQ781" s="4"/>
      <c r="TAR781" s="4"/>
      <c r="TAS781" s="4"/>
      <c r="TAT781" s="4"/>
      <c r="TAU781" s="4"/>
      <c r="TAV781" s="4"/>
      <c r="TAW781" s="4"/>
      <c r="TAX781" s="4"/>
      <c r="TAY781" s="4"/>
      <c r="TAZ781" s="4"/>
      <c r="TBA781" s="4"/>
      <c r="TBB781" s="4"/>
      <c r="TBC781" s="4"/>
      <c r="TBD781" s="4"/>
      <c r="TBE781" s="4"/>
      <c r="TBF781" s="4"/>
      <c r="TBG781" s="4"/>
      <c r="TBH781" s="4"/>
      <c r="TBI781" s="4"/>
      <c r="TBJ781" s="4"/>
      <c r="TBK781" s="4"/>
      <c r="TBL781" s="4"/>
      <c r="TBM781" s="4"/>
      <c r="TBN781" s="4"/>
      <c r="TBO781" s="4"/>
      <c r="TBP781" s="4"/>
      <c r="TBQ781" s="4"/>
      <c r="TBR781" s="4"/>
      <c r="TBS781" s="4"/>
      <c r="TBT781" s="4"/>
      <c r="TBU781" s="4"/>
      <c r="TBV781" s="4"/>
      <c r="TBW781" s="4"/>
      <c r="TBX781" s="4"/>
      <c r="TBY781" s="4"/>
      <c r="TBZ781" s="4"/>
      <c r="TCA781" s="4"/>
      <c r="TCB781" s="4"/>
      <c r="TCC781" s="4"/>
      <c r="TCD781" s="4"/>
      <c r="TCE781" s="4"/>
      <c r="TCF781" s="4"/>
      <c r="TCG781" s="4"/>
      <c r="TCH781" s="4"/>
      <c r="TCI781" s="4"/>
      <c r="TCJ781" s="4"/>
      <c r="TCK781" s="4"/>
      <c r="TCL781" s="4"/>
      <c r="TCM781" s="4"/>
      <c r="TCN781" s="4"/>
      <c r="TCO781" s="4"/>
      <c r="TCP781" s="4"/>
      <c r="TCQ781" s="4"/>
      <c r="TCR781" s="4"/>
      <c r="TCS781" s="4"/>
      <c r="TCT781" s="4"/>
      <c r="TCU781" s="4"/>
      <c r="TCV781" s="4"/>
      <c r="TCW781" s="4"/>
      <c r="TCX781" s="4"/>
      <c r="TCY781" s="4"/>
      <c r="TCZ781" s="4"/>
      <c r="TDA781" s="4"/>
      <c r="TDB781" s="4"/>
      <c r="TDC781" s="4"/>
      <c r="TDD781" s="4"/>
      <c r="TDE781" s="4"/>
      <c r="TDF781" s="4"/>
      <c r="TDG781" s="4"/>
      <c r="TDH781" s="4"/>
      <c r="TDI781" s="4"/>
      <c r="TDJ781" s="4"/>
      <c r="TDK781" s="4"/>
      <c r="TDL781" s="4"/>
      <c r="TDM781" s="4"/>
      <c r="TDN781" s="4"/>
      <c r="TDO781" s="4"/>
      <c r="TDP781" s="4"/>
      <c r="TDQ781" s="4"/>
      <c r="TDR781" s="4"/>
      <c r="TDS781" s="4"/>
      <c r="TDT781" s="4"/>
      <c r="TDU781" s="4"/>
      <c r="TDV781" s="4"/>
      <c r="TDW781" s="4"/>
      <c r="TDX781" s="4"/>
      <c r="TDY781" s="4"/>
      <c r="TDZ781" s="4"/>
      <c r="TEA781" s="4"/>
      <c r="TEB781" s="4"/>
      <c r="TEC781" s="4"/>
      <c r="TED781" s="4"/>
      <c r="TEE781" s="4"/>
      <c r="TEF781" s="4"/>
      <c r="TEG781" s="4"/>
      <c r="TEH781" s="4"/>
      <c r="TEI781" s="4"/>
      <c r="TEJ781" s="4"/>
      <c r="TEK781" s="4"/>
      <c r="TEL781" s="4"/>
      <c r="TEM781" s="4"/>
      <c r="TEN781" s="4"/>
      <c r="TEO781" s="4"/>
      <c r="TEP781" s="4"/>
      <c r="TEQ781" s="4"/>
      <c r="TER781" s="4"/>
      <c r="TES781" s="4"/>
      <c r="TET781" s="4"/>
      <c r="TEU781" s="4"/>
      <c r="TEV781" s="4"/>
      <c r="TEW781" s="4"/>
      <c r="TEX781" s="4"/>
      <c r="TEY781" s="4"/>
      <c r="TEZ781" s="4"/>
      <c r="TFA781" s="4"/>
      <c r="TFB781" s="4"/>
      <c r="TFC781" s="4"/>
      <c r="TFD781" s="4"/>
      <c r="TFE781" s="4"/>
      <c r="TFF781" s="4"/>
      <c r="TFG781" s="4"/>
      <c r="TFH781" s="4"/>
      <c r="TFI781" s="4"/>
      <c r="TFJ781" s="4"/>
      <c r="TFK781" s="4"/>
      <c r="TFL781" s="4"/>
      <c r="TFM781" s="4"/>
      <c r="TFN781" s="4"/>
      <c r="TFO781" s="4"/>
      <c r="TFP781" s="4"/>
      <c r="TFQ781" s="4"/>
      <c r="TFR781" s="4"/>
      <c r="TFS781" s="4"/>
      <c r="TFT781" s="4"/>
      <c r="TFU781" s="4"/>
      <c r="TFV781" s="4"/>
      <c r="TFW781" s="4"/>
      <c r="TFX781" s="4"/>
      <c r="TFY781" s="4"/>
      <c r="TFZ781" s="4"/>
      <c r="TGA781" s="4"/>
      <c r="TGB781" s="4"/>
      <c r="TGC781" s="4"/>
      <c r="TGD781" s="4"/>
      <c r="TGE781" s="4"/>
      <c r="TGF781" s="4"/>
      <c r="TGG781" s="4"/>
      <c r="TGH781" s="4"/>
      <c r="TGI781" s="4"/>
      <c r="TGJ781" s="4"/>
      <c r="TGK781" s="4"/>
      <c r="TGL781" s="4"/>
      <c r="TGM781" s="4"/>
      <c r="TGN781" s="4"/>
      <c r="TGO781" s="4"/>
      <c r="TGP781" s="4"/>
      <c r="TGQ781" s="4"/>
      <c r="TGR781" s="4"/>
      <c r="TGS781" s="4"/>
      <c r="TGT781" s="4"/>
      <c r="TGU781" s="4"/>
      <c r="TGV781" s="4"/>
      <c r="TGW781" s="4"/>
      <c r="TGX781" s="4"/>
      <c r="TGY781" s="4"/>
      <c r="TGZ781" s="4"/>
      <c r="THA781" s="4"/>
      <c r="THB781" s="4"/>
      <c r="THC781" s="4"/>
      <c r="THD781" s="4"/>
      <c r="THE781" s="4"/>
      <c r="THF781" s="4"/>
      <c r="THG781" s="4"/>
      <c r="THH781" s="4"/>
      <c r="THI781" s="4"/>
      <c r="THJ781" s="4"/>
      <c r="THK781" s="4"/>
      <c r="THL781" s="4"/>
      <c r="THM781" s="4"/>
      <c r="THN781" s="4"/>
      <c r="THO781" s="4"/>
      <c r="THP781" s="4"/>
      <c r="THQ781" s="4"/>
      <c r="THR781" s="4"/>
      <c r="THS781" s="4"/>
      <c r="THT781" s="4"/>
      <c r="THU781" s="4"/>
      <c r="THV781" s="4"/>
      <c r="THW781" s="4"/>
      <c r="THX781" s="4"/>
      <c r="THY781" s="4"/>
      <c r="THZ781" s="4"/>
      <c r="TIA781" s="4"/>
      <c r="TIB781" s="4"/>
      <c r="TIC781" s="4"/>
      <c r="TID781" s="4"/>
      <c r="TIE781" s="4"/>
      <c r="TIF781" s="4"/>
      <c r="TIG781" s="4"/>
      <c r="TIH781" s="4"/>
      <c r="TII781" s="4"/>
      <c r="TIJ781" s="4"/>
      <c r="TIK781" s="4"/>
      <c r="TIL781" s="4"/>
      <c r="TIM781" s="4"/>
      <c r="TIN781" s="4"/>
      <c r="TIO781" s="4"/>
      <c r="TIP781" s="4"/>
      <c r="TIQ781" s="4"/>
      <c r="TIR781" s="4"/>
      <c r="TIS781" s="4"/>
      <c r="TIT781" s="4"/>
      <c r="TIU781" s="4"/>
      <c r="TIV781" s="4"/>
      <c r="TIW781" s="4"/>
      <c r="TIX781" s="4"/>
      <c r="TIY781" s="4"/>
      <c r="TIZ781" s="4"/>
      <c r="TJA781" s="4"/>
      <c r="TJB781" s="4"/>
      <c r="TJC781" s="4"/>
      <c r="TJD781" s="4"/>
      <c r="TJE781" s="4"/>
      <c r="TJF781" s="4"/>
      <c r="TJG781" s="4"/>
      <c r="TJH781" s="4"/>
      <c r="TJI781" s="4"/>
      <c r="TJJ781" s="4"/>
      <c r="TJK781" s="4"/>
      <c r="TJL781" s="4"/>
      <c r="TJM781" s="4"/>
      <c r="TJN781" s="4"/>
      <c r="TJO781" s="4"/>
      <c r="TJP781" s="4"/>
      <c r="TJQ781" s="4"/>
      <c r="TJR781" s="4"/>
      <c r="TJS781" s="4"/>
      <c r="TJT781" s="4"/>
      <c r="TJU781" s="4"/>
      <c r="TJV781" s="4"/>
      <c r="TJW781" s="4"/>
      <c r="TJX781" s="4"/>
      <c r="TJY781" s="4"/>
      <c r="TJZ781" s="4"/>
      <c r="TKA781" s="4"/>
      <c r="TKB781" s="4"/>
      <c r="TKC781" s="4"/>
      <c r="TKD781" s="4"/>
      <c r="TKE781" s="4"/>
      <c r="TKF781" s="4"/>
      <c r="TKG781" s="4"/>
      <c r="TKH781" s="4"/>
      <c r="TKI781" s="4"/>
      <c r="TKJ781" s="4"/>
      <c r="TKK781" s="4"/>
      <c r="TKL781" s="4"/>
      <c r="TKM781" s="4"/>
      <c r="TKN781" s="4"/>
      <c r="TKO781" s="4"/>
      <c r="TKP781" s="4"/>
      <c r="TKQ781" s="4"/>
      <c r="TKR781" s="4"/>
      <c r="TKS781" s="4"/>
      <c r="TKT781" s="4"/>
      <c r="TKU781" s="4"/>
      <c r="TKV781" s="4"/>
      <c r="TKW781" s="4"/>
      <c r="TKX781" s="4"/>
      <c r="TKY781" s="4"/>
      <c r="TKZ781" s="4"/>
      <c r="TLA781" s="4"/>
      <c r="TLB781" s="4"/>
      <c r="TLC781" s="4"/>
      <c r="TLD781" s="4"/>
      <c r="TLE781" s="4"/>
      <c r="TLF781" s="4"/>
      <c r="TLG781" s="4"/>
      <c r="TLH781" s="4"/>
      <c r="TLI781" s="4"/>
      <c r="TLJ781" s="4"/>
      <c r="TLK781" s="4"/>
      <c r="TLL781" s="4"/>
      <c r="TLM781" s="4"/>
      <c r="TLN781" s="4"/>
      <c r="TLO781" s="4"/>
      <c r="TLP781" s="4"/>
      <c r="TLQ781" s="4"/>
      <c r="TLR781" s="4"/>
      <c r="TLS781" s="4"/>
      <c r="TLT781" s="4"/>
      <c r="TLU781" s="4"/>
      <c r="TLV781" s="4"/>
      <c r="TLW781" s="4"/>
      <c r="TLX781" s="4"/>
      <c r="TLY781" s="4"/>
      <c r="TLZ781" s="4"/>
      <c r="TMA781" s="4"/>
      <c r="TMB781" s="4"/>
      <c r="TMC781" s="4"/>
      <c r="TMD781" s="4"/>
      <c r="TME781" s="4"/>
      <c r="TMF781" s="4"/>
      <c r="TMG781" s="4"/>
      <c r="TMH781" s="4"/>
      <c r="TMI781" s="4"/>
      <c r="TMJ781" s="4"/>
      <c r="TMK781" s="4"/>
      <c r="TML781" s="4"/>
      <c r="TMM781" s="4"/>
      <c r="TMN781" s="4"/>
      <c r="TMO781" s="4"/>
      <c r="TMP781" s="4"/>
      <c r="TMQ781" s="4"/>
      <c r="TMR781" s="4"/>
      <c r="TMS781" s="4"/>
      <c r="TMT781" s="4"/>
      <c r="TMU781" s="4"/>
      <c r="TMV781" s="4"/>
      <c r="TMW781" s="4"/>
      <c r="TMX781" s="4"/>
      <c r="TMY781" s="4"/>
      <c r="TMZ781" s="4"/>
      <c r="TNA781" s="4"/>
      <c r="TNB781" s="4"/>
      <c r="TNC781" s="4"/>
      <c r="TND781" s="4"/>
      <c r="TNE781" s="4"/>
      <c r="TNF781" s="4"/>
      <c r="TNG781" s="4"/>
      <c r="TNH781" s="4"/>
      <c r="TNI781" s="4"/>
      <c r="TNJ781" s="4"/>
      <c r="TNK781" s="4"/>
      <c r="TNL781" s="4"/>
      <c r="TNM781" s="4"/>
      <c r="TNN781" s="4"/>
      <c r="TNO781" s="4"/>
      <c r="TNP781" s="4"/>
      <c r="TNQ781" s="4"/>
      <c r="TNR781" s="4"/>
      <c r="TNS781" s="4"/>
      <c r="TNT781" s="4"/>
      <c r="TNU781" s="4"/>
      <c r="TNV781" s="4"/>
      <c r="TNW781" s="4"/>
      <c r="TNX781" s="4"/>
      <c r="TNY781" s="4"/>
      <c r="TNZ781" s="4"/>
      <c r="TOA781" s="4"/>
      <c r="TOB781" s="4"/>
      <c r="TOC781" s="4"/>
      <c r="TOD781" s="4"/>
      <c r="TOE781" s="4"/>
      <c r="TOF781" s="4"/>
      <c r="TOG781" s="4"/>
      <c r="TOH781" s="4"/>
      <c r="TOI781" s="4"/>
      <c r="TOJ781" s="4"/>
      <c r="TOK781" s="4"/>
      <c r="TOL781" s="4"/>
      <c r="TOM781" s="4"/>
      <c r="TON781" s="4"/>
      <c r="TOO781" s="4"/>
      <c r="TOP781" s="4"/>
      <c r="TOQ781" s="4"/>
      <c r="TOR781" s="4"/>
      <c r="TOS781" s="4"/>
      <c r="TOT781" s="4"/>
      <c r="TOU781" s="4"/>
      <c r="TOV781" s="4"/>
      <c r="TOW781" s="4"/>
      <c r="TOX781" s="4"/>
      <c r="TOY781" s="4"/>
      <c r="TOZ781" s="4"/>
      <c r="TPA781" s="4"/>
      <c r="TPB781" s="4"/>
      <c r="TPC781" s="4"/>
      <c r="TPD781" s="4"/>
      <c r="TPE781" s="4"/>
      <c r="TPF781" s="4"/>
      <c r="TPG781" s="4"/>
      <c r="TPH781" s="4"/>
      <c r="TPI781" s="4"/>
      <c r="TPJ781" s="4"/>
      <c r="TPK781" s="4"/>
      <c r="TPL781" s="4"/>
      <c r="TPM781" s="4"/>
      <c r="TPN781" s="4"/>
      <c r="TPO781" s="4"/>
      <c r="TPP781" s="4"/>
      <c r="TPQ781" s="4"/>
      <c r="TPR781" s="4"/>
      <c r="TPS781" s="4"/>
      <c r="TPT781" s="4"/>
      <c r="TPU781" s="4"/>
      <c r="TPV781" s="4"/>
      <c r="TPW781" s="4"/>
      <c r="TPX781" s="4"/>
      <c r="TPY781" s="4"/>
      <c r="TPZ781" s="4"/>
      <c r="TQA781" s="4"/>
      <c r="TQB781" s="4"/>
      <c r="TQC781" s="4"/>
      <c r="TQD781" s="4"/>
      <c r="TQE781" s="4"/>
      <c r="TQF781" s="4"/>
      <c r="TQG781" s="4"/>
      <c r="TQH781" s="4"/>
      <c r="TQI781" s="4"/>
      <c r="TQJ781" s="4"/>
      <c r="TQK781" s="4"/>
      <c r="TQL781" s="4"/>
      <c r="TQM781" s="4"/>
      <c r="TQN781" s="4"/>
      <c r="TQO781" s="4"/>
      <c r="TQP781" s="4"/>
      <c r="TQQ781" s="4"/>
      <c r="TQR781" s="4"/>
      <c r="TQS781" s="4"/>
      <c r="TQT781" s="4"/>
      <c r="TQU781" s="4"/>
      <c r="TQV781" s="4"/>
      <c r="TQW781" s="4"/>
      <c r="TQX781" s="4"/>
      <c r="TQY781" s="4"/>
      <c r="TQZ781" s="4"/>
      <c r="TRA781" s="4"/>
      <c r="TRB781" s="4"/>
      <c r="TRC781" s="4"/>
      <c r="TRD781" s="4"/>
      <c r="TRE781" s="4"/>
      <c r="TRF781" s="4"/>
      <c r="TRG781" s="4"/>
      <c r="TRH781" s="4"/>
      <c r="TRI781" s="4"/>
      <c r="TRJ781" s="4"/>
      <c r="TRK781" s="4"/>
      <c r="TRL781" s="4"/>
      <c r="TRM781" s="4"/>
      <c r="TRN781" s="4"/>
      <c r="TRO781" s="4"/>
      <c r="TRP781" s="4"/>
      <c r="TRQ781" s="4"/>
      <c r="TRR781" s="4"/>
      <c r="TRS781" s="4"/>
      <c r="TRT781" s="4"/>
      <c r="TRU781" s="4"/>
      <c r="TRV781" s="4"/>
      <c r="TRW781" s="4"/>
      <c r="TRX781" s="4"/>
      <c r="TRY781" s="4"/>
      <c r="TRZ781" s="4"/>
      <c r="TSA781" s="4"/>
      <c r="TSB781" s="4"/>
      <c r="TSC781" s="4"/>
      <c r="TSD781" s="4"/>
      <c r="TSE781" s="4"/>
      <c r="TSF781" s="4"/>
      <c r="TSG781" s="4"/>
      <c r="TSH781" s="4"/>
      <c r="TSI781" s="4"/>
      <c r="TSJ781" s="4"/>
      <c r="TSK781" s="4"/>
      <c r="TSL781" s="4"/>
      <c r="TSM781" s="4"/>
      <c r="TSN781" s="4"/>
      <c r="TSO781" s="4"/>
      <c r="TSP781" s="4"/>
      <c r="TSQ781" s="4"/>
      <c r="TSR781" s="4"/>
      <c r="TSS781" s="4"/>
      <c r="TST781" s="4"/>
      <c r="TSU781" s="4"/>
      <c r="TSV781" s="4"/>
      <c r="TSW781" s="4"/>
      <c r="TSX781" s="4"/>
      <c r="TSY781" s="4"/>
      <c r="TSZ781" s="4"/>
      <c r="TTA781" s="4"/>
      <c r="TTB781" s="4"/>
      <c r="TTC781" s="4"/>
      <c r="TTD781" s="4"/>
      <c r="TTE781" s="4"/>
      <c r="TTF781" s="4"/>
      <c r="TTG781" s="4"/>
      <c r="TTH781" s="4"/>
      <c r="TTI781" s="4"/>
      <c r="TTJ781" s="4"/>
      <c r="TTK781" s="4"/>
      <c r="TTL781" s="4"/>
      <c r="TTM781" s="4"/>
      <c r="TTN781" s="4"/>
      <c r="TTO781" s="4"/>
      <c r="TTP781" s="4"/>
      <c r="TTQ781" s="4"/>
      <c r="TTR781" s="4"/>
      <c r="TTS781" s="4"/>
      <c r="TTT781" s="4"/>
      <c r="TTU781" s="4"/>
      <c r="TTV781" s="4"/>
      <c r="TTW781" s="4"/>
      <c r="TTX781" s="4"/>
      <c r="TTY781" s="4"/>
      <c r="TTZ781" s="4"/>
      <c r="TUA781" s="4"/>
      <c r="TUB781" s="4"/>
      <c r="TUC781" s="4"/>
      <c r="TUD781" s="4"/>
      <c r="TUE781" s="4"/>
      <c r="TUF781" s="4"/>
      <c r="TUG781" s="4"/>
      <c r="TUH781" s="4"/>
      <c r="TUI781" s="4"/>
      <c r="TUJ781" s="4"/>
      <c r="TUK781" s="4"/>
      <c r="TUL781" s="4"/>
      <c r="TUM781" s="4"/>
      <c r="TUN781" s="4"/>
      <c r="TUO781" s="4"/>
      <c r="TUP781" s="4"/>
      <c r="TUQ781" s="4"/>
      <c r="TUR781" s="4"/>
      <c r="TUS781" s="4"/>
      <c r="TUT781" s="4"/>
      <c r="TUU781" s="4"/>
      <c r="TUV781" s="4"/>
      <c r="TUW781" s="4"/>
      <c r="TUX781" s="4"/>
      <c r="TUY781" s="4"/>
      <c r="TUZ781" s="4"/>
      <c r="TVA781" s="4"/>
      <c r="TVB781" s="4"/>
      <c r="TVC781" s="4"/>
      <c r="TVD781" s="4"/>
      <c r="TVE781" s="4"/>
      <c r="TVF781" s="4"/>
      <c r="TVG781" s="4"/>
      <c r="TVH781" s="4"/>
      <c r="TVI781" s="4"/>
      <c r="TVJ781" s="4"/>
      <c r="TVK781" s="4"/>
      <c r="TVL781" s="4"/>
      <c r="TVM781" s="4"/>
      <c r="TVN781" s="4"/>
      <c r="TVO781" s="4"/>
      <c r="TVP781" s="4"/>
      <c r="TVQ781" s="4"/>
      <c r="TVR781" s="4"/>
      <c r="TVS781" s="4"/>
      <c r="TVT781" s="4"/>
      <c r="TVU781" s="4"/>
      <c r="TVV781" s="4"/>
      <c r="TVW781" s="4"/>
      <c r="TVX781" s="4"/>
      <c r="TVY781" s="4"/>
      <c r="TVZ781" s="4"/>
      <c r="TWA781" s="4"/>
      <c r="TWB781" s="4"/>
      <c r="TWC781" s="4"/>
      <c r="TWD781" s="4"/>
      <c r="TWE781" s="4"/>
      <c r="TWF781" s="4"/>
      <c r="TWG781" s="4"/>
      <c r="TWH781" s="4"/>
      <c r="TWI781" s="4"/>
      <c r="TWJ781" s="4"/>
      <c r="TWK781" s="4"/>
      <c r="TWL781" s="4"/>
      <c r="TWM781" s="4"/>
      <c r="TWN781" s="4"/>
      <c r="TWO781" s="4"/>
      <c r="TWP781" s="4"/>
      <c r="TWQ781" s="4"/>
      <c r="TWR781" s="4"/>
      <c r="TWS781" s="4"/>
      <c r="TWT781" s="4"/>
      <c r="TWU781" s="4"/>
      <c r="TWV781" s="4"/>
      <c r="TWW781" s="4"/>
      <c r="TWX781" s="4"/>
      <c r="TWY781" s="4"/>
      <c r="TWZ781" s="4"/>
      <c r="TXA781" s="4"/>
      <c r="TXB781" s="4"/>
      <c r="TXC781" s="4"/>
      <c r="TXD781" s="4"/>
      <c r="TXE781" s="4"/>
      <c r="TXF781" s="4"/>
      <c r="TXG781" s="4"/>
      <c r="TXH781" s="4"/>
      <c r="TXI781" s="4"/>
      <c r="TXJ781" s="4"/>
      <c r="TXK781" s="4"/>
      <c r="TXL781" s="4"/>
      <c r="TXM781" s="4"/>
      <c r="TXN781" s="4"/>
      <c r="TXO781" s="4"/>
      <c r="TXP781" s="4"/>
      <c r="TXQ781" s="4"/>
      <c r="TXR781" s="4"/>
      <c r="TXS781" s="4"/>
      <c r="TXT781" s="4"/>
      <c r="TXU781" s="4"/>
      <c r="TXV781" s="4"/>
      <c r="TXW781" s="4"/>
      <c r="TXX781" s="4"/>
      <c r="TXY781" s="4"/>
      <c r="TXZ781" s="4"/>
      <c r="TYA781" s="4"/>
      <c r="TYB781" s="4"/>
      <c r="TYC781" s="4"/>
      <c r="TYD781" s="4"/>
      <c r="TYE781" s="4"/>
      <c r="TYF781" s="4"/>
      <c r="TYG781" s="4"/>
      <c r="TYH781" s="4"/>
      <c r="TYI781" s="4"/>
      <c r="TYJ781" s="4"/>
      <c r="TYK781" s="4"/>
      <c r="TYL781" s="4"/>
      <c r="TYM781" s="4"/>
      <c r="TYN781" s="4"/>
      <c r="TYO781" s="4"/>
      <c r="TYP781" s="4"/>
      <c r="TYQ781" s="4"/>
      <c r="TYR781" s="4"/>
      <c r="TYS781" s="4"/>
      <c r="TYT781" s="4"/>
      <c r="TYU781" s="4"/>
      <c r="TYV781" s="4"/>
      <c r="TYW781" s="4"/>
      <c r="TYX781" s="4"/>
      <c r="TYY781" s="4"/>
      <c r="TYZ781" s="4"/>
      <c r="TZA781" s="4"/>
      <c r="TZB781" s="4"/>
      <c r="TZC781" s="4"/>
      <c r="TZD781" s="4"/>
      <c r="TZE781" s="4"/>
      <c r="TZF781" s="4"/>
      <c r="TZG781" s="4"/>
      <c r="TZH781" s="4"/>
      <c r="TZI781" s="4"/>
      <c r="TZJ781" s="4"/>
      <c r="TZK781" s="4"/>
      <c r="TZL781" s="4"/>
      <c r="TZM781" s="4"/>
      <c r="TZN781" s="4"/>
      <c r="TZO781" s="4"/>
      <c r="TZP781" s="4"/>
      <c r="TZQ781" s="4"/>
      <c r="TZR781" s="4"/>
      <c r="TZS781" s="4"/>
      <c r="TZT781" s="4"/>
      <c r="TZU781" s="4"/>
      <c r="TZV781" s="4"/>
      <c r="TZW781" s="4"/>
      <c r="TZX781" s="4"/>
      <c r="TZY781" s="4"/>
      <c r="TZZ781" s="4"/>
      <c r="UAA781" s="4"/>
      <c r="UAB781" s="4"/>
      <c r="UAC781" s="4"/>
      <c r="UAD781" s="4"/>
      <c r="UAE781" s="4"/>
      <c r="UAF781" s="4"/>
      <c r="UAG781" s="4"/>
      <c r="UAH781" s="4"/>
      <c r="UAI781" s="4"/>
      <c r="UAJ781" s="4"/>
      <c r="UAK781" s="4"/>
      <c r="UAL781" s="4"/>
      <c r="UAM781" s="4"/>
      <c r="UAN781" s="4"/>
      <c r="UAO781" s="4"/>
      <c r="UAP781" s="4"/>
      <c r="UAQ781" s="4"/>
      <c r="UAR781" s="4"/>
      <c r="UAS781" s="4"/>
      <c r="UAT781" s="4"/>
      <c r="UAU781" s="4"/>
      <c r="UAV781" s="4"/>
      <c r="UAW781" s="4"/>
      <c r="UAX781" s="4"/>
      <c r="UAY781" s="4"/>
      <c r="UAZ781" s="4"/>
      <c r="UBA781" s="4"/>
      <c r="UBB781" s="4"/>
      <c r="UBC781" s="4"/>
      <c r="UBD781" s="4"/>
      <c r="UBE781" s="4"/>
      <c r="UBF781" s="4"/>
      <c r="UBG781" s="4"/>
      <c r="UBH781" s="4"/>
      <c r="UBI781" s="4"/>
      <c r="UBJ781" s="4"/>
      <c r="UBK781" s="4"/>
      <c r="UBL781" s="4"/>
      <c r="UBM781" s="4"/>
      <c r="UBN781" s="4"/>
      <c r="UBO781" s="4"/>
      <c r="UBP781" s="4"/>
      <c r="UBQ781" s="4"/>
      <c r="UBR781" s="4"/>
      <c r="UBS781" s="4"/>
      <c r="UBT781" s="4"/>
      <c r="UBU781" s="4"/>
      <c r="UBV781" s="4"/>
      <c r="UBW781" s="4"/>
      <c r="UBX781" s="4"/>
      <c r="UBY781" s="4"/>
      <c r="UBZ781" s="4"/>
      <c r="UCA781" s="4"/>
      <c r="UCB781" s="4"/>
      <c r="UCC781" s="4"/>
      <c r="UCD781" s="4"/>
      <c r="UCE781" s="4"/>
      <c r="UCF781" s="4"/>
      <c r="UCG781" s="4"/>
      <c r="UCH781" s="4"/>
      <c r="UCI781" s="4"/>
      <c r="UCJ781" s="4"/>
      <c r="UCK781" s="4"/>
      <c r="UCL781" s="4"/>
      <c r="UCM781" s="4"/>
      <c r="UCN781" s="4"/>
      <c r="UCO781" s="4"/>
      <c r="UCP781" s="4"/>
      <c r="UCQ781" s="4"/>
      <c r="UCR781" s="4"/>
      <c r="UCS781" s="4"/>
      <c r="UCT781" s="4"/>
      <c r="UCU781" s="4"/>
      <c r="UCV781" s="4"/>
      <c r="UCW781" s="4"/>
      <c r="UCX781" s="4"/>
      <c r="UCY781" s="4"/>
      <c r="UCZ781" s="4"/>
      <c r="UDA781" s="4"/>
      <c r="UDB781" s="4"/>
      <c r="UDC781" s="4"/>
      <c r="UDD781" s="4"/>
      <c r="UDE781" s="4"/>
      <c r="UDF781" s="4"/>
      <c r="UDG781" s="4"/>
      <c r="UDH781" s="4"/>
      <c r="UDI781" s="4"/>
      <c r="UDJ781" s="4"/>
      <c r="UDK781" s="4"/>
      <c r="UDL781" s="4"/>
      <c r="UDM781" s="4"/>
      <c r="UDN781" s="4"/>
      <c r="UDO781" s="4"/>
      <c r="UDP781" s="4"/>
      <c r="UDQ781" s="4"/>
      <c r="UDR781" s="4"/>
      <c r="UDS781" s="4"/>
      <c r="UDT781" s="4"/>
      <c r="UDU781" s="4"/>
      <c r="UDV781" s="4"/>
      <c r="UDW781" s="4"/>
      <c r="UDX781" s="4"/>
      <c r="UDY781" s="4"/>
      <c r="UDZ781" s="4"/>
      <c r="UEA781" s="4"/>
      <c r="UEB781" s="4"/>
      <c r="UEC781" s="4"/>
      <c r="UED781" s="4"/>
      <c r="UEE781" s="4"/>
      <c r="UEF781" s="4"/>
      <c r="UEG781" s="4"/>
      <c r="UEH781" s="4"/>
      <c r="UEI781" s="4"/>
      <c r="UEJ781" s="4"/>
      <c r="UEK781" s="4"/>
      <c r="UEL781" s="4"/>
      <c r="UEM781" s="4"/>
      <c r="UEN781" s="4"/>
      <c r="UEO781" s="4"/>
      <c r="UEP781" s="4"/>
      <c r="UEQ781" s="4"/>
      <c r="UER781" s="4"/>
      <c r="UES781" s="4"/>
      <c r="UET781" s="4"/>
      <c r="UEU781" s="4"/>
      <c r="UEV781" s="4"/>
      <c r="UEW781" s="4"/>
      <c r="UEX781" s="4"/>
      <c r="UEY781" s="4"/>
      <c r="UEZ781" s="4"/>
      <c r="UFA781" s="4"/>
      <c r="UFB781" s="4"/>
      <c r="UFC781" s="4"/>
      <c r="UFD781" s="4"/>
      <c r="UFE781" s="4"/>
      <c r="UFF781" s="4"/>
      <c r="UFG781" s="4"/>
      <c r="UFH781" s="4"/>
      <c r="UFI781" s="4"/>
      <c r="UFJ781" s="4"/>
      <c r="UFK781" s="4"/>
      <c r="UFL781" s="4"/>
      <c r="UFM781" s="4"/>
      <c r="UFN781" s="4"/>
      <c r="UFO781" s="4"/>
      <c r="UFP781" s="4"/>
      <c r="UFQ781" s="4"/>
      <c r="UFR781" s="4"/>
      <c r="UFS781" s="4"/>
      <c r="UFT781" s="4"/>
      <c r="UFU781" s="4"/>
      <c r="UFV781" s="4"/>
      <c r="UFW781" s="4"/>
      <c r="UFX781" s="4"/>
      <c r="UFY781" s="4"/>
      <c r="UFZ781" s="4"/>
      <c r="UGA781" s="4"/>
      <c r="UGB781" s="4"/>
      <c r="UGC781" s="4"/>
      <c r="UGD781" s="4"/>
      <c r="UGE781" s="4"/>
      <c r="UGF781" s="4"/>
      <c r="UGG781" s="4"/>
      <c r="UGH781" s="4"/>
      <c r="UGI781" s="4"/>
      <c r="UGJ781" s="4"/>
      <c r="UGK781" s="4"/>
      <c r="UGL781" s="4"/>
      <c r="UGM781" s="4"/>
      <c r="UGN781" s="4"/>
      <c r="UGO781" s="4"/>
      <c r="UGP781" s="4"/>
      <c r="UGQ781" s="4"/>
      <c r="UGR781" s="4"/>
      <c r="UGS781" s="4"/>
      <c r="UGT781" s="4"/>
      <c r="UGU781" s="4"/>
      <c r="UGV781" s="4"/>
      <c r="UGW781" s="4"/>
      <c r="UGX781" s="4"/>
      <c r="UGY781" s="4"/>
      <c r="UGZ781" s="4"/>
      <c r="UHA781" s="4"/>
      <c r="UHB781" s="4"/>
      <c r="UHC781" s="4"/>
      <c r="UHD781" s="4"/>
      <c r="UHE781" s="4"/>
      <c r="UHF781" s="4"/>
      <c r="UHG781" s="4"/>
      <c r="UHH781" s="4"/>
      <c r="UHI781" s="4"/>
      <c r="UHJ781" s="4"/>
      <c r="UHK781" s="4"/>
      <c r="UHL781" s="4"/>
      <c r="UHM781" s="4"/>
      <c r="UHN781" s="4"/>
      <c r="UHO781" s="4"/>
      <c r="UHP781" s="4"/>
      <c r="UHQ781" s="4"/>
      <c r="UHR781" s="4"/>
      <c r="UHS781" s="4"/>
      <c r="UHT781" s="4"/>
      <c r="UHU781" s="4"/>
      <c r="UHV781" s="4"/>
      <c r="UHW781" s="4"/>
      <c r="UHX781" s="4"/>
      <c r="UHY781" s="4"/>
      <c r="UHZ781" s="4"/>
      <c r="UIA781" s="4"/>
      <c r="UIB781" s="4"/>
      <c r="UIC781" s="4"/>
      <c r="UID781" s="4"/>
      <c r="UIE781" s="4"/>
      <c r="UIF781" s="4"/>
      <c r="UIG781" s="4"/>
      <c r="UIH781" s="4"/>
      <c r="UII781" s="4"/>
      <c r="UIJ781" s="4"/>
      <c r="UIK781" s="4"/>
      <c r="UIL781" s="4"/>
      <c r="UIM781" s="4"/>
      <c r="UIN781" s="4"/>
      <c r="UIO781" s="4"/>
      <c r="UIP781" s="4"/>
      <c r="UIQ781" s="4"/>
      <c r="UIR781" s="4"/>
      <c r="UIS781" s="4"/>
      <c r="UIT781" s="4"/>
      <c r="UIU781" s="4"/>
      <c r="UIV781" s="4"/>
      <c r="UIW781" s="4"/>
      <c r="UIX781" s="4"/>
      <c r="UIY781" s="4"/>
      <c r="UIZ781" s="4"/>
      <c r="UJA781" s="4"/>
      <c r="UJB781" s="4"/>
      <c r="UJC781" s="4"/>
      <c r="UJD781" s="4"/>
      <c r="UJE781" s="4"/>
      <c r="UJF781" s="4"/>
      <c r="UJG781" s="4"/>
      <c r="UJH781" s="4"/>
      <c r="UJI781" s="4"/>
      <c r="UJJ781" s="4"/>
      <c r="UJK781" s="4"/>
      <c r="UJL781" s="4"/>
      <c r="UJM781" s="4"/>
      <c r="UJN781" s="4"/>
      <c r="UJO781" s="4"/>
      <c r="UJP781" s="4"/>
      <c r="UJQ781" s="4"/>
      <c r="UJR781" s="4"/>
      <c r="UJS781" s="4"/>
      <c r="UJT781" s="4"/>
      <c r="UJU781" s="4"/>
      <c r="UJV781" s="4"/>
      <c r="UJW781" s="4"/>
      <c r="UJX781" s="4"/>
      <c r="UJY781" s="4"/>
      <c r="UJZ781" s="4"/>
      <c r="UKA781" s="4"/>
      <c r="UKB781" s="4"/>
      <c r="UKC781" s="4"/>
      <c r="UKD781" s="4"/>
      <c r="UKE781" s="4"/>
      <c r="UKF781" s="4"/>
      <c r="UKG781" s="4"/>
      <c r="UKH781" s="4"/>
      <c r="UKI781" s="4"/>
      <c r="UKJ781" s="4"/>
      <c r="UKK781" s="4"/>
      <c r="UKL781" s="4"/>
      <c r="UKM781" s="4"/>
      <c r="UKN781" s="4"/>
      <c r="UKO781" s="4"/>
      <c r="UKP781" s="4"/>
      <c r="UKQ781" s="4"/>
      <c r="UKR781" s="4"/>
      <c r="UKS781" s="4"/>
      <c r="UKT781" s="4"/>
      <c r="UKU781" s="4"/>
      <c r="UKV781" s="4"/>
      <c r="UKW781" s="4"/>
      <c r="UKX781" s="4"/>
      <c r="UKY781" s="4"/>
      <c r="UKZ781" s="4"/>
      <c r="ULA781" s="4"/>
      <c r="ULB781" s="4"/>
      <c r="ULC781" s="4"/>
      <c r="ULD781" s="4"/>
      <c r="ULE781" s="4"/>
      <c r="ULF781" s="4"/>
      <c r="ULG781" s="4"/>
      <c r="ULH781" s="4"/>
      <c r="ULI781" s="4"/>
      <c r="ULJ781" s="4"/>
      <c r="ULK781" s="4"/>
      <c r="ULL781" s="4"/>
      <c r="ULM781" s="4"/>
      <c r="ULN781" s="4"/>
      <c r="ULO781" s="4"/>
      <c r="ULP781" s="4"/>
      <c r="ULQ781" s="4"/>
      <c r="ULR781" s="4"/>
      <c r="ULS781" s="4"/>
      <c r="ULT781" s="4"/>
      <c r="ULU781" s="4"/>
      <c r="ULV781" s="4"/>
      <c r="ULW781" s="4"/>
      <c r="ULX781" s="4"/>
      <c r="ULY781" s="4"/>
      <c r="ULZ781" s="4"/>
      <c r="UMA781" s="4"/>
      <c r="UMB781" s="4"/>
      <c r="UMC781" s="4"/>
      <c r="UMD781" s="4"/>
      <c r="UME781" s="4"/>
      <c r="UMF781" s="4"/>
      <c r="UMG781" s="4"/>
      <c r="UMH781" s="4"/>
      <c r="UMI781" s="4"/>
      <c r="UMJ781" s="4"/>
      <c r="UMK781" s="4"/>
      <c r="UML781" s="4"/>
      <c r="UMM781" s="4"/>
      <c r="UMN781" s="4"/>
      <c r="UMO781" s="4"/>
      <c r="UMP781" s="4"/>
      <c r="UMQ781" s="4"/>
      <c r="UMR781" s="4"/>
      <c r="UMS781" s="4"/>
      <c r="UMT781" s="4"/>
      <c r="UMU781" s="4"/>
      <c r="UMV781" s="4"/>
      <c r="UMW781" s="4"/>
      <c r="UMX781" s="4"/>
      <c r="UMY781" s="4"/>
      <c r="UMZ781" s="4"/>
      <c r="UNA781" s="4"/>
      <c r="UNB781" s="4"/>
      <c r="UNC781" s="4"/>
      <c r="UND781" s="4"/>
      <c r="UNE781" s="4"/>
      <c r="UNF781" s="4"/>
      <c r="UNG781" s="4"/>
      <c r="UNH781" s="4"/>
      <c r="UNI781" s="4"/>
      <c r="UNJ781" s="4"/>
      <c r="UNK781" s="4"/>
      <c r="UNL781" s="4"/>
      <c r="UNM781" s="4"/>
      <c r="UNN781" s="4"/>
      <c r="UNO781" s="4"/>
      <c r="UNP781" s="4"/>
      <c r="UNQ781" s="4"/>
      <c r="UNR781" s="4"/>
      <c r="UNS781" s="4"/>
      <c r="UNT781" s="4"/>
      <c r="UNU781" s="4"/>
      <c r="UNV781" s="4"/>
      <c r="UNW781" s="4"/>
      <c r="UNX781" s="4"/>
      <c r="UNY781" s="4"/>
      <c r="UNZ781" s="4"/>
      <c r="UOA781" s="4"/>
      <c r="UOB781" s="4"/>
      <c r="UOC781" s="4"/>
      <c r="UOD781" s="4"/>
      <c r="UOE781" s="4"/>
      <c r="UOF781" s="4"/>
      <c r="UOG781" s="4"/>
      <c r="UOH781" s="4"/>
      <c r="UOI781" s="4"/>
      <c r="UOJ781" s="4"/>
      <c r="UOK781" s="4"/>
      <c r="UOL781" s="4"/>
      <c r="UOM781" s="4"/>
      <c r="UON781" s="4"/>
      <c r="UOO781" s="4"/>
      <c r="UOP781" s="4"/>
      <c r="UOQ781" s="4"/>
      <c r="UOR781" s="4"/>
      <c r="UOS781" s="4"/>
      <c r="UOT781" s="4"/>
      <c r="UOU781" s="4"/>
      <c r="UOV781" s="4"/>
      <c r="UOW781" s="4"/>
      <c r="UOX781" s="4"/>
      <c r="UOY781" s="4"/>
      <c r="UOZ781" s="4"/>
      <c r="UPA781" s="4"/>
      <c r="UPB781" s="4"/>
      <c r="UPC781" s="4"/>
      <c r="UPD781" s="4"/>
      <c r="UPE781" s="4"/>
      <c r="UPF781" s="4"/>
      <c r="UPG781" s="4"/>
      <c r="UPH781" s="4"/>
      <c r="UPI781" s="4"/>
      <c r="UPJ781" s="4"/>
      <c r="UPK781" s="4"/>
      <c r="UPL781" s="4"/>
      <c r="UPM781" s="4"/>
      <c r="UPN781" s="4"/>
      <c r="UPO781" s="4"/>
      <c r="UPP781" s="4"/>
      <c r="UPQ781" s="4"/>
      <c r="UPR781" s="4"/>
      <c r="UPS781" s="4"/>
      <c r="UPT781" s="4"/>
      <c r="UPU781" s="4"/>
      <c r="UPV781" s="4"/>
      <c r="UPW781" s="4"/>
      <c r="UPX781" s="4"/>
      <c r="UPY781" s="4"/>
      <c r="UPZ781" s="4"/>
      <c r="UQA781" s="4"/>
      <c r="UQB781" s="4"/>
      <c r="UQC781" s="4"/>
      <c r="UQD781" s="4"/>
      <c r="UQE781" s="4"/>
      <c r="UQF781" s="4"/>
      <c r="UQG781" s="4"/>
      <c r="UQH781" s="4"/>
      <c r="UQI781" s="4"/>
      <c r="UQJ781" s="4"/>
      <c r="UQK781" s="4"/>
      <c r="UQL781" s="4"/>
      <c r="UQM781" s="4"/>
      <c r="UQN781" s="4"/>
      <c r="UQO781" s="4"/>
      <c r="UQP781" s="4"/>
      <c r="UQQ781" s="4"/>
      <c r="UQR781" s="4"/>
      <c r="UQS781" s="4"/>
      <c r="UQT781" s="4"/>
      <c r="UQU781" s="4"/>
      <c r="UQV781" s="4"/>
      <c r="UQW781" s="4"/>
      <c r="UQX781" s="4"/>
      <c r="UQY781" s="4"/>
      <c r="UQZ781" s="4"/>
      <c r="URA781" s="4"/>
      <c r="URB781" s="4"/>
      <c r="URC781" s="4"/>
      <c r="URD781" s="4"/>
      <c r="URE781" s="4"/>
      <c r="URF781" s="4"/>
      <c r="URG781" s="4"/>
      <c r="URH781" s="4"/>
      <c r="URI781" s="4"/>
      <c r="URJ781" s="4"/>
      <c r="URK781" s="4"/>
      <c r="URL781" s="4"/>
      <c r="URM781" s="4"/>
      <c r="URN781" s="4"/>
      <c r="URO781" s="4"/>
      <c r="URP781" s="4"/>
      <c r="URQ781" s="4"/>
      <c r="URR781" s="4"/>
      <c r="URS781" s="4"/>
      <c r="URT781" s="4"/>
      <c r="URU781" s="4"/>
      <c r="URV781" s="4"/>
      <c r="URW781" s="4"/>
      <c r="URX781" s="4"/>
      <c r="URY781" s="4"/>
      <c r="URZ781" s="4"/>
      <c r="USA781" s="4"/>
      <c r="USB781" s="4"/>
      <c r="USC781" s="4"/>
      <c r="USD781" s="4"/>
      <c r="USE781" s="4"/>
      <c r="USF781" s="4"/>
      <c r="USG781" s="4"/>
      <c r="USH781" s="4"/>
      <c r="USI781" s="4"/>
      <c r="USJ781" s="4"/>
      <c r="USK781" s="4"/>
      <c r="USL781" s="4"/>
      <c r="USM781" s="4"/>
      <c r="USN781" s="4"/>
      <c r="USO781" s="4"/>
      <c r="USP781" s="4"/>
      <c r="USQ781" s="4"/>
      <c r="USR781" s="4"/>
      <c r="USS781" s="4"/>
      <c r="UST781" s="4"/>
      <c r="USU781" s="4"/>
      <c r="USV781" s="4"/>
      <c r="USW781" s="4"/>
      <c r="USX781" s="4"/>
      <c r="USY781" s="4"/>
      <c r="USZ781" s="4"/>
      <c r="UTA781" s="4"/>
      <c r="UTB781" s="4"/>
      <c r="UTC781" s="4"/>
      <c r="UTD781" s="4"/>
      <c r="UTE781" s="4"/>
      <c r="UTF781" s="4"/>
      <c r="UTG781" s="4"/>
      <c r="UTH781" s="4"/>
      <c r="UTI781" s="4"/>
      <c r="UTJ781" s="4"/>
      <c r="UTK781" s="4"/>
      <c r="UTL781" s="4"/>
      <c r="UTM781" s="4"/>
      <c r="UTN781" s="4"/>
      <c r="UTO781" s="4"/>
      <c r="UTP781" s="4"/>
      <c r="UTQ781" s="4"/>
      <c r="UTR781" s="4"/>
      <c r="UTS781" s="4"/>
      <c r="UTT781" s="4"/>
      <c r="UTU781" s="4"/>
      <c r="UTV781" s="4"/>
      <c r="UTW781" s="4"/>
      <c r="UTX781" s="4"/>
      <c r="UTY781" s="4"/>
      <c r="UTZ781" s="4"/>
      <c r="UUA781" s="4"/>
      <c r="UUB781" s="4"/>
      <c r="UUC781" s="4"/>
      <c r="UUD781" s="4"/>
      <c r="UUE781" s="4"/>
      <c r="UUF781" s="4"/>
      <c r="UUG781" s="4"/>
      <c r="UUH781" s="4"/>
      <c r="UUI781" s="4"/>
      <c r="UUJ781" s="4"/>
      <c r="UUK781" s="4"/>
      <c r="UUL781" s="4"/>
      <c r="UUM781" s="4"/>
      <c r="UUN781" s="4"/>
      <c r="UUO781" s="4"/>
      <c r="UUP781" s="4"/>
      <c r="UUQ781" s="4"/>
      <c r="UUR781" s="4"/>
      <c r="UUS781" s="4"/>
      <c r="UUT781" s="4"/>
      <c r="UUU781" s="4"/>
      <c r="UUV781" s="4"/>
      <c r="UUW781" s="4"/>
      <c r="UUX781" s="4"/>
      <c r="UUY781" s="4"/>
      <c r="UUZ781" s="4"/>
      <c r="UVA781" s="4"/>
      <c r="UVB781" s="4"/>
      <c r="UVC781" s="4"/>
      <c r="UVD781" s="4"/>
      <c r="UVE781" s="4"/>
      <c r="UVF781" s="4"/>
      <c r="UVG781" s="4"/>
      <c r="UVH781" s="4"/>
      <c r="UVI781" s="4"/>
      <c r="UVJ781" s="4"/>
      <c r="UVK781" s="4"/>
      <c r="UVL781" s="4"/>
      <c r="UVM781" s="4"/>
      <c r="UVN781" s="4"/>
      <c r="UVO781" s="4"/>
      <c r="UVP781" s="4"/>
      <c r="UVQ781" s="4"/>
      <c r="UVR781" s="4"/>
      <c r="UVS781" s="4"/>
      <c r="UVT781" s="4"/>
      <c r="UVU781" s="4"/>
      <c r="UVV781" s="4"/>
      <c r="UVW781" s="4"/>
      <c r="UVX781" s="4"/>
      <c r="UVY781" s="4"/>
      <c r="UVZ781" s="4"/>
      <c r="UWA781" s="4"/>
      <c r="UWB781" s="4"/>
      <c r="UWC781" s="4"/>
      <c r="UWD781" s="4"/>
      <c r="UWE781" s="4"/>
      <c r="UWF781" s="4"/>
      <c r="UWG781" s="4"/>
      <c r="UWH781" s="4"/>
      <c r="UWI781" s="4"/>
      <c r="UWJ781" s="4"/>
      <c r="UWK781" s="4"/>
      <c r="UWL781" s="4"/>
      <c r="UWM781" s="4"/>
      <c r="UWN781" s="4"/>
      <c r="UWO781" s="4"/>
      <c r="UWP781" s="4"/>
      <c r="UWQ781" s="4"/>
      <c r="UWR781" s="4"/>
      <c r="UWS781" s="4"/>
      <c r="UWT781" s="4"/>
      <c r="UWU781" s="4"/>
      <c r="UWV781" s="4"/>
      <c r="UWW781" s="4"/>
      <c r="UWX781" s="4"/>
      <c r="UWY781" s="4"/>
      <c r="UWZ781" s="4"/>
      <c r="UXA781" s="4"/>
      <c r="UXB781" s="4"/>
      <c r="UXC781" s="4"/>
      <c r="UXD781" s="4"/>
      <c r="UXE781" s="4"/>
      <c r="UXF781" s="4"/>
      <c r="UXG781" s="4"/>
      <c r="UXH781" s="4"/>
      <c r="UXI781" s="4"/>
      <c r="UXJ781" s="4"/>
      <c r="UXK781" s="4"/>
      <c r="UXL781" s="4"/>
      <c r="UXM781" s="4"/>
      <c r="UXN781" s="4"/>
      <c r="UXO781" s="4"/>
      <c r="UXP781" s="4"/>
      <c r="UXQ781" s="4"/>
      <c r="UXR781" s="4"/>
      <c r="UXS781" s="4"/>
      <c r="UXT781" s="4"/>
      <c r="UXU781" s="4"/>
      <c r="UXV781" s="4"/>
      <c r="UXW781" s="4"/>
      <c r="UXX781" s="4"/>
      <c r="UXY781" s="4"/>
      <c r="UXZ781" s="4"/>
      <c r="UYA781" s="4"/>
      <c r="UYB781" s="4"/>
      <c r="UYC781" s="4"/>
      <c r="UYD781" s="4"/>
      <c r="UYE781" s="4"/>
      <c r="UYF781" s="4"/>
      <c r="UYG781" s="4"/>
      <c r="UYH781" s="4"/>
      <c r="UYI781" s="4"/>
      <c r="UYJ781" s="4"/>
      <c r="UYK781" s="4"/>
      <c r="UYL781" s="4"/>
      <c r="UYM781" s="4"/>
      <c r="UYN781" s="4"/>
      <c r="UYO781" s="4"/>
      <c r="UYP781" s="4"/>
      <c r="UYQ781" s="4"/>
      <c r="UYR781" s="4"/>
      <c r="UYS781" s="4"/>
      <c r="UYT781" s="4"/>
      <c r="UYU781" s="4"/>
      <c r="UYV781" s="4"/>
      <c r="UYW781" s="4"/>
      <c r="UYX781" s="4"/>
      <c r="UYY781" s="4"/>
      <c r="UYZ781" s="4"/>
      <c r="UZA781" s="4"/>
      <c r="UZB781" s="4"/>
      <c r="UZC781" s="4"/>
      <c r="UZD781" s="4"/>
      <c r="UZE781" s="4"/>
      <c r="UZF781" s="4"/>
      <c r="UZG781" s="4"/>
      <c r="UZH781" s="4"/>
      <c r="UZI781" s="4"/>
      <c r="UZJ781" s="4"/>
      <c r="UZK781" s="4"/>
      <c r="UZL781" s="4"/>
      <c r="UZM781" s="4"/>
      <c r="UZN781" s="4"/>
      <c r="UZO781" s="4"/>
      <c r="UZP781" s="4"/>
      <c r="UZQ781" s="4"/>
      <c r="UZR781" s="4"/>
      <c r="UZS781" s="4"/>
      <c r="UZT781" s="4"/>
      <c r="UZU781" s="4"/>
      <c r="UZV781" s="4"/>
      <c r="UZW781" s="4"/>
      <c r="UZX781" s="4"/>
      <c r="UZY781" s="4"/>
      <c r="UZZ781" s="4"/>
      <c r="VAA781" s="4"/>
      <c r="VAB781" s="4"/>
      <c r="VAC781" s="4"/>
      <c r="VAD781" s="4"/>
      <c r="VAE781" s="4"/>
      <c r="VAF781" s="4"/>
      <c r="VAG781" s="4"/>
      <c r="VAH781" s="4"/>
      <c r="VAI781" s="4"/>
      <c r="VAJ781" s="4"/>
      <c r="VAK781" s="4"/>
      <c r="VAL781" s="4"/>
      <c r="VAM781" s="4"/>
      <c r="VAN781" s="4"/>
      <c r="VAO781" s="4"/>
      <c r="VAP781" s="4"/>
      <c r="VAQ781" s="4"/>
      <c r="VAR781" s="4"/>
      <c r="VAS781" s="4"/>
      <c r="VAT781" s="4"/>
      <c r="VAU781" s="4"/>
      <c r="VAV781" s="4"/>
      <c r="VAW781" s="4"/>
      <c r="VAX781" s="4"/>
      <c r="VAY781" s="4"/>
      <c r="VAZ781" s="4"/>
      <c r="VBA781" s="4"/>
      <c r="VBB781" s="4"/>
      <c r="VBC781" s="4"/>
      <c r="VBD781" s="4"/>
      <c r="VBE781" s="4"/>
      <c r="VBF781" s="4"/>
      <c r="VBG781" s="4"/>
      <c r="VBH781" s="4"/>
      <c r="VBI781" s="4"/>
      <c r="VBJ781" s="4"/>
      <c r="VBK781" s="4"/>
      <c r="VBL781" s="4"/>
      <c r="VBM781" s="4"/>
      <c r="VBN781" s="4"/>
      <c r="VBO781" s="4"/>
      <c r="VBP781" s="4"/>
      <c r="VBQ781" s="4"/>
      <c r="VBR781" s="4"/>
      <c r="VBS781" s="4"/>
      <c r="VBT781" s="4"/>
      <c r="VBU781" s="4"/>
      <c r="VBV781" s="4"/>
      <c r="VBW781" s="4"/>
      <c r="VBX781" s="4"/>
      <c r="VBY781" s="4"/>
      <c r="VBZ781" s="4"/>
      <c r="VCA781" s="4"/>
      <c r="VCB781" s="4"/>
      <c r="VCC781" s="4"/>
      <c r="VCD781" s="4"/>
      <c r="VCE781" s="4"/>
      <c r="VCF781" s="4"/>
      <c r="VCG781" s="4"/>
      <c r="VCH781" s="4"/>
      <c r="VCI781" s="4"/>
      <c r="VCJ781" s="4"/>
      <c r="VCK781" s="4"/>
      <c r="VCL781" s="4"/>
      <c r="VCM781" s="4"/>
      <c r="VCN781" s="4"/>
      <c r="VCO781" s="4"/>
      <c r="VCP781" s="4"/>
      <c r="VCQ781" s="4"/>
      <c r="VCR781" s="4"/>
      <c r="VCS781" s="4"/>
      <c r="VCT781" s="4"/>
      <c r="VCU781" s="4"/>
      <c r="VCV781" s="4"/>
      <c r="VCW781" s="4"/>
      <c r="VCX781" s="4"/>
      <c r="VCY781" s="4"/>
      <c r="VCZ781" s="4"/>
      <c r="VDA781" s="4"/>
      <c r="VDB781" s="4"/>
      <c r="VDC781" s="4"/>
      <c r="VDD781" s="4"/>
      <c r="VDE781" s="4"/>
      <c r="VDF781" s="4"/>
      <c r="VDG781" s="4"/>
      <c r="VDH781" s="4"/>
      <c r="VDI781" s="4"/>
      <c r="VDJ781" s="4"/>
      <c r="VDK781" s="4"/>
      <c r="VDL781" s="4"/>
      <c r="VDM781" s="4"/>
      <c r="VDN781" s="4"/>
      <c r="VDO781" s="4"/>
      <c r="VDP781" s="4"/>
      <c r="VDQ781" s="4"/>
      <c r="VDR781" s="4"/>
      <c r="VDS781" s="4"/>
      <c r="VDT781" s="4"/>
      <c r="VDU781" s="4"/>
      <c r="VDV781" s="4"/>
      <c r="VDW781" s="4"/>
      <c r="VDX781" s="4"/>
      <c r="VDY781" s="4"/>
      <c r="VDZ781" s="4"/>
      <c r="VEA781" s="4"/>
      <c r="VEB781" s="4"/>
      <c r="VEC781" s="4"/>
      <c r="VED781" s="4"/>
      <c r="VEE781" s="4"/>
      <c r="VEF781" s="4"/>
      <c r="VEG781" s="4"/>
      <c r="VEH781" s="4"/>
      <c r="VEI781" s="4"/>
      <c r="VEJ781" s="4"/>
      <c r="VEK781" s="4"/>
      <c r="VEL781" s="4"/>
      <c r="VEM781" s="4"/>
      <c r="VEN781" s="4"/>
      <c r="VEO781" s="4"/>
      <c r="VEP781" s="4"/>
      <c r="VEQ781" s="4"/>
      <c r="VER781" s="4"/>
      <c r="VES781" s="4"/>
      <c r="VET781" s="4"/>
      <c r="VEU781" s="4"/>
      <c r="VEV781" s="4"/>
      <c r="VEW781" s="4"/>
      <c r="VEX781" s="4"/>
      <c r="VEY781" s="4"/>
      <c r="VEZ781" s="4"/>
      <c r="VFA781" s="4"/>
      <c r="VFB781" s="4"/>
      <c r="VFC781" s="4"/>
      <c r="VFD781" s="4"/>
      <c r="VFE781" s="4"/>
      <c r="VFF781" s="4"/>
      <c r="VFG781" s="4"/>
      <c r="VFH781" s="4"/>
      <c r="VFI781" s="4"/>
      <c r="VFJ781" s="4"/>
      <c r="VFK781" s="4"/>
      <c r="VFL781" s="4"/>
      <c r="VFM781" s="4"/>
      <c r="VFN781" s="4"/>
      <c r="VFO781" s="4"/>
      <c r="VFP781" s="4"/>
      <c r="VFQ781" s="4"/>
      <c r="VFR781" s="4"/>
      <c r="VFS781" s="4"/>
      <c r="VFT781" s="4"/>
      <c r="VFU781" s="4"/>
      <c r="VFV781" s="4"/>
      <c r="VFW781" s="4"/>
      <c r="VFX781" s="4"/>
      <c r="VFY781" s="4"/>
      <c r="VFZ781" s="4"/>
      <c r="VGA781" s="4"/>
      <c r="VGB781" s="4"/>
      <c r="VGC781" s="4"/>
      <c r="VGD781" s="4"/>
      <c r="VGE781" s="4"/>
      <c r="VGF781" s="4"/>
      <c r="VGG781" s="4"/>
      <c r="VGH781" s="4"/>
      <c r="VGI781" s="4"/>
      <c r="VGJ781" s="4"/>
      <c r="VGK781" s="4"/>
      <c r="VGL781" s="4"/>
      <c r="VGM781" s="4"/>
      <c r="VGN781" s="4"/>
      <c r="VGO781" s="4"/>
      <c r="VGP781" s="4"/>
      <c r="VGQ781" s="4"/>
      <c r="VGR781" s="4"/>
      <c r="VGS781" s="4"/>
      <c r="VGT781" s="4"/>
      <c r="VGU781" s="4"/>
      <c r="VGV781" s="4"/>
      <c r="VGW781" s="4"/>
      <c r="VGX781" s="4"/>
      <c r="VGY781" s="4"/>
      <c r="VGZ781" s="4"/>
      <c r="VHA781" s="4"/>
      <c r="VHB781" s="4"/>
      <c r="VHC781" s="4"/>
      <c r="VHD781" s="4"/>
      <c r="VHE781" s="4"/>
      <c r="VHF781" s="4"/>
      <c r="VHG781" s="4"/>
      <c r="VHH781" s="4"/>
      <c r="VHI781" s="4"/>
      <c r="VHJ781" s="4"/>
      <c r="VHK781" s="4"/>
      <c r="VHL781" s="4"/>
      <c r="VHM781" s="4"/>
      <c r="VHN781" s="4"/>
      <c r="VHO781" s="4"/>
      <c r="VHP781" s="4"/>
      <c r="VHQ781" s="4"/>
      <c r="VHR781" s="4"/>
      <c r="VHS781" s="4"/>
      <c r="VHT781" s="4"/>
      <c r="VHU781" s="4"/>
      <c r="VHV781" s="4"/>
      <c r="VHW781" s="4"/>
      <c r="VHX781" s="4"/>
      <c r="VHY781" s="4"/>
      <c r="VHZ781" s="4"/>
      <c r="VIA781" s="4"/>
      <c r="VIB781" s="4"/>
      <c r="VIC781" s="4"/>
      <c r="VID781" s="4"/>
      <c r="VIE781" s="4"/>
      <c r="VIF781" s="4"/>
      <c r="VIG781" s="4"/>
      <c r="VIH781" s="4"/>
      <c r="VII781" s="4"/>
      <c r="VIJ781" s="4"/>
      <c r="VIK781" s="4"/>
      <c r="VIL781" s="4"/>
      <c r="VIM781" s="4"/>
      <c r="VIN781" s="4"/>
      <c r="VIO781" s="4"/>
      <c r="VIP781" s="4"/>
      <c r="VIQ781" s="4"/>
      <c r="VIR781" s="4"/>
      <c r="VIS781" s="4"/>
      <c r="VIT781" s="4"/>
      <c r="VIU781" s="4"/>
      <c r="VIV781" s="4"/>
      <c r="VIW781" s="4"/>
      <c r="VIX781" s="4"/>
      <c r="VIY781" s="4"/>
      <c r="VIZ781" s="4"/>
      <c r="VJA781" s="4"/>
      <c r="VJB781" s="4"/>
      <c r="VJC781" s="4"/>
      <c r="VJD781" s="4"/>
      <c r="VJE781" s="4"/>
      <c r="VJF781" s="4"/>
      <c r="VJG781" s="4"/>
      <c r="VJH781" s="4"/>
      <c r="VJI781" s="4"/>
      <c r="VJJ781" s="4"/>
      <c r="VJK781" s="4"/>
      <c r="VJL781" s="4"/>
      <c r="VJM781" s="4"/>
      <c r="VJN781" s="4"/>
      <c r="VJO781" s="4"/>
      <c r="VJP781" s="4"/>
      <c r="VJQ781" s="4"/>
      <c r="VJR781" s="4"/>
      <c r="VJS781" s="4"/>
      <c r="VJT781" s="4"/>
      <c r="VJU781" s="4"/>
      <c r="VJV781" s="4"/>
      <c r="VJW781" s="4"/>
      <c r="VJX781" s="4"/>
      <c r="VJY781" s="4"/>
      <c r="VJZ781" s="4"/>
      <c r="VKA781" s="4"/>
      <c r="VKB781" s="4"/>
      <c r="VKC781" s="4"/>
      <c r="VKD781" s="4"/>
      <c r="VKE781" s="4"/>
      <c r="VKF781" s="4"/>
      <c r="VKG781" s="4"/>
      <c r="VKH781" s="4"/>
      <c r="VKI781" s="4"/>
      <c r="VKJ781" s="4"/>
      <c r="VKK781" s="4"/>
      <c r="VKL781" s="4"/>
      <c r="VKM781" s="4"/>
      <c r="VKN781" s="4"/>
      <c r="VKO781" s="4"/>
      <c r="VKP781" s="4"/>
      <c r="VKQ781" s="4"/>
      <c r="VKR781" s="4"/>
      <c r="VKS781" s="4"/>
      <c r="VKT781" s="4"/>
      <c r="VKU781" s="4"/>
      <c r="VKV781" s="4"/>
      <c r="VKW781" s="4"/>
      <c r="VKX781" s="4"/>
      <c r="VKY781" s="4"/>
      <c r="VKZ781" s="4"/>
      <c r="VLA781" s="4"/>
      <c r="VLB781" s="4"/>
      <c r="VLC781" s="4"/>
      <c r="VLD781" s="4"/>
      <c r="VLE781" s="4"/>
      <c r="VLF781" s="4"/>
      <c r="VLG781" s="4"/>
      <c r="VLH781" s="4"/>
      <c r="VLI781" s="4"/>
      <c r="VLJ781" s="4"/>
      <c r="VLK781" s="4"/>
      <c r="VLL781" s="4"/>
      <c r="VLM781" s="4"/>
      <c r="VLN781" s="4"/>
      <c r="VLO781" s="4"/>
      <c r="VLP781" s="4"/>
      <c r="VLQ781" s="4"/>
      <c r="VLR781" s="4"/>
      <c r="VLS781" s="4"/>
      <c r="VLT781" s="4"/>
      <c r="VLU781" s="4"/>
      <c r="VLV781" s="4"/>
      <c r="VLW781" s="4"/>
      <c r="VLX781" s="4"/>
      <c r="VLY781" s="4"/>
      <c r="VLZ781" s="4"/>
      <c r="VMA781" s="4"/>
      <c r="VMB781" s="4"/>
      <c r="VMC781" s="4"/>
      <c r="VMD781" s="4"/>
      <c r="VME781" s="4"/>
      <c r="VMF781" s="4"/>
      <c r="VMG781" s="4"/>
      <c r="VMH781" s="4"/>
      <c r="VMI781" s="4"/>
      <c r="VMJ781" s="4"/>
      <c r="VMK781" s="4"/>
      <c r="VML781" s="4"/>
      <c r="VMM781" s="4"/>
      <c r="VMN781" s="4"/>
      <c r="VMO781" s="4"/>
      <c r="VMP781" s="4"/>
      <c r="VMQ781" s="4"/>
      <c r="VMR781" s="4"/>
      <c r="VMS781" s="4"/>
      <c r="VMT781" s="4"/>
      <c r="VMU781" s="4"/>
      <c r="VMV781" s="4"/>
      <c r="VMW781" s="4"/>
      <c r="VMX781" s="4"/>
      <c r="VMY781" s="4"/>
      <c r="VMZ781" s="4"/>
      <c r="VNA781" s="4"/>
      <c r="VNB781" s="4"/>
      <c r="VNC781" s="4"/>
      <c r="VND781" s="4"/>
      <c r="VNE781" s="4"/>
      <c r="VNF781" s="4"/>
      <c r="VNG781" s="4"/>
      <c r="VNH781" s="4"/>
      <c r="VNI781" s="4"/>
      <c r="VNJ781" s="4"/>
      <c r="VNK781" s="4"/>
      <c r="VNL781" s="4"/>
      <c r="VNM781" s="4"/>
      <c r="VNN781" s="4"/>
      <c r="VNO781" s="4"/>
      <c r="VNP781" s="4"/>
      <c r="VNQ781" s="4"/>
      <c r="VNR781" s="4"/>
      <c r="VNS781" s="4"/>
      <c r="VNT781" s="4"/>
      <c r="VNU781" s="4"/>
      <c r="VNV781" s="4"/>
      <c r="VNW781" s="4"/>
      <c r="VNX781" s="4"/>
      <c r="VNY781" s="4"/>
      <c r="VNZ781" s="4"/>
      <c r="VOA781" s="4"/>
      <c r="VOB781" s="4"/>
      <c r="VOC781" s="4"/>
      <c r="VOD781" s="4"/>
      <c r="VOE781" s="4"/>
      <c r="VOF781" s="4"/>
      <c r="VOG781" s="4"/>
      <c r="VOH781" s="4"/>
      <c r="VOI781" s="4"/>
      <c r="VOJ781" s="4"/>
      <c r="VOK781" s="4"/>
      <c r="VOL781" s="4"/>
      <c r="VOM781" s="4"/>
      <c r="VON781" s="4"/>
      <c r="VOO781" s="4"/>
      <c r="VOP781" s="4"/>
      <c r="VOQ781" s="4"/>
      <c r="VOR781" s="4"/>
      <c r="VOS781" s="4"/>
      <c r="VOT781" s="4"/>
      <c r="VOU781" s="4"/>
      <c r="VOV781" s="4"/>
      <c r="VOW781" s="4"/>
      <c r="VOX781" s="4"/>
      <c r="VOY781" s="4"/>
      <c r="VOZ781" s="4"/>
      <c r="VPA781" s="4"/>
      <c r="VPB781" s="4"/>
      <c r="VPC781" s="4"/>
      <c r="VPD781" s="4"/>
      <c r="VPE781" s="4"/>
      <c r="VPF781" s="4"/>
      <c r="VPG781" s="4"/>
      <c r="VPH781" s="4"/>
      <c r="VPI781" s="4"/>
      <c r="VPJ781" s="4"/>
      <c r="VPK781" s="4"/>
      <c r="VPL781" s="4"/>
      <c r="VPM781" s="4"/>
      <c r="VPN781" s="4"/>
      <c r="VPO781" s="4"/>
      <c r="VPP781" s="4"/>
      <c r="VPQ781" s="4"/>
      <c r="VPR781" s="4"/>
      <c r="VPS781" s="4"/>
      <c r="VPT781" s="4"/>
      <c r="VPU781" s="4"/>
      <c r="VPV781" s="4"/>
      <c r="VPW781" s="4"/>
      <c r="VPX781" s="4"/>
      <c r="VPY781" s="4"/>
      <c r="VPZ781" s="4"/>
      <c r="VQA781" s="4"/>
      <c r="VQB781" s="4"/>
      <c r="VQC781" s="4"/>
      <c r="VQD781" s="4"/>
      <c r="VQE781" s="4"/>
      <c r="VQF781" s="4"/>
      <c r="VQG781" s="4"/>
      <c r="VQH781" s="4"/>
      <c r="VQI781" s="4"/>
      <c r="VQJ781" s="4"/>
      <c r="VQK781" s="4"/>
      <c r="VQL781" s="4"/>
      <c r="VQM781" s="4"/>
      <c r="VQN781" s="4"/>
      <c r="VQO781" s="4"/>
      <c r="VQP781" s="4"/>
      <c r="VQQ781" s="4"/>
      <c r="VQR781" s="4"/>
      <c r="VQS781" s="4"/>
      <c r="VQT781" s="4"/>
      <c r="VQU781" s="4"/>
      <c r="VQV781" s="4"/>
      <c r="VQW781" s="4"/>
      <c r="VQX781" s="4"/>
      <c r="VQY781" s="4"/>
      <c r="VQZ781" s="4"/>
      <c r="VRA781" s="4"/>
      <c r="VRB781" s="4"/>
      <c r="VRC781" s="4"/>
      <c r="VRD781" s="4"/>
      <c r="VRE781" s="4"/>
      <c r="VRF781" s="4"/>
      <c r="VRG781" s="4"/>
      <c r="VRH781" s="4"/>
      <c r="VRI781" s="4"/>
      <c r="VRJ781" s="4"/>
      <c r="VRK781" s="4"/>
      <c r="VRL781" s="4"/>
      <c r="VRM781" s="4"/>
      <c r="VRN781" s="4"/>
      <c r="VRO781" s="4"/>
      <c r="VRP781" s="4"/>
      <c r="VRQ781" s="4"/>
      <c r="VRR781" s="4"/>
      <c r="VRS781" s="4"/>
      <c r="VRT781" s="4"/>
      <c r="VRU781" s="4"/>
      <c r="VRV781" s="4"/>
      <c r="VRW781" s="4"/>
      <c r="VRX781" s="4"/>
      <c r="VRY781" s="4"/>
      <c r="VRZ781" s="4"/>
      <c r="VSA781" s="4"/>
      <c r="VSB781" s="4"/>
      <c r="VSC781" s="4"/>
      <c r="VSD781" s="4"/>
      <c r="VSE781" s="4"/>
      <c r="VSF781" s="4"/>
      <c r="VSG781" s="4"/>
      <c r="VSH781" s="4"/>
      <c r="VSI781" s="4"/>
      <c r="VSJ781" s="4"/>
      <c r="VSK781" s="4"/>
      <c r="VSL781" s="4"/>
      <c r="VSM781" s="4"/>
      <c r="VSN781" s="4"/>
      <c r="VSO781" s="4"/>
      <c r="VSP781" s="4"/>
      <c r="VSQ781" s="4"/>
      <c r="VSR781" s="4"/>
      <c r="VSS781" s="4"/>
      <c r="VST781" s="4"/>
      <c r="VSU781" s="4"/>
      <c r="VSV781" s="4"/>
      <c r="VSW781" s="4"/>
      <c r="VSX781" s="4"/>
      <c r="VSY781" s="4"/>
      <c r="VSZ781" s="4"/>
      <c r="VTA781" s="4"/>
      <c r="VTB781" s="4"/>
      <c r="VTC781" s="4"/>
      <c r="VTD781" s="4"/>
      <c r="VTE781" s="4"/>
      <c r="VTF781" s="4"/>
      <c r="VTG781" s="4"/>
      <c r="VTH781" s="4"/>
      <c r="VTI781" s="4"/>
      <c r="VTJ781" s="4"/>
      <c r="VTK781" s="4"/>
      <c r="VTL781" s="4"/>
      <c r="VTM781" s="4"/>
      <c r="VTN781" s="4"/>
      <c r="VTO781" s="4"/>
      <c r="VTP781" s="4"/>
      <c r="VTQ781" s="4"/>
      <c r="VTR781" s="4"/>
      <c r="VTS781" s="4"/>
      <c r="VTT781" s="4"/>
      <c r="VTU781" s="4"/>
      <c r="VTV781" s="4"/>
      <c r="VTW781" s="4"/>
      <c r="VTX781" s="4"/>
      <c r="VTY781" s="4"/>
      <c r="VTZ781" s="4"/>
      <c r="VUA781" s="4"/>
      <c r="VUB781" s="4"/>
      <c r="VUC781" s="4"/>
      <c r="VUD781" s="4"/>
      <c r="VUE781" s="4"/>
      <c r="VUF781" s="4"/>
      <c r="VUG781" s="4"/>
      <c r="VUH781" s="4"/>
      <c r="VUI781" s="4"/>
      <c r="VUJ781" s="4"/>
      <c r="VUK781" s="4"/>
      <c r="VUL781" s="4"/>
      <c r="VUM781" s="4"/>
      <c r="VUN781" s="4"/>
      <c r="VUO781" s="4"/>
      <c r="VUP781" s="4"/>
      <c r="VUQ781" s="4"/>
      <c r="VUR781" s="4"/>
      <c r="VUS781" s="4"/>
      <c r="VUT781" s="4"/>
      <c r="VUU781" s="4"/>
      <c r="VUV781" s="4"/>
      <c r="VUW781" s="4"/>
      <c r="VUX781" s="4"/>
      <c r="VUY781" s="4"/>
      <c r="VUZ781" s="4"/>
      <c r="VVA781" s="4"/>
      <c r="VVB781" s="4"/>
      <c r="VVC781" s="4"/>
      <c r="VVD781" s="4"/>
      <c r="VVE781" s="4"/>
      <c r="VVF781" s="4"/>
      <c r="VVG781" s="4"/>
      <c r="VVH781" s="4"/>
      <c r="VVI781" s="4"/>
      <c r="VVJ781" s="4"/>
      <c r="VVK781" s="4"/>
      <c r="VVL781" s="4"/>
      <c r="VVM781" s="4"/>
      <c r="VVN781" s="4"/>
      <c r="VVO781" s="4"/>
      <c r="VVP781" s="4"/>
      <c r="VVQ781" s="4"/>
      <c r="VVR781" s="4"/>
      <c r="VVS781" s="4"/>
      <c r="VVT781" s="4"/>
      <c r="VVU781" s="4"/>
      <c r="VVV781" s="4"/>
      <c r="VVW781" s="4"/>
      <c r="VVX781" s="4"/>
      <c r="VVY781" s="4"/>
      <c r="VVZ781" s="4"/>
      <c r="VWA781" s="4"/>
      <c r="VWB781" s="4"/>
      <c r="VWC781" s="4"/>
      <c r="VWD781" s="4"/>
      <c r="VWE781" s="4"/>
      <c r="VWF781" s="4"/>
      <c r="VWG781" s="4"/>
      <c r="VWH781" s="4"/>
      <c r="VWI781" s="4"/>
      <c r="VWJ781" s="4"/>
      <c r="VWK781" s="4"/>
      <c r="VWL781" s="4"/>
      <c r="VWM781" s="4"/>
      <c r="VWN781" s="4"/>
      <c r="VWO781" s="4"/>
      <c r="VWP781" s="4"/>
      <c r="VWQ781" s="4"/>
      <c r="VWR781" s="4"/>
      <c r="VWS781" s="4"/>
      <c r="VWT781" s="4"/>
      <c r="VWU781" s="4"/>
      <c r="VWV781" s="4"/>
      <c r="VWW781" s="4"/>
      <c r="VWX781" s="4"/>
      <c r="VWY781" s="4"/>
      <c r="VWZ781" s="4"/>
      <c r="VXA781" s="4"/>
      <c r="VXB781" s="4"/>
      <c r="VXC781" s="4"/>
      <c r="VXD781" s="4"/>
      <c r="VXE781" s="4"/>
      <c r="VXF781" s="4"/>
      <c r="VXG781" s="4"/>
      <c r="VXH781" s="4"/>
      <c r="VXI781" s="4"/>
      <c r="VXJ781" s="4"/>
      <c r="VXK781" s="4"/>
      <c r="VXL781" s="4"/>
      <c r="VXM781" s="4"/>
      <c r="VXN781" s="4"/>
      <c r="VXO781" s="4"/>
      <c r="VXP781" s="4"/>
      <c r="VXQ781" s="4"/>
      <c r="VXR781" s="4"/>
      <c r="VXS781" s="4"/>
      <c r="VXT781" s="4"/>
      <c r="VXU781" s="4"/>
      <c r="VXV781" s="4"/>
      <c r="VXW781" s="4"/>
      <c r="VXX781" s="4"/>
      <c r="VXY781" s="4"/>
      <c r="VXZ781" s="4"/>
      <c r="VYA781" s="4"/>
      <c r="VYB781" s="4"/>
      <c r="VYC781" s="4"/>
      <c r="VYD781" s="4"/>
      <c r="VYE781" s="4"/>
      <c r="VYF781" s="4"/>
      <c r="VYG781" s="4"/>
      <c r="VYH781" s="4"/>
      <c r="VYI781" s="4"/>
      <c r="VYJ781" s="4"/>
      <c r="VYK781" s="4"/>
      <c r="VYL781" s="4"/>
      <c r="VYM781" s="4"/>
      <c r="VYN781" s="4"/>
      <c r="VYO781" s="4"/>
      <c r="VYP781" s="4"/>
      <c r="VYQ781" s="4"/>
      <c r="VYR781" s="4"/>
      <c r="VYS781" s="4"/>
      <c r="VYT781" s="4"/>
      <c r="VYU781" s="4"/>
      <c r="VYV781" s="4"/>
      <c r="VYW781" s="4"/>
      <c r="VYX781" s="4"/>
      <c r="VYY781" s="4"/>
      <c r="VYZ781" s="4"/>
      <c r="VZA781" s="4"/>
      <c r="VZB781" s="4"/>
      <c r="VZC781" s="4"/>
      <c r="VZD781" s="4"/>
      <c r="VZE781" s="4"/>
      <c r="VZF781" s="4"/>
      <c r="VZG781" s="4"/>
      <c r="VZH781" s="4"/>
      <c r="VZI781" s="4"/>
      <c r="VZJ781" s="4"/>
      <c r="VZK781" s="4"/>
      <c r="VZL781" s="4"/>
      <c r="VZM781" s="4"/>
      <c r="VZN781" s="4"/>
      <c r="VZO781" s="4"/>
      <c r="VZP781" s="4"/>
      <c r="VZQ781" s="4"/>
      <c r="VZR781" s="4"/>
      <c r="VZS781" s="4"/>
      <c r="VZT781" s="4"/>
      <c r="VZU781" s="4"/>
      <c r="VZV781" s="4"/>
      <c r="VZW781" s="4"/>
      <c r="VZX781" s="4"/>
      <c r="VZY781" s="4"/>
      <c r="VZZ781" s="4"/>
      <c r="WAA781" s="4"/>
      <c r="WAB781" s="4"/>
      <c r="WAC781" s="4"/>
      <c r="WAD781" s="4"/>
      <c r="WAE781" s="4"/>
      <c r="WAF781" s="4"/>
      <c r="WAG781" s="4"/>
      <c r="WAH781" s="4"/>
      <c r="WAI781" s="4"/>
      <c r="WAJ781" s="4"/>
      <c r="WAK781" s="4"/>
      <c r="WAL781" s="4"/>
      <c r="WAM781" s="4"/>
      <c r="WAN781" s="4"/>
      <c r="WAO781" s="4"/>
      <c r="WAP781" s="4"/>
      <c r="WAQ781" s="4"/>
      <c r="WAR781" s="4"/>
      <c r="WAS781" s="4"/>
      <c r="WAT781" s="4"/>
      <c r="WAU781" s="4"/>
      <c r="WAV781" s="4"/>
      <c r="WAW781" s="4"/>
      <c r="WAX781" s="4"/>
      <c r="WAY781" s="4"/>
      <c r="WAZ781" s="4"/>
      <c r="WBA781" s="4"/>
      <c r="WBB781" s="4"/>
      <c r="WBC781" s="4"/>
      <c r="WBD781" s="4"/>
      <c r="WBE781" s="4"/>
      <c r="WBF781" s="4"/>
      <c r="WBG781" s="4"/>
      <c r="WBH781" s="4"/>
      <c r="WBI781" s="4"/>
      <c r="WBJ781" s="4"/>
      <c r="WBK781" s="4"/>
      <c r="WBL781" s="4"/>
      <c r="WBM781" s="4"/>
      <c r="WBN781" s="4"/>
      <c r="WBO781" s="4"/>
      <c r="WBP781" s="4"/>
      <c r="WBQ781" s="4"/>
      <c r="WBR781" s="4"/>
      <c r="WBS781" s="4"/>
      <c r="WBT781" s="4"/>
      <c r="WBU781" s="4"/>
      <c r="WBV781" s="4"/>
      <c r="WBW781" s="4"/>
      <c r="WBX781" s="4"/>
      <c r="WBY781" s="4"/>
      <c r="WBZ781" s="4"/>
      <c r="WCA781" s="4"/>
      <c r="WCB781" s="4"/>
      <c r="WCC781" s="4"/>
      <c r="WCD781" s="4"/>
      <c r="WCE781" s="4"/>
      <c r="WCF781" s="4"/>
      <c r="WCG781" s="4"/>
      <c r="WCH781" s="4"/>
      <c r="WCI781" s="4"/>
      <c r="WCJ781" s="4"/>
      <c r="WCK781" s="4"/>
      <c r="WCL781" s="4"/>
      <c r="WCM781" s="4"/>
      <c r="WCN781" s="4"/>
      <c r="WCO781" s="4"/>
      <c r="WCP781" s="4"/>
      <c r="WCQ781" s="4"/>
      <c r="WCR781" s="4"/>
      <c r="WCS781" s="4"/>
      <c r="WCT781" s="4"/>
      <c r="WCU781" s="4"/>
      <c r="WCV781" s="4"/>
      <c r="WCW781" s="4"/>
      <c r="WCX781" s="4"/>
      <c r="WCY781" s="4"/>
      <c r="WCZ781" s="4"/>
      <c r="WDA781" s="4"/>
      <c r="WDB781" s="4"/>
      <c r="WDC781" s="4"/>
      <c r="WDD781" s="4"/>
      <c r="WDE781" s="4"/>
      <c r="WDF781" s="4"/>
      <c r="WDG781" s="4"/>
      <c r="WDH781" s="4"/>
      <c r="WDI781" s="4"/>
      <c r="WDJ781" s="4"/>
      <c r="WDK781" s="4"/>
      <c r="WDL781" s="4"/>
      <c r="WDM781" s="4"/>
      <c r="WDN781" s="4"/>
      <c r="WDO781" s="4"/>
      <c r="WDP781" s="4"/>
      <c r="WDQ781" s="4"/>
      <c r="WDR781" s="4"/>
      <c r="WDS781" s="4"/>
      <c r="WDT781" s="4"/>
      <c r="WDU781" s="4"/>
      <c r="WDV781" s="4"/>
      <c r="WDW781" s="4"/>
      <c r="WDX781" s="4"/>
      <c r="WDY781" s="4"/>
      <c r="WDZ781" s="4"/>
      <c r="WEA781" s="4"/>
      <c r="WEB781" s="4"/>
      <c r="WEC781" s="4"/>
      <c r="WED781" s="4"/>
      <c r="WEE781" s="4"/>
      <c r="WEF781" s="4"/>
      <c r="WEG781" s="4"/>
      <c r="WEH781" s="4"/>
      <c r="WEI781" s="4"/>
      <c r="WEJ781" s="4"/>
      <c r="WEK781" s="4"/>
      <c r="WEL781" s="4"/>
      <c r="WEM781" s="4"/>
      <c r="WEN781" s="4"/>
      <c r="WEO781" s="4"/>
      <c r="WEP781" s="4"/>
      <c r="WEQ781" s="4"/>
      <c r="WER781" s="4"/>
      <c r="WES781" s="4"/>
      <c r="WET781" s="4"/>
      <c r="WEU781" s="4"/>
      <c r="WEV781" s="4"/>
      <c r="WEW781" s="4"/>
      <c r="WEX781" s="4"/>
      <c r="WEY781" s="4"/>
      <c r="WEZ781" s="4"/>
      <c r="WFA781" s="4"/>
      <c r="WFB781" s="4"/>
      <c r="WFC781" s="4"/>
      <c r="WFD781" s="4"/>
      <c r="WFE781" s="4"/>
      <c r="WFF781" s="4"/>
      <c r="WFG781" s="4"/>
      <c r="WFH781" s="4"/>
      <c r="WFI781" s="4"/>
      <c r="WFJ781" s="4"/>
      <c r="WFK781" s="4"/>
      <c r="WFL781" s="4"/>
      <c r="WFM781" s="4"/>
      <c r="WFN781" s="4"/>
      <c r="WFO781" s="4"/>
      <c r="WFP781" s="4"/>
      <c r="WFQ781" s="4"/>
      <c r="WFR781" s="4"/>
      <c r="WFS781" s="4"/>
      <c r="WFT781" s="4"/>
      <c r="WFU781" s="4"/>
      <c r="WFV781" s="4"/>
      <c r="WFW781" s="4"/>
      <c r="WFX781" s="4"/>
      <c r="WFY781" s="4"/>
      <c r="WFZ781" s="4"/>
      <c r="WGA781" s="4"/>
      <c r="WGB781" s="4"/>
      <c r="WGC781" s="4"/>
      <c r="WGD781" s="4"/>
      <c r="WGE781" s="4"/>
      <c r="WGF781" s="4"/>
      <c r="WGG781" s="4"/>
      <c r="WGH781" s="4"/>
      <c r="WGI781" s="4"/>
      <c r="WGJ781" s="4"/>
      <c r="WGK781" s="4"/>
      <c r="WGL781" s="4"/>
      <c r="WGM781" s="4"/>
      <c r="WGN781" s="4"/>
      <c r="WGO781" s="4"/>
      <c r="WGP781" s="4"/>
      <c r="WGQ781" s="4"/>
      <c r="WGR781" s="4"/>
      <c r="WGS781" s="4"/>
      <c r="WGT781" s="4"/>
      <c r="WGU781" s="4"/>
      <c r="WGV781" s="4"/>
      <c r="WGW781" s="4"/>
      <c r="WGX781" s="4"/>
      <c r="WGY781" s="4"/>
      <c r="WGZ781" s="4"/>
      <c r="WHA781" s="4"/>
      <c r="WHB781" s="4"/>
      <c r="WHC781" s="4"/>
      <c r="WHD781" s="4"/>
      <c r="WHE781" s="4"/>
      <c r="WHF781" s="4"/>
      <c r="WHG781" s="4"/>
      <c r="WHH781" s="4"/>
      <c r="WHI781" s="4"/>
      <c r="WHJ781" s="4"/>
      <c r="WHK781" s="4"/>
      <c r="WHL781" s="4"/>
      <c r="WHM781" s="4"/>
      <c r="WHN781" s="4"/>
      <c r="WHO781" s="4"/>
      <c r="WHP781" s="4"/>
      <c r="WHQ781" s="4"/>
      <c r="WHR781" s="4"/>
      <c r="WHS781" s="4"/>
      <c r="WHT781" s="4"/>
      <c r="WHU781" s="4"/>
      <c r="WHV781" s="4"/>
      <c r="WHW781" s="4"/>
      <c r="WHX781" s="4"/>
      <c r="WHY781" s="4"/>
      <c r="WHZ781" s="4"/>
      <c r="WIA781" s="4"/>
      <c r="WIB781" s="4"/>
      <c r="WIC781" s="4"/>
      <c r="WID781" s="4"/>
      <c r="WIE781" s="4"/>
      <c r="WIF781" s="4"/>
      <c r="WIG781" s="4"/>
      <c r="WIH781" s="4"/>
      <c r="WII781" s="4"/>
      <c r="WIJ781" s="4"/>
      <c r="WIK781" s="4"/>
      <c r="WIL781" s="4"/>
      <c r="WIM781" s="4"/>
      <c r="WIN781" s="4"/>
      <c r="WIO781" s="4"/>
      <c r="WIP781" s="4"/>
      <c r="WIQ781" s="4"/>
      <c r="WIR781" s="4"/>
      <c r="WIS781" s="4"/>
      <c r="WIT781" s="4"/>
      <c r="WIU781" s="4"/>
      <c r="WIV781" s="4"/>
      <c r="WIW781" s="4"/>
      <c r="WIX781" s="4"/>
      <c r="WIY781" s="4"/>
      <c r="WIZ781" s="4"/>
      <c r="WJA781" s="4"/>
      <c r="WJB781" s="4"/>
      <c r="WJC781" s="4"/>
      <c r="WJD781" s="4"/>
      <c r="WJE781" s="4"/>
      <c r="WJF781" s="4"/>
      <c r="WJG781" s="4"/>
      <c r="WJH781" s="4"/>
      <c r="WJI781" s="4"/>
      <c r="WJJ781" s="4"/>
      <c r="WJK781" s="4"/>
      <c r="WJL781" s="4"/>
      <c r="WJM781" s="4"/>
      <c r="WJN781" s="4"/>
      <c r="WJO781" s="4"/>
      <c r="WJP781" s="4"/>
      <c r="WJQ781" s="4"/>
      <c r="WJR781" s="4"/>
      <c r="WJS781" s="4"/>
      <c r="WJT781" s="4"/>
      <c r="WJU781" s="4"/>
      <c r="WJV781" s="4"/>
      <c r="WJW781" s="4"/>
      <c r="WJX781" s="4"/>
      <c r="WJY781" s="4"/>
      <c r="WJZ781" s="4"/>
      <c r="WKA781" s="4"/>
      <c r="WKB781" s="4"/>
      <c r="WKC781" s="4"/>
      <c r="WKD781" s="4"/>
      <c r="WKE781" s="4"/>
      <c r="WKF781" s="4"/>
      <c r="WKG781" s="4"/>
      <c r="WKH781" s="4"/>
      <c r="WKI781" s="4"/>
      <c r="WKJ781" s="4"/>
      <c r="WKK781" s="4"/>
      <c r="WKL781" s="4"/>
      <c r="WKM781" s="4"/>
      <c r="WKN781" s="4"/>
      <c r="WKO781" s="4"/>
      <c r="WKP781" s="4"/>
      <c r="WKQ781" s="4"/>
      <c r="WKR781" s="4"/>
      <c r="WKS781" s="4"/>
      <c r="WKT781" s="4"/>
      <c r="WKU781" s="4"/>
      <c r="WKV781" s="4"/>
      <c r="WKW781" s="4"/>
      <c r="WKX781" s="4"/>
      <c r="WKY781" s="4"/>
      <c r="WKZ781" s="4"/>
      <c r="WLA781" s="4"/>
      <c r="WLB781" s="4"/>
      <c r="WLC781" s="4"/>
      <c r="WLD781" s="4"/>
      <c r="WLE781" s="4"/>
      <c r="WLF781" s="4"/>
      <c r="WLG781" s="4"/>
      <c r="WLH781" s="4"/>
      <c r="WLI781" s="4"/>
      <c r="WLJ781" s="4"/>
      <c r="WLK781" s="4"/>
      <c r="WLL781" s="4"/>
      <c r="WLM781" s="4"/>
      <c r="WLN781" s="4"/>
      <c r="WLO781" s="4"/>
      <c r="WLP781" s="4"/>
      <c r="WLQ781" s="4"/>
      <c r="WLR781" s="4"/>
      <c r="WLS781" s="4"/>
      <c r="WLT781" s="4"/>
      <c r="WLU781" s="4"/>
      <c r="WLV781" s="4"/>
      <c r="WLW781" s="4"/>
      <c r="WLX781" s="4"/>
      <c r="WLY781" s="4"/>
      <c r="WLZ781" s="4"/>
      <c r="WMA781" s="4"/>
      <c r="WMB781" s="4"/>
      <c r="WMC781" s="4"/>
      <c r="WMD781" s="4"/>
      <c r="WME781" s="4"/>
      <c r="WMF781" s="4"/>
      <c r="WMG781" s="4"/>
      <c r="WMH781" s="4"/>
      <c r="WMI781" s="4"/>
      <c r="WMJ781" s="4"/>
      <c r="WMK781" s="4"/>
      <c r="WML781" s="4"/>
      <c r="WMM781" s="4"/>
      <c r="WMN781" s="4"/>
      <c r="WMO781" s="4"/>
      <c r="WMP781" s="4"/>
      <c r="WMQ781" s="4"/>
      <c r="WMR781" s="4"/>
      <c r="WMS781" s="4"/>
      <c r="WMT781" s="4"/>
      <c r="WMU781" s="4"/>
      <c r="WMV781" s="4"/>
      <c r="WMW781" s="4"/>
      <c r="WMX781" s="4"/>
      <c r="WMY781" s="4"/>
      <c r="WMZ781" s="4"/>
      <c r="WNA781" s="4"/>
      <c r="WNB781" s="4"/>
      <c r="WNC781" s="4"/>
      <c r="WND781" s="4"/>
      <c r="WNE781" s="4"/>
      <c r="WNF781" s="4"/>
      <c r="WNG781" s="4"/>
      <c r="WNH781" s="4"/>
      <c r="WNI781" s="4"/>
      <c r="WNJ781" s="4"/>
      <c r="WNK781" s="4"/>
      <c r="WNL781" s="4"/>
      <c r="WNM781" s="4"/>
      <c r="WNN781" s="4"/>
      <c r="WNO781" s="4"/>
      <c r="WNP781" s="4"/>
      <c r="WNQ781" s="4"/>
      <c r="WNR781" s="4"/>
      <c r="WNS781" s="4"/>
      <c r="WNT781" s="4"/>
      <c r="WNU781" s="4"/>
      <c r="WNV781" s="4"/>
      <c r="WNW781" s="4"/>
      <c r="WNX781" s="4"/>
      <c r="WNY781" s="4"/>
      <c r="WNZ781" s="4"/>
      <c r="WOA781" s="4"/>
      <c r="WOB781" s="4"/>
      <c r="WOC781" s="4"/>
      <c r="WOD781" s="4"/>
      <c r="WOE781" s="4"/>
      <c r="WOF781" s="4"/>
      <c r="WOG781" s="4"/>
      <c r="WOH781" s="4"/>
      <c r="WOI781" s="4"/>
      <c r="WOJ781" s="4"/>
      <c r="WOK781" s="4"/>
      <c r="WOL781" s="4"/>
      <c r="WOM781" s="4"/>
      <c r="WON781" s="4"/>
      <c r="WOO781" s="4"/>
      <c r="WOP781" s="4"/>
      <c r="WOQ781" s="4"/>
      <c r="WOR781" s="4"/>
      <c r="WOS781" s="4"/>
      <c r="WOT781" s="4"/>
      <c r="WOU781" s="4"/>
      <c r="WOV781" s="4"/>
      <c r="WOW781" s="4"/>
      <c r="WOX781" s="4"/>
      <c r="WOY781" s="4"/>
      <c r="WOZ781" s="4"/>
      <c r="WPA781" s="4"/>
      <c r="WPB781" s="4"/>
      <c r="WPC781" s="4"/>
      <c r="WPD781" s="4"/>
      <c r="WPE781" s="4"/>
      <c r="WPF781" s="4"/>
      <c r="WPG781" s="4"/>
      <c r="WPH781" s="4"/>
      <c r="WPI781" s="4"/>
      <c r="WPJ781" s="4"/>
      <c r="WPK781" s="4"/>
      <c r="WPL781" s="4"/>
      <c r="WPM781" s="4"/>
      <c r="WPN781" s="4"/>
      <c r="WPO781" s="4"/>
      <c r="WPP781" s="4"/>
      <c r="WPQ781" s="4"/>
      <c r="WPR781" s="4"/>
      <c r="WPS781" s="4"/>
      <c r="WPT781" s="4"/>
      <c r="WPU781" s="4"/>
      <c r="WPV781" s="4"/>
      <c r="WPW781" s="4"/>
      <c r="WPX781" s="4"/>
      <c r="WPY781" s="4"/>
      <c r="WPZ781" s="4"/>
      <c r="WQA781" s="4"/>
      <c r="WQB781" s="4"/>
      <c r="WQC781" s="4"/>
      <c r="WQD781" s="4"/>
      <c r="WQE781" s="4"/>
      <c r="WQF781" s="4"/>
      <c r="WQG781" s="4"/>
      <c r="WQH781" s="4"/>
      <c r="WQI781" s="4"/>
      <c r="WQJ781" s="4"/>
      <c r="WQK781" s="4"/>
      <c r="WQL781" s="4"/>
      <c r="WQM781" s="4"/>
      <c r="WQN781" s="4"/>
      <c r="WQO781" s="4"/>
      <c r="WQP781" s="4"/>
      <c r="WQQ781" s="4"/>
      <c r="WQR781" s="4"/>
      <c r="WQS781" s="4"/>
      <c r="WQT781" s="4"/>
      <c r="WQU781" s="4"/>
      <c r="WQV781" s="4"/>
      <c r="WQW781" s="4"/>
      <c r="WQX781" s="4"/>
      <c r="WQY781" s="4"/>
      <c r="WQZ781" s="4"/>
      <c r="WRA781" s="4"/>
      <c r="WRB781" s="4"/>
      <c r="WRC781" s="4"/>
      <c r="WRD781" s="4"/>
      <c r="WRE781" s="4"/>
      <c r="WRF781" s="4"/>
      <c r="WRG781" s="4"/>
      <c r="WRH781" s="4"/>
      <c r="WRI781" s="4"/>
      <c r="WRJ781" s="4"/>
      <c r="WRK781" s="4"/>
      <c r="WRL781" s="4"/>
      <c r="WRM781" s="4"/>
      <c r="WRN781" s="4"/>
      <c r="WRO781" s="4"/>
      <c r="WRP781" s="4"/>
      <c r="WRQ781" s="4"/>
      <c r="WRR781" s="4"/>
      <c r="WRS781" s="4"/>
      <c r="WRT781" s="4"/>
      <c r="WRU781" s="4"/>
      <c r="WRV781" s="4"/>
      <c r="WRW781" s="4"/>
      <c r="WRX781" s="4"/>
      <c r="WRY781" s="4"/>
      <c r="WRZ781" s="4"/>
      <c r="WSA781" s="4"/>
      <c r="WSB781" s="4"/>
      <c r="WSC781" s="4"/>
      <c r="WSD781" s="4"/>
      <c r="WSE781" s="4"/>
      <c r="WSF781" s="4"/>
      <c r="WSG781" s="4"/>
      <c r="WSH781" s="4"/>
      <c r="WSI781" s="4"/>
      <c r="WSJ781" s="4"/>
      <c r="WSK781" s="4"/>
      <c r="WSL781" s="4"/>
      <c r="WSM781" s="4"/>
      <c r="WSN781" s="4"/>
      <c r="WSO781" s="4"/>
      <c r="WSP781" s="4"/>
      <c r="WSQ781" s="4"/>
      <c r="WSR781" s="4"/>
      <c r="WSS781" s="4"/>
      <c r="WST781" s="4"/>
      <c r="WSU781" s="4"/>
      <c r="WSV781" s="4"/>
      <c r="WSW781" s="4"/>
      <c r="WSX781" s="4"/>
      <c r="WSY781" s="4"/>
      <c r="WSZ781" s="4"/>
      <c r="WTA781" s="4"/>
      <c r="WTB781" s="4"/>
      <c r="WTC781" s="4"/>
      <c r="WTD781" s="4"/>
      <c r="WTE781" s="4"/>
      <c r="WTF781" s="4"/>
      <c r="WTG781" s="4"/>
      <c r="WTH781" s="4"/>
      <c r="WTI781" s="4"/>
      <c r="WTJ781" s="4"/>
      <c r="WTK781" s="4"/>
      <c r="WTL781" s="4"/>
      <c r="WTM781" s="4"/>
      <c r="WTN781" s="4"/>
      <c r="WTO781" s="4"/>
      <c r="WTP781" s="4"/>
      <c r="WTQ781" s="4"/>
      <c r="WTR781" s="4"/>
      <c r="WTS781" s="4"/>
      <c r="WTT781" s="4"/>
      <c r="WTU781" s="4"/>
      <c r="WTV781" s="4"/>
      <c r="WTW781" s="4"/>
      <c r="WTX781" s="4"/>
      <c r="WTY781" s="4"/>
      <c r="WTZ781" s="4"/>
      <c r="WUA781" s="4"/>
      <c r="WUB781" s="4"/>
      <c r="WUC781" s="4"/>
      <c r="WUD781" s="4"/>
      <c r="WUE781" s="4"/>
      <c r="WUF781" s="4"/>
      <c r="WUG781" s="4"/>
      <c r="WUH781" s="4"/>
      <c r="WUI781" s="4"/>
      <c r="WUJ781" s="4"/>
      <c r="WUK781" s="4"/>
      <c r="WUL781" s="4"/>
      <c r="WUM781" s="4"/>
      <c r="WUN781" s="4"/>
      <c r="WUO781" s="4"/>
      <c r="WUP781" s="4"/>
      <c r="WUQ781" s="4"/>
      <c r="WUR781" s="4"/>
      <c r="WUS781" s="4"/>
      <c r="WUT781" s="4"/>
      <c r="WUU781" s="4"/>
      <c r="WUV781" s="4"/>
      <c r="WUW781" s="4"/>
      <c r="WUX781" s="4"/>
      <c r="WUY781" s="4"/>
      <c r="WUZ781" s="4"/>
      <c r="WVA781" s="4"/>
      <c r="WVB781" s="4"/>
      <c r="WVC781" s="4"/>
      <c r="WVD781" s="4"/>
      <c r="WVE781" s="4"/>
      <c r="WVF781" s="4"/>
      <c r="WVG781" s="4"/>
      <c r="WVH781" s="4"/>
      <c r="WVI781" s="4"/>
      <c r="WVJ781" s="4"/>
      <c r="WVK781" s="4"/>
      <c r="WVL781" s="4"/>
      <c r="WVM781" s="4"/>
      <c r="WVN781" s="4"/>
      <c r="WVO781" s="4"/>
      <c r="WVP781" s="4"/>
      <c r="WVQ781" s="4"/>
      <c r="WVR781" s="4"/>
      <c r="WVS781" s="4"/>
      <c r="WVT781" s="4"/>
      <c r="WVU781" s="4"/>
      <c r="WVV781" s="4"/>
      <c r="WVW781" s="4"/>
      <c r="WVX781" s="4"/>
      <c r="WVY781" s="4"/>
      <c r="WVZ781" s="4"/>
      <c r="WWA781" s="4"/>
      <c r="WWB781" s="4"/>
      <c r="WWC781" s="4"/>
      <c r="WWD781" s="4"/>
      <c r="WWE781" s="4"/>
      <c r="WWF781" s="4"/>
      <c r="WWG781" s="4"/>
      <c r="WWH781" s="4"/>
      <c r="WWI781" s="4"/>
      <c r="WWJ781" s="4"/>
      <c r="WWK781" s="4"/>
      <c r="WWL781" s="4"/>
      <c r="WWM781" s="4"/>
      <c r="WWN781" s="4"/>
      <c r="WWO781" s="4"/>
      <c r="WWP781" s="4"/>
      <c r="WWQ781" s="4"/>
      <c r="WWR781" s="4"/>
      <c r="WWS781" s="4"/>
      <c r="WWT781" s="4"/>
      <c r="WWU781" s="4"/>
      <c r="WWV781" s="4"/>
      <c r="WWW781" s="4"/>
      <c r="WWX781" s="4"/>
      <c r="WWY781" s="4"/>
      <c r="WWZ781" s="4"/>
      <c r="WXA781" s="4"/>
      <c r="WXB781" s="4"/>
      <c r="WXC781" s="4"/>
      <c r="WXD781" s="4"/>
      <c r="WXE781" s="4"/>
      <c r="WXF781" s="4"/>
      <c r="WXG781" s="4"/>
      <c r="WXH781" s="4"/>
      <c r="WXI781" s="4"/>
      <c r="WXJ781" s="4"/>
      <c r="WXK781" s="4"/>
      <c r="WXL781" s="4"/>
      <c r="WXM781" s="4"/>
      <c r="WXN781" s="4"/>
      <c r="WXO781" s="4"/>
      <c r="WXP781" s="4"/>
      <c r="WXQ781" s="4"/>
      <c r="WXR781" s="4"/>
      <c r="WXS781" s="4"/>
      <c r="WXT781" s="4"/>
      <c r="WXU781" s="4"/>
      <c r="WXV781" s="4"/>
      <c r="WXW781" s="4"/>
      <c r="WXX781" s="4"/>
      <c r="WXY781" s="4"/>
      <c r="WXZ781" s="4"/>
      <c r="WYA781" s="4"/>
      <c r="WYB781" s="4"/>
      <c r="WYC781" s="4"/>
      <c r="WYD781" s="4"/>
      <c r="WYE781" s="4"/>
      <c r="WYF781" s="4"/>
      <c r="WYG781" s="4"/>
      <c r="WYH781" s="4"/>
      <c r="WYI781" s="4"/>
      <c r="WYJ781" s="4"/>
      <c r="WYK781" s="4"/>
      <c r="WYL781" s="4"/>
      <c r="WYM781" s="4"/>
      <c r="WYN781" s="4"/>
      <c r="WYO781" s="4"/>
      <c r="WYP781" s="4"/>
      <c r="WYQ781" s="4"/>
      <c r="WYR781" s="4"/>
      <c r="WYS781" s="4"/>
      <c r="WYT781" s="4"/>
      <c r="WYU781" s="4"/>
      <c r="WYV781" s="4"/>
      <c r="WYW781" s="4"/>
      <c r="WYX781" s="4"/>
      <c r="WYY781" s="4"/>
      <c r="WYZ781" s="4"/>
      <c r="WZA781" s="4"/>
      <c r="WZB781" s="4"/>
      <c r="WZC781" s="4"/>
      <c r="WZD781" s="4"/>
      <c r="WZE781" s="4"/>
      <c r="WZF781" s="4"/>
      <c r="WZG781" s="4"/>
      <c r="WZH781" s="4"/>
      <c r="WZI781" s="4"/>
      <c r="WZJ781" s="4"/>
      <c r="WZK781" s="4"/>
      <c r="WZL781" s="4"/>
      <c r="WZM781" s="4"/>
      <c r="WZN781" s="4"/>
      <c r="WZO781" s="4"/>
      <c r="WZP781" s="4"/>
      <c r="WZQ781" s="4"/>
      <c r="WZR781" s="4"/>
      <c r="WZS781" s="4"/>
      <c r="WZT781" s="4"/>
      <c r="WZU781" s="4"/>
      <c r="WZV781" s="4"/>
      <c r="WZW781" s="4"/>
      <c r="WZX781" s="4"/>
      <c r="WZY781" s="4"/>
      <c r="WZZ781" s="4"/>
      <c r="XAA781" s="4"/>
      <c r="XAB781" s="4"/>
      <c r="XAC781" s="4"/>
      <c r="XAD781" s="4"/>
      <c r="XAE781" s="4"/>
      <c r="XAF781" s="4"/>
      <c r="XAG781" s="4"/>
      <c r="XAH781" s="4"/>
      <c r="XAI781" s="4"/>
      <c r="XAJ781" s="4"/>
      <c r="XAK781" s="4"/>
      <c r="XAL781" s="4"/>
      <c r="XAM781" s="4"/>
      <c r="XAN781" s="4"/>
      <c r="XAO781" s="4"/>
      <c r="XAP781" s="4"/>
      <c r="XAQ781" s="4"/>
      <c r="XAR781" s="4"/>
      <c r="XAS781" s="4"/>
      <c r="XAT781" s="4"/>
      <c r="XAU781" s="4"/>
      <c r="XAV781" s="4"/>
      <c r="XAW781" s="4"/>
      <c r="XAX781" s="4"/>
      <c r="XAY781" s="4"/>
      <c r="XAZ781" s="4"/>
      <c r="XBA781" s="4"/>
      <c r="XBB781" s="4"/>
      <c r="XBC781" s="4"/>
      <c r="XBD781" s="4"/>
      <c r="XBE781" s="4"/>
      <c r="XBF781" s="4"/>
      <c r="XBG781" s="4"/>
      <c r="XBH781" s="4"/>
      <c r="XBI781" s="4"/>
      <c r="XBJ781" s="4"/>
      <c r="XBK781" s="4"/>
      <c r="XBL781" s="4"/>
      <c r="XBM781" s="4"/>
      <c r="XBN781" s="4"/>
      <c r="XBO781" s="4"/>
      <c r="XBP781" s="4"/>
      <c r="XBQ781" s="4"/>
      <c r="XBR781" s="4"/>
      <c r="XBS781" s="4"/>
      <c r="XBT781" s="4"/>
      <c r="XBU781" s="4"/>
      <c r="XBV781" s="4"/>
      <c r="XBW781" s="4"/>
      <c r="XBX781" s="4"/>
      <c r="XBY781" s="4"/>
      <c r="XBZ781" s="4"/>
      <c r="XCA781" s="4"/>
      <c r="XCB781" s="4"/>
      <c r="XCC781" s="4"/>
      <c r="XCD781" s="4"/>
      <c r="XCE781" s="4"/>
      <c r="XCF781" s="4"/>
      <c r="XCG781" s="4"/>
      <c r="XCH781" s="4"/>
      <c r="XCI781" s="4"/>
      <c r="XCJ781" s="4"/>
      <c r="XCK781" s="4"/>
      <c r="XCL781" s="4"/>
      <c r="XCM781" s="4"/>
      <c r="XCN781" s="4"/>
      <c r="XCO781" s="4"/>
      <c r="XCP781" s="4"/>
      <c r="XCQ781" s="4"/>
      <c r="XCR781" s="4"/>
      <c r="XCS781" s="4"/>
      <c r="XCT781" s="4"/>
      <c r="XCU781" s="4"/>
      <c r="XCV781" s="4"/>
      <c r="XCW781" s="4"/>
      <c r="XCX781" s="4"/>
      <c r="XCY781" s="4"/>
      <c r="XCZ781" s="4"/>
      <c r="XDA781" s="4"/>
      <c r="XDB781" s="4"/>
      <c r="XDC781" s="4"/>
      <c r="XDD781" s="4"/>
      <c r="XDE781" s="4"/>
      <c r="XDF781" s="4"/>
      <c r="XDG781" s="4"/>
      <c r="XDH781" s="4"/>
      <c r="XDI781" s="4"/>
      <c r="XDJ781" s="4"/>
      <c r="XDK781" s="4"/>
      <c r="XDL781" s="4"/>
      <c r="XDM781" s="4"/>
      <c r="XDN781" s="4"/>
      <c r="XDO781" s="4"/>
      <c r="XDP781" s="4"/>
      <c r="XDQ781" s="4"/>
      <c r="XDR781" s="4"/>
      <c r="XDS781" s="4"/>
      <c r="XDT781" s="4"/>
      <c r="XDU781" s="4"/>
      <c r="XDV781" s="4"/>
    </row>
    <row r="782" spans="1:16350" hidden="1" x14ac:dyDescent="0.25">
      <c r="A782" s="2" t="s">
        <v>186</v>
      </c>
      <c r="B782" s="47">
        <v>44272</v>
      </c>
      <c r="C782" s="2" t="s">
        <v>6</v>
      </c>
      <c r="D782" s="2" t="s">
        <v>1031</v>
      </c>
      <c r="E782" s="2" t="s">
        <v>1032</v>
      </c>
      <c r="F782" s="2" t="s">
        <v>766</v>
      </c>
      <c r="G782" s="2" t="s">
        <v>13</v>
      </c>
      <c r="H782" s="2" t="s">
        <v>1</v>
      </c>
      <c r="I782" s="1" t="s">
        <v>2197</v>
      </c>
      <c r="J782" s="1" t="s">
        <v>1</v>
      </c>
      <c r="K782" s="1" t="s">
        <v>2473</v>
      </c>
      <c r="L782" s="1" t="s">
        <v>2430</v>
      </c>
      <c r="M782" s="1">
        <v>5069000</v>
      </c>
      <c r="N782" s="2" t="s">
        <v>12</v>
      </c>
      <c r="O782" s="2" t="s">
        <v>2474</v>
      </c>
      <c r="P782" s="2" t="s">
        <v>2475</v>
      </c>
      <c r="Q782" s="1">
        <v>-2682500</v>
      </c>
      <c r="R782" s="1">
        <v>0</v>
      </c>
      <c r="S782" s="1">
        <v>-2682500</v>
      </c>
      <c r="T782" s="1">
        <v>0</v>
      </c>
      <c r="U782" s="2" t="s">
        <v>0</v>
      </c>
      <c r="V782" s="1">
        <v>0</v>
      </c>
      <c r="W782" s="1">
        <v>0</v>
      </c>
      <c r="X782" s="2" t="s">
        <v>0</v>
      </c>
      <c r="Y782" s="1">
        <v>0</v>
      </c>
      <c r="Z782" s="3">
        <v>0</v>
      </c>
      <c r="AA782" s="3" t="s">
        <v>0</v>
      </c>
      <c r="AB782" s="3">
        <v>0</v>
      </c>
      <c r="AC782" s="3">
        <v>0</v>
      </c>
      <c r="AD782" s="3" t="s">
        <v>0</v>
      </c>
      <c r="AE782" s="3">
        <v>0</v>
      </c>
    </row>
    <row r="783" spans="1:16350" hidden="1" x14ac:dyDescent="0.25">
      <c r="A783" s="2" t="s">
        <v>184</v>
      </c>
      <c r="B783" s="47">
        <v>44272</v>
      </c>
      <c r="C783" s="2" t="s">
        <v>27</v>
      </c>
      <c r="D783" s="2" t="s">
        <v>1031</v>
      </c>
      <c r="E783" s="2" t="s">
        <v>1104</v>
      </c>
      <c r="F783" s="2" t="s">
        <v>2476</v>
      </c>
      <c r="G783" s="2" t="s">
        <v>3</v>
      </c>
      <c r="H783" s="2" t="s">
        <v>2477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11721452</v>
      </c>
      <c r="R783" s="1">
        <v>0</v>
      </c>
      <c r="S783" s="1">
        <v>0</v>
      </c>
      <c r="T783" s="1">
        <v>0</v>
      </c>
      <c r="U783" s="2" t="s">
        <v>0</v>
      </c>
      <c r="V783" s="1">
        <v>0</v>
      </c>
      <c r="W783" s="1">
        <v>10104700</v>
      </c>
      <c r="X783" s="2" t="s">
        <v>9</v>
      </c>
      <c r="Y783" s="1">
        <v>1616752</v>
      </c>
      <c r="Z783" s="3">
        <v>0</v>
      </c>
      <c r="AA783" s="3" t="s">
        <v>0</v>
      </c>
      <c r="AB783" s="3">
        <v>0</v>
      </c>
      <c r="AC783" s="3">
        <v>0</v>
      </c>
      <c r="AD783" s="3" t="s">
        <v>0</v>
      </c>
      <c r="AE783" s="3">
        <v>0</v>
      </c>
    </row>
    <row r="784" spans="1:16350" hidden="1" x14ac:dyDescent="0.25">
      <c r="A784" s="2" t="s">
        <v>182</v>
      </c>
      <c r="B784" s="47">
        <v>44272</v>
      </c>
      <c r="C784" s="2" t="s">
        <v>6</v>
      </c>
      <c r="D784" s="2" t="s">
        <v>19</v>
      </c>
      <c r="E784" s="2" t="s">
        <v>185</v>
      </c>
      <c r="F784" s="2" t="s">
        <v>1197</v>
      </c>
      <c r="G784" s="2" t="s">
        <v>3</v>
      </c>
      <c r="H784" s="2" t="s">
        <v>2478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688723904.55999994</v>
      </c>
      <c r="R784" s="1">
        <v>0</v>
      </c>
      <c r="S784" s="1">
        <v>536559929</v>
      </c>
      <c r="T784" s="1">
        <v>0</v>
      </c>
      <c r="U784" s="2" t="s">
        <v>0</v>
      </c>
      <c r="V784" s="1">
        <v>0</v>
      </c>
      <c r="W784" s="1">
        <v>131175841</v>
      </c>
      <c r="X784" s="2" t="s">
        <v>9</v>
      </c>
      <c r="Y784" s="1">
        <v>20988134.559999999</v>
      </c>
      <c r="Z784" s="3">
        <v>0</v>
      </c>
      <c r="AA784" s="3" t="s">
        <v>0</v>
      </c>
      <c r="AB784" s="3">
        <v>0</v>
      </c>
      <c r="AC784" s="3">
        <v>0</v>
      </c>
      <c r="AD784" s="3" t="s">
        <v>0</v>
      </c>
      <c r="AE784" s="3">
        <v>0</v>
      </c>
    </row>
    <row r="785" spans="1:31" hidden="1" x14ac:dyDescent="0.25">
      <c r="A785" s="2" t="s">
        <v>180</v>
      </c>
      <c r="B785" s="47">
        <v>44272</v>
      </c>
      <c r="C785" s="2" t="s">
        <v>6</v>
      </c>
      <c r="D785" s="2" t="s">
        <v>19</v>
      </c>
      <c r="E785" s="2" t="s">
        <v>185</v>
      </c>
      <c r="F785" s="2" t="s">
        <v>1197</v>
      </c>
      <c r="G785" s="2" t="s">
        <v>3</v>
      </c>
      <c r="H785" s="2" t="s">
        <v>2479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1028</v>
      </c>
      <c r="P785" s="2" t="s">
        <v>1034</v>
      </c>
      <c r="Q785" s="1">
        <v>220446000</v>
      </c>
      <c r="R785" s="1">
        <v>0</v>
      </c>
      <c r="S785" s="1">
        <v>220446000</v>
      </c>
      <c r="T785" s="1">
        <v>0</v>
      </c>
      <c r="U785" s="2" t="s">
        <v>0</v>
      </c>
      <c r="V785" s="1">
        <v>0</v>
      </c>
      <c r="W785" s="1">
        <v>0</v>
      </c>
      <c r="X785" s="2" t="s">
        <v>0</v>
      </c>
      <c r="Y785" s="1">
        <v>0</v>
      </c>
      <c r="Z785" s="3">
        <v>0</v>
      </c>
      <c r="AA785" s="3" t="s">
        <v>0</v>
      </c>
      <c r="AB785" s="3">
        <v>0</v>
      </c>
      <c r="AC785" s="3">
        <v>0</v>
      </c>
      <c r="AD785" s="3" t="s">
        <v>0</v>
      </c>
      <c r="AE785" s="3">
        <v>0</v>
      </c>
    </row>
    <row r="786" spans="1:31" hidden="1" x14ac:dyDescent="0.25">
      <c r="A786" s="2" t="s">
        <v>179</v>
      </c>
      <c r="B786" s="47">
        <v>44272</v>
      </c>
      <c r="C786" s="2" t="s">
        <v>6</v>
      </c>
      <c r="D786" s="2" t="s">
        <v>19</v>
      </c>
      <c r="E786" s="2" t="s">
        <v>185</v>
      </c>
      <c r="F786" s="2" t="s">
        <v>1197</v>
      </c>
      <c r="G786" s="2" t="s">
        <v>3</v>
      </c>
      <c r="H786" s="2" t="s">
        <v>2480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257444464.75999999</v>
      </c>
      <c r="R786" s="1">
        <v>0</v>
      </c>
      <c r="S786" s="1">
        <v>138814529</v>
      </c>
      <c r="T786" s="1">
        <v>0</v>
      </c>
      <c r="U786" s="2" t="s">
        <v>0</v>
      </c>
      <c r="V786" s="1">
        <v>0</v>
      </c>
      <c r="W786" s="1">
        <v>102267186</v>
      </c>
      <c r="X786" s="2" t="s">
        <v>9</v>
      </c>
      <c r="Y786" s="1">
        <v>16362749.76</v>
      </c>
      <c r="Z786" s="3">
        <v>0</v>
      </c>
      <c r="AA786" s="3" t="s">
        <v>0</v>
      </c>
      <c r="AB786" s="3">
        <v>0</v>
      </c>
      <c r="AC786" s="3">
        <v>0</v>
      </c>
      <c r="AD786" s="3" t="s">
        <v>0</v>
      </c>
      <c r="AE786" s="3">
        <v>0</v>
      </c>
    </row>
    <row r="787" spans="1:31" hidden="1" x14ac:dyDescent="0.25">
      <c r="A787" s="2" t="s">
        <v>177</v>
      </c>
      <c r="B787" s="47">
        <v>44272</v>
      </c>
      <c r="C787" s="2" t="s">
        <v>6</v>
      </c>
      <c r="D787" s="2" t="s">
        <v>14</v>
      </c>
      <c r="E787" s="2" t="s">
        <v>181</v>
      </c>
      <c r="F787" s="2" t="s">
        <v>2481</v>
      </c>
      <c r="G787" s="2" t="s">
        <v>3</v>
      </c>
      <c r="H787" s="2" t="s">
        <v>2482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410838109</v>
      </c>
      <c r="R787" s="1">
        <v>0</v>
      </c>
      <c r="S787" s="1">
        <v>382789889</v>
      </c>
      <c r="T787" s="1">
        <v>0</v>
      </c>
      <c r="U787" s="2" t="s">
        <v>0</v>
      </c>
      <c r="V787" s="1">
        <v>0</v>
      </c>
      <c r="W787" s="1">
        <v>24179500</v>
      </c>
      <c r="X787" s="2" t="s">
        <v>0</v>
      </c>
      <c r="Y787" s="1">
        <v>3868720</v>
      </c>
      <c r="Z787" s="3">
        <v>0</v>
      </c>
      <c r="AA787" s="3" t="s">
        <v>0</v>
      </c>
      <c r="AB787" s="3">
        <v>0</v>
      </c>
      <c r="AC787" s="3">
        <v>0</v>
      </c>
      <c r="AD787" s="3" t="s">
        <v>0</v>
      </c>
      <c r="AE787" s="3">
        <v>0</v>
      </c>
    </row>
    <row r="788" spans="1:31" hidden="1" x14ac:dyDescent="0.25">
      <c r="A788" s="2" t="s">
        <v>176</v>
      </c>
      <c r="B788" s="47">
        <v>44272</v>
      </c>
      <c r="C788" s="2" t="s">
        <v>6</v>
      </c>
      <c r="D788" s="2" t="s">
        <v>10</v>
      </c>
      <c r="E788" s="2" t="s">
        <v>178</v>
      </c>
      <c r="F788" s="2" t="s">
        <v>2483</v>
      </c>
      <c r="G788" s="2" t="s">
        <v>3</v>
      </c>
      <c r="H788" s="2" t="s">
        <v>2484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118846704.7</v>
      </c>
      <c r="R788" s="1">
        <v>0</v>
      </c>
      <c r="S788" s="1">
        <v>56324175</v>
      </c>
      <c r="T788" s="1">
        <v>0</v>
      </c>
      <c r="U788" s="2" t="s">
        <v>0</v>
      </c>
      <c r="V788" s="1">
        <v>0</v>
      </c>
      <c r="W788" s="1">
        <v>53898732.5</v>
      </c>
      <c r="X788" s="2" t="s">
        <v>0</v>
      </c>
      <c r="Y788" s="1">
        <v>8623797.1999999993</v>
      </c>
      <c r="Z788" s="3">
        <v>0</v>
      </c>
      <c r="AA788" s="3" t="s">
        <v>0</v>
      </c>
      <c r="AB788" s="3">
        <v>0</v>
      </c>
      <c r="AC788" s="3">
        <v>0</v>
      </c>
      <c r="AD788" s="3" t="s">
        <v>0</v>
      </c>
      <c r="AE788" s="3">
        <v>0</v>
      </c>
    </row>
    <row r="789" spans="1:31" hidden="1" x14ac:dyDescent="0.25">
      <c r="A789" s="2" t="s">
        <v>174</v>
      </c>
      <c r="B789" s="47">
        <v>44272</v>
      </c>
      <c r="C789" s="2" t="s">
        <v>6</v>
      </c>
      <c r="D789" s="2" t="s">
        <v>280</v>
      </c>
      <c r="E789" s="2" t="s">
        <v>204</v>
      </c>
      <c r="F789" s="2" t="s">
        <v>1167</v>
      </c>
      <c r="G789" s="2" t="s">
        <v>3</v>
      </c>
      <c r="H789" s="2" t="s">
        <v>2485</v>
      </c>
      <c r="I789" s="1" t="s">
        <v>1</v>
      </c>
      <c r="J789" s="1" t="s">
        <v>1</v>
      </c>
      <c r="K789" s="1" t="s">
        <v>1</v>
      </c>
      <c r="L789" s="1" t="s">
        <v>1</v>
      </c>
      <c r="M789" s="1"/>
      <c r="N789" s="2" t="s">
        <v>1</v>
      </c>
      <c r="O789" s="2" t="s">
        <v>2</v>
      </c>
      <c r="P789" s="2"/>
      <c r="Q789" s="1">
        <v>166677089.5</v>
      </c>
      <c r="R789" s="1">
        <v>0</v>
      </c>
      <c r="S789" s="1">
        <v>139347779.5</v>
      </c>
      <c r="T789" s="1">
        <v>0</v>
      </c>
      <c r="U789" s="2" t="s">
        <v>0</v>
      </c>
      <c r="V789" s="1">
        <v>0</v>
      </c>
      <c r="W789" s="1">
        <v>23559750</v>
      </c>
      <c r="X789" s="2" t="s">
        <v>0</v>
      </c>
      <c r="Y789" s="1">
        <v>3769560</v>
      </c>
      <c r="Z789" s="3">
        <v>0</v>
      </c>
      <c r="AA789" s="3" t="s">
        <v>0</v>
      </c>
      <c r="AB789" s="3">
        <v>0</v>
      </c>
      <c r="AC789" s="3">
        <v>0</v>
      </c>
      <c r="AD789" s="3" t="s">
        <v>0</v>
      </c>
      <c r="AE789" s="3">
        <v>0</v>
      </c>
    </row>
    <row r="790" spans="1:31" hidden="1" x14ac:dyDescent="0.25">
      <c r="A790" s="2" t="s">
        <v>173</v>
      </c>
      <c r="B790" s="47">
        <v>44272</v>
      </c>
      <c r="C790" s="2" t="s">
        <v>6</v>
      </c>
      <c r="D790" s="2" t="s">
        <v>7</v>
      </c>
      <c r="E790" s="2" t="s">
        <v>762</v>
      </c>
      <c r="F790" s="2" t="s">
        <v>2486</v>
      </c>
      <c r="G790" s="2" t="s">
        <v>3</v>
      </c>
      <c r="H790" s="2" t="s">
        <v>2487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96278662</v>
      </c>
      <c r="R790" s="1">
        <v>0</v>
      </c>
      <c r="S790" s="1">
        <v>63934150</v>
      </c>
      <c r="T790" s="1">
        <v>0</v>
      </c>
      <c r="U790" s="2" t="s">
        <v>0</v>
      </c>
      <c r="V790" s="1">
        <v>0</v>
      </c>
      <c r="W790" s="1">
        <v>27883200</v>
      </c>
      <c r="X790" s="2" t="s">
        <v>9</v>
      </c>
      <c r="Y790" s="1">
        <v>4461312</v>
      </c>
      <c r="Z790" s="3">
        <v>0</v>
      </c>
      <c r="AA790" s="3" t="s">
        <v>0</v>
      </c>
      <c r="AB790" s="3">
        <v>0</v>
      </c>
      <c r="AC790" s="3">
        <v>0</v>
      </c>
      <c r="AD790" s="3" t="s">
        <v>0</v>
      </c>
      <c r="AE790" s="3">
        <v>0</v>
      </c>
    </row>
    <row r="791" spans="1:31" hidden="1" x14ac:dyDescent="0.25">
      <c r="A791" s="2" t="s">
        <v>172</v>
      </c>
      <c r="B791" s="47">
        <v>44272</v>
      </c>
      <c r="C791" s="2" t="s">
        <v>6</v>
      </c>
      <c r="D791" s="2" t="s">
        <v>5</v>
      </c>
      <c r="E791" s="2" t="s">
        <v>175</v>
      </c>
      <c r="F791" s="2" t="s">
        <v>1090</v>
      </c>
      <c r="G791" s="2" t="s">
        <v>3</v>
      </c>
      <c r="H791" s="2" t="s">
        <v>2488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2</v>
      </c>
      <c r="P791" s="2" t="s">
        <v>1</v>
      </c>
      <c r="Q791" s="1">
        <v>570151937.75999999</v>
      </c>
      <c r="R791" s="1">
        <v>0</v>
      </c>
      <c r="S791" s="1">
        <v>453015081.5</v>
      </c>
      <c r="T791" s="1">
        <v>0</v>
      </c>
      <c r="U791" s="2" t="s">
        <v>0</v>
      </c>
      <c r="V791" s="1">
        <v>0</v>
      </c>
      <c r="W791" s="1">
        <v>100980048.5</v>
      </c>
      <c r="X791" s="2" t="s">
        <v>9</v>
      </c>
      <c r="Y791" s="1">
        <v>16156807.76</v>
      </c>
      <c r="Z791" s="3">
        <v>0</v>
      </c>
      <c r="AA791" s="3" t="s">
        <v>0</v>
      </c>
      <c r="AB791" s="3">
        <v>0</v>
      </c>
      <c r="AC791" s="3">
        <v>0</v>
      </c>
      <c r="AD791" s="3" t="s">
        <v>0</v>
      </c>
      <c r="AE791" s="3">
        <v>0</v>
      </c>
    </row>
    <row r="792" spans="1:31" hidden="1" x14ac:dyDescent="0.25">
      <c r="A792" s="2" t="s">
        <v>171</v>
      </c>
      <c r="B792" s="46">
        <v>44272</v>
      </c>
      <c r="C792" s="2" t="s">
        <v>6</v>
      </c>
      <c r="D792" s="2" t="s">
        <v>1007</v>
      </c>
      <c r="E792" s="2" t="s">
        <v>907</v>
      </c>
      <c r="F792" s="59" t="s">
        <v>2489</v>
      </c>
      <c r="G792" s="2" t="s">
        <v>3</v>
      </c>
      <c r="H792" s="2" t="s">
        <v>2490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452715180.30719995</v>
      </c>
      <c r="R792" s="1">
        <v>0</v>
      </c>
      <c r="S792" s="1">
        <v>277738269</v>
      </c>
      <c r="T792" s="1">
        <v>0</v>
      </c>
      <c r="U792" s="2" t="s">
        <v>0</v>
      </c>
      <c r="V792" s="1">
        <v>0</v>
      </c>
      <c r="W792" s="1">
        <v>150842164.91999999</v>
      </c>
      <c r="X792" s="2" t="s">
        <v>9</v>
      </c>
      <c r="Y792" s="1">
        <v>24134746.387199998</v>
      </c>
      <c r="Z792" s="3">
        <v>0</v>
      </c>
      <c r="AA792" s="3" t="s">
        <v>0</v>
      </c>
      <c r="AB792" s="3">
        <v>0</v>
      </c>
      <c r="AC792" s="3">
        <v>0</v>
      </c>
      <c r="AD792" s="3" t="s">
        <v>0</v>
      </c>
      <c r="AE792" s="3">
        <v>0</v>
      </c>
    </row>
    <row r="793" spans="1:31" hidden="1" x14ac:dyDescent="0.25">
      <c r="A793" s="2" t="s">
        <v>170</v>
      </c>
      <c r="B793" s="47">
        <v>44272</v>
      </c>
      <c r="C793" s="2" t="s">
        <v>6</v>
      </c>
      <c r="D793" s="2"/>
      <c r="E793" s="2"/>
      <c r="F793" s="2"/>
      <c r="G793" s="2"/>
      <c r="H793" s="2" t="s">
        <v>89</v>
      </c>
      <c r="I793" s="1"/>
      <c r="J793" s="1"/>
      <c r="K793" s="1"/>
      <c r="L793" s="1"/>
      <c r="M793" s="1">
        <v>0</v>
      </c>
      <c r="N793" s="2"/>
      <c r="O793" s="2" t="s">
        <v>2491</v>
      </c>
      <c r="P793" s="2" t="s">
        <v>2492</v>
      </c>
      <c r="Q793" s="1">
        <v>294157400</v>
      </c>
      <c r="R793" s="1"/>
      <c r="S793" s="1">
        <v>294157400</v>
      </c>
      <c r="T793" s="1">
        <v>0</v>
      </c>
      <c r="U793" s="2"/>
      <c r="V793" s="1">
        <v>0</v>
      </c>
      <c r="W793" s="1"/>
      <c r="X793" s="2"/>
      <c r="Y793" s="1"/>
      <c r="Z793" s="3"/>
      <c r="AA793" s="3"/>
      <c r="AB793" s="3"/>
      <c r="AC793" s="3"/>
      <c r="AD793" s="3"/>
      <c r="AE793" s="3"/>
    </row>
    <row r="794" spans="1:31" hidden="1" x14ac:dyDescent="0.25">
      <c r="A794" s="2" t="s">
        <v>169</v>
      </c>
      <c r="B794" s="46">
        <v>44273</v>
      </c>
      <c r="C794" s="2" t="s">
        <v>6</v>
      </c>
      <c r="D794" s="2" t="s">
        <v>49</v>
      </c>
      <c r="E794" s="2" t="s">
        <v>415</v>
      </c>
      <c r="F794" s="59" t="s">
        <v>1249</v>
      </c>
      <c r="G794" s="2" t="s">
        <v>3</v>
      </c>
      <c r="H794" s="2" t="s">
        <v>2493</v>
      </c>
      <c r="I794" s="1"/>
      <c r="J794" s="1"/>
      <c r="K794" s="1"/>
      <c r="L794" s="1"/>
      <c r="M794" s="1">
        <v>0</v>
      </c>
      <c r="N794" s="2"/>
      <c r="O794" s="2" t="s">
        <v>98</v>
      </c>
      <c r="P794" s="2"/>
      <c r="Q794" s="1">
        <v>0</v>
      </c>
      <c r="R794" s="1">
        <v>0</v>
      </c>
      <c r="S794" s="1">
        <v>0</v>
      </c>
      <c r="T794" s="1">
        <v>0</v>
      </c>
      <c r="U794" s="2" t="s">
        <v>0</v>
      </c>
      <c r="V794" s="1">
        <v>0</v>
      </c>
      <c r="W794" s="1">
        <v>0</v>
      </c>
      <c r="X794" s="2" t="s">
        <v>0</v>
      </c>
      <c r="Y794" s="1">
        <v>0</v>
      </c>
      <c r="Z794" s="3">
        <v>0</v>
      </c>
      <c r="AA794" s="3" t="s">
        <v>0</v>
      </c>
      <c r="AB794" s="3">
        <v>0</v>
      </c>
      <c r="AC794" s="3">
        <v>0</v>
      </c>
      <c r="AD794" s="3" t="s">
        <v>0</v>
      </c>
      <c r="AE794" s="3">
        <v>0</v>
      </c>
    </row>
    <row r="795" spans="1:31" hidden="1" x14ac:dyDescent="0.25">
      <c r="A795" s="2" t="s">
        <v>168</v>
      </c>
      <c r="B795" s="47">
        <v>44273</v>
      </c>
      <c r="C795" s="2" t="s">
        <v>27</v>
      </c>
      <c r="D795" s="2" t="s">
        <v>49</v>
      </c>
      <c r="E795" s="2" t="s">
        <v>223</v>
      </c>
      <c r="F795" s="2" t="s">
        <v>2494</v>
      </c>
      <c r="G795" s="2" t="s">
        <v>3</v>
      </c>
      <c r="H795" s="2" t="s">
        <v>2495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1">
        <v>786289306.24000001</v>
      </c>
      <c r="R795" s="1">
        <v>0</v>
      </c>
      <c r="S795" s="1">
        <v>543729520</v>
      </c>
      <c r="T795" s="1">
        <v>0</v>
      </c>
      <c r="U795" s="2" t="s">
        <v>0</v>
      </c>
      <c r="V795" s="1">
        <v>0</v>
      </c>
      <c r="W795" s="1">
        <v>209103264</v>
      </c>
      <c r="X795" s="2" t="s">
        <v>9</v>
      </c>
      <c r="Y795" s="1">
        <v>33456522.239999998</v>
      </c>
      <c r="Z795" s="3">
        <v>0</v>
      </c>
      <c r="AA795" s="3" t="s">
        <v>0</v>
      </c>
      <c r="AB795" s="3">
        <v>0</v>
      </c>
      <c r="AC795" s="3">
        <v>0</v>
      </c>
      <c r="AD795" s="3" t="s">
        <v>0</v>
      </c>
      <c r="AE795" s="3">
        <v>0</v>
      </c>
    </row>
    <row r="796" spans="1:31" hidden="1" x14ac:dyDescent="0.25">
      <c r="A796" s="2" t="s">
        <v>167</v>
      </c>
      <c r="B796" s="47">
        <v>44273</v>
      </c>
      <c r="C796" s="2" t="s">
        <v>27</v>
      </c>
      <c r="D796" s="2" t="s">
        <v>49</v>
      </c>
      <c r="E796" s="2" t="s">
        <v>223</v>
      </c>
      <c r="F796" s="2" t="s">
        <v>2496</v>
      </c>
      <c r="G796" s="2" t="s">
        <v>3</v>
      </c>
      <c r="H796" s="2" t="s">
        <v>2497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2498</v>
      </c>
      <c r="P796" s="2" t="s">
        <v>2499</v>
      </c>
      <c r="Q796" s="1">
        <v>25880520</v>
      </c>
      <c r="R796" s="1">
        <v>0</v>
      </c>
      <c r="S796" s="1">
        <v>22189400</v>
      </c>
      <c r="T796" s="1">
        <v>3182000</v>
      </c>
      <c r="U796" s="2" t="s">
        <v>9</v>
      </c>
      <c r="V796" s="1">
        <v>509120</v>
      </c>
      <c r="W796" s="1">
        <v>0</v>
      </c>
      <c r="X796" s="2" t="s">
        <v>0</v>
      </c>
      <c r="Y796" s="1">
        <v>0</v>
      </c>
      <c r="Z796" s="3">
        <v>0</v>
      </c>
      <c r="AA796" s="3" t="s">
        <v>0</v>
      </c>
      <c r="AB796" s="3">
        <v>0</v>
      </c>
      <c r="AC796" s="3">
        <v>0</v>
      </c>
      <c r="AD796" s="3" t="s">
        <v>0</v>
      </c>
      <c r="AE796" s="3">
        <v>0</v>
      </c>
    </row>
    <row r="797" spans="1:31" hidden="1" x14ac:dyDescent="0.25">
      <c r="A797" s="2" t="s">
        <v>166</v>
      </c>
      <c r="B797" s="47">
        <v>44273</v>
      </c>
      <c r="C797" s="2" t="s">
        <v>27</v>
      </c>
      <c r="D797" s="2" t="s">
        <v>49</v>
      </c>
      <c r="E797" s="2" t="s">
        <v>223</v>
      </c>
      <c r="F797" s="2" t="s">
        <v>2494</v>
      </c>
      <c r="G797" s="2" t="s">
        <v>3</v>
      </c>
      <c r="H797" s="2" t="s">
        <v>2500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216021674.84</v>
      </c>
      <c r="R797" s="1">
        <v>0</v>
      </c>
      <c r="S797" s="1">
        <v>139496570.25</v>
      </c>
      <c r="T797" s="1">
        <v>0</v>
      </c>
      <c r="U797" s="2" t="s">
        <v>0</v>
      </c>
      <c r="V797" s="1">
        <v>0</v>
      </c>
      <c r="W797" s="1">
        <v>65969917.75</v>
      </c>
      <c r="X797" s="2" t="s">
        <v>9</v>
      </c>
      <c r="Y797" s="1">
        <v>10555186.84</v>
      </c>
      <c r="Z797" s="3">
        <v>0</v>
      </c>
      <c r="AA797" s="3" t="s">
        <v>0</v>
      </c>
      <c r="AB797" s="3">
        <v>0</v>
      </c>
      <c r="AC797" s="3">
        <v>0</v>
      </c>
      <c r="AD797" s="3" t="s">
        <v>0</v>
      </c>
      <c r="AE797" s="3">
        <v>0</v>
      </c>
    </row>
    <row r="798" spans="1:31" hidden="1" x14ac:dyDescent="0.25">
      <c r="A798" s="2" t="s">
        <v>165</v>
      </c>
      <c r="B798" s="47">
        <v>44273</v>
      </c>
      <c r="C798" s="2" t="s">
        <v>6</v>
      </c>
      <c r="D798" s="2" t="s">
        <v>49</v>
      </c>
      <c r="E798" s="2" t="s">
        <v>232</v>
      </c>
      <c r="F798" s="2" t="s">
        <v>1114</v>
      </c>
      <c r="G798" s="2" t="s">
        <v>3</v>
      </c>
      <c r="H798" s="2" t="s">
        <v>2501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960829328.49000001</v>
      </c>
      <c r="R798" s="1">
        <v>0</v>
      </c>
      <c r="S798" s="1">
        <v>766468383.25</v>
      </c>
      <c r="T798" s="1">
        <v>0</v>
      </c>
      <c r="U798" s="2" t="s">
        <v>0</v>
      </c>
      <c r="V798" s="1">
        <v>0</v>
      </c>
      <c r="W798" s="1">
        <v>167552539</v>
      </c>
      <c r="X798" s="2" t="s">
        <v>9</v>
      </c>
      <c r="Y798" s="1">
        <v>26808406.240000002</v>
      </c>
      <c r="Z798" s="3">
        <v>0</v>
      </c>
      <c r="AA798" s="3" t="s">
        <v>0</v>
      </c>
      <c r="AB798" s="3">
        <v>0</v>
      </c>
      <c r="AC798" s="3">
        <v>0</v>
      </c>
      <c r="AD798" s="3" t="s">
        <v>0</v>
      </c>
      <c r="AE798" s="3">
        <v>0</v>
      </c>
    </row>
    <row r="799" spans="1:31" hidden="1" x14ac:dyDescent="0.25">
      <c r="A799" s="2" t="s">
        <v>164</v>
      </c>
      <c r="B799" s="47">
        <v>44273</v>
      </c>
      <c r="C799" s="2" t="s">
        <v>35</v>
      </c>
      <c r="D799" s="2" t="s">
        <v>42</v>
      </c>
      <c r="E799" s="2" t="s">
        <v>219</v>
      </c>
      <c r="F799" s="2" t="s">
        <v>2502</v>
      </c>
      <c r="G799" s="2" t="s">
        <v>3</v>
      </c>
      <c r="H799" s="2" t="s">
        <v>2503</v>
      </c>
      <c r="I799" s="1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</v>
      </c>
      <c r="P799" s="2" t="s">
        <v>1</v>
      </c>
      <c r="Q799" s="1">
        <v>357802261.5</v>
      </c>
      <c r="R799" s="1">
        <v>0</v>
      </c>
      <c r="S799" s="1">
        <v>323193719.5</v>
      </c>
      <c r="T799" s="1">
        <v>0</v>
      </c>
      <c r="U799" s="2" t="s">
        <v>0</v>
      </c>
      <c r="V799" s="1">
        <v>0</v>
      </c>
      <c r="W799" s="1">
        <v>29834950</v>
      </c>
      <c r="X799" s="2" t="s">
        <v>0</v>
      </c>
      <c r="Y799" s="1">
        <v>4773592</v>
      </c>
      <c r="Z799" s="3">
        <v>0</v>
      </c>
      <c r="AA799" s="3" t="s">
        <v>0</v>
      </c>
      <c r="AB799" s="3">
        <v>0</v>
      </c>
      <c r="AC799" s="3">
        <v>0</v>
      </c>
      <c r="AD799" s="3" t="s">
        <v>0</v>
      </c>
      <c r="AE799" s="3">
        <v>0</v>
      </c>
    </row>
    <row r="800" spans="1:31" hidden="1" x14ac:dyDescent="0.25">
      <c r="A800" s="2" t="s">
        <v>163</v>
      </c>
      <c r="B800" s="47">
        <v>44273</v>
      </c>
      <c r="C800" s="2" t="s">
        <v>6</v>
      </c>
      <c r="D800" s="2" t="s">
        <v>42</v>
      </c>
      <c r="E800" s="2" t="s">
        <v>221</v>
      </c>
      <c r="F800" s="2" t="s">
        <v>1214</v>
      </c>
      <c r="G800" s="2" t="s">
        <v>3</v>
      </c>
      <c r="H800" s="2" t="s">
        <v>2504</v>
      </c>
      <c r="I800" s="1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1">
        <v>925199722.62</v>
      </c>
      <c r="R800" s="1">
        <v>0</v>
      </c>
      <c r="S800" s="1">
        <v>740615084.25</v>
      </c>
      <c r="T800" s="1">
        <v>0</v>
      </c>
      <c r="U800" s="2" t="s">
        <v>0</v>
      </c>
      <c r="V800" s="1">
        <v>0</v>
      </c>
      <c r="W800" s="1">
        <v>159124688.25</v>
      </c>
      <c r="X800" s="2" t="s">
        <v>9</v>
      </c>
      <c r="Y800" s="1">
        <v>25459950.120000001</v>
      </c>
      <c r="Z800" s="3">
        <v>0</v>
      </c>
      <c r="AA800" s="3" t="s">
        <v>0</v>
      </c>
      <c r="AB800" s="3">
        <v>0</v>
      </c>
      <c r="AC800" s="3">
        <v>0</v>
      </c>
      <c r="AD800" s="3" t="s">
        <v>0</v>
      </c>
      <c r="AE800" s="3">
        <v>0</v>
      </c>
    </row>
    <row r="801" spans="1:31" hidden="1" x14ac:dyDescent="0.25">
      <c r="A801" s="2" t="s">
        <v>162</v>
      </c>
      <c r="B801" s="46">
        <v>44273</v>
      </c>
      <c r="C801" s="2" t="s">
        <v>6</v>
      </c>
      <c r="D801" s="2" t="s">
        <v>42</v>
      </c>
      <c r="E801" s="2" t="s">
        <v>217</v>
      </c>
      <c r="F801" s="59" t="s">
        <v>756</v>
      </c>
      <c r="G801" s="2" t="s">
        <v>1182</v>
      </c>
      <c r="H801" s="2" t="s">
        <v>2505</v>
      </c>
      <c r="I801" s="2"/>
      <c r="J801" s="1"/>
      <c r="K801" s="1"/>
      <c r="L801" s="1"/>
      <c r="M801" s="1">
        <v>0</v>
      </c>
      <c r="N801" s="2"/>
      <c r="O801" s="2" t="s">
        <v>2</v>
      </c>
      <c r="P801" s="2"/>
      <c r="Q801" s="1">
        <v>250684016</v>
      </c>
      <c r="R801" s="1">
        <v>0</v>
      </c>
      <c r="S801" s="1">
        <v>250684016</v>
      </c>
      <c r="T801" s="1">
        <v>0</v>
      </c>
      <c r="U801" s="2" t="s">
        <v>0</v>
      </c>
      <c r="V801" s="1">
        <v>0</v>
      </c>
      <c r="W801" s="1">
        <v>0</v>
      </c>
      <c r="X801" s="2" t="s">
        <v>0</v>
      </c>
      <c r="Y801" s="1">
        <v>0</v>
      </c>
      <c r="Z801" s="3">
        <v>0</v>
      </c>
      <c r="AA801" s="3" t="s">
        <v>0</v>
      </c>
      <c r="AB801" s="3">
        <v>0</v>
      </c>
      <c r="AC801" s="3">
        <v>0</v>
      </c>
      <c r="AD801" s="3" t="s">
        <v>0</v>
      </c>
      <c r="AE801" s="3">
        <v>0</v>
      </c>
    </row>
    <row r="802" spans="1:31" hidden="1" x14ac:dyDescent="0.25">
      <c r="A802" s="2" t="s">
        <v>161</v>
      </c>
      <c r="B802" s="47">
        <v>44273</v>
      </c>
      <c r="C802" s="2" t="s">
        <v>27</v>
      </c>
      <c r="D802" s="2" t="s">
        <v>42</v>
      </c>
      <c r="E802" s="2" t="s">
        <v>214</v>
      </c>
      <c r="F802" s="2" t="s">
        <v>2254</v>
      </c>
      <c r="G802" s="2" t="s">
        <v>3</v>
      </c>
      <c r="H802" s="2" t="s">
        <v>2506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v>471353811.00959998</v>
      </c>
      <c r="R802" s="1">
        <v>0</v>
      </c>
      <c r="S802" s="1">
        <v>298503128.5</v>
      </c>
      <c r="T802" s="1">
        <v>0</v>
      </c>
      <c r="U802" s="2" t="s">
        <v>0</v>
      </c>
      <c r="V802" s="1">
        <v>0</v>
      </c>
      <c r="W802" s="1">
        <v>149009209.06</v>
      </c>
      <c r="X802" s="2" t="s">
        <v>9</v>
      </c>
      <c r="Y802" s="1">
        <v>23841473.4496</v>
      </c>
      <c r="Z802" s="3">
        <v>0</v>
      </c>
      <c r="AA802" s="3" t="s">
        <v>0</v>
      </c>
      <c r="AB802" s="3">
        <v>0</v>
      </c>
      <c r="AC802" s="3">
        <v>0</v>
      </c>
      <c r="AD802" s="3" t="s">
        <v>0</v>
      </c>
      <c r="AE802" s="3">
        <v>0</v>
      </c>
    </row>
    <row r="803" spans="1:31" hidden="1" x14ac:dyDescent="0.25">
      <c r="A803" s="2" t="s">
        <v>160</v>
      </c>
      <c r="B803" s="47">
        <v>44273</v>
      </c>
      <c r="C803" s="2" t="s">
        <v>35</v>
      </c>
      <c r="D803" s="2" t="s">
        <v>38</v>
      </c>
      <c r="E803" s="2" t="s">
        <v>210</v>
      </c>
      <c r="F803" s="2" t="s">
        <v>1942</v>
      </c>
      <c r="G803" s="2" t="s">
        <v>3</v>
      </c>
      <c r="H803" s="2" t="s">
        <v>2507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314562857.25</v>
      </c>
      <c r="R803" s="1">
        <v>0</v>
      </c>
      <c r="S803" s="1">
        <v>267445281.25</v>
      </c>
      <c r="T803" s="1"/>
      <c r="U803" s="2"/>
      <c r="V803" s="1"/>
      <c r="W803" s="1">
        <v>40618600</v>
      </c>
      <c r="X803" s="2" t="s">
        <v>0</v>
      </c>
      <c r="Y803" s="1">
        <v>6498976</v>
      </c>
      <c r="Z803" s="3">
        <v>0</v>
      </c>
      <c r="AA803" s="3" t="s">
        <v>0</v>
      </c>
      <c r="AB803" s="3">
        <v>0</v>
      </c>
      <c r="AC803" s="3">
        <v>0</v>
      </c>
      <c r="AD803" s="3" t="s">
        <v>0</v>
      </c>
      <c r="AE803" s="3">
        <v>0</v>
      </c>
    </row>
    <row r="804" spans="1:31" hidden="1" x14ac:dyDescent="0.25">
      <c r="A804" s="2" t="s">
        <v>159</v>
      </c>
      <c r="B804" s="47">
        <v>44273</v>
      </c>
      <c r="C804" s="2" t="s">
        <v>6</v>
      </c>
      <c r="D804" s="2" t="s">
        <v>38</v>
      </c>
      <c r="E804" s="2" t="s">
        <v>212</v>
      </c>
      <c r="F804" s="2" t="s">
        <v>2508</v>
      </c>
      <c r="G804" s="2" t="s">
        <v>3</v>
      </c>
      <c r="H804" s="2" t="s">
        <v>2509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744087458.38759995</v>
      </c>
      <c r="R804" s="1">
        <v>0</v>
      </c>
      <c r="S804" s="1">
        <v>605764528.75</v>
      </c>
      <c r="T804" s="1">
        <v>0</v>
      </c>
      <c r="U804" s="2" t="s">
        <v>0</v>
      </c>
      <c r="V804" s="1">
        <v>0</v>
      </c>
      <c r="W804" s="1">
        <v>119243904.86</v>
      </c>
      <c r="X804" s="2" t="s">
        <v>9</v>
      </c>
      <c r="Y804" s="1">
        <v>19079024.777600002</v>
      </c>
      <c r="Z804" s="3">
        <v>0</v>
      </c>
      <c r="AA804" s="3" t="s">
        <v>0</v>
      </c>
      <c r="AB804" s="3">
        <v>0</v>
      </c>
      <c r="AC804" s="3">
        <v>0</v>
      </c>
      <c r="AD804" s="3" t="s">
        <v>0</v>
      </c>
      <c r="AE804" s="3">
        <v>0</v>
      </c>
    </row>
    <row r="805" spans="1:31" hidden="1" x14ac:dyDescent="0.25">
      <c r="A805" s="2" t="s">
        <v>158</v>
      </c>
      <c r="B805" s="47">
        <v>44273</v>
      </c>
      <c r="C805" s="2" t="s">
        <v>27</v>
      </c>
      <c r="D805" s="2" t="s">
        <v>38</v>
      </c>
      <c r="E805" s="2" t="s">
        <v>4</v>
      </c>
      <c r="F805" s="2" t="s">
        <v>1996</v>
      </c>
      <c r="G805" s="2" t="s">
        <v>3</v>
      </c>
      <c r="H805" s="2" t="s">
        <v>2510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1011266450.808</v>
      </c>
      <c r="R805" s="1">
        <v>0</v>
      </c>
      <c r="S805" s="1">
        <v>560192432.25</v>
      </c>
      <c r="T805" s="1">
        <v>0</v>
      </c>
      <c r="U805" s="2" t="s">
        <v>0</v>
      </c>
      <c r="V805" s="1">
        <v>0</v>
      </c>
      <c r="W805" s="1">
        <v>388856912.55000001</v>
      </c>
      <c r="X805" s="2" t="s">
        <v>0</v>
      </c>
      <c r="Y805" s="1">
        <v>62217106.008000001</v>
      </c>
      <c r="Z805" s="3">
        <v>0</v>
      </c>
      <c r="AA805" s="3" t="s">
        <v>0</v>
      </c>
      <c r="AB805" s="3">
        <v>0</v>
      </c>
      <c r="AC805" s="3">
        <v>0</v>
      </c>
      <c r="AD805" s="3" t="s">
        <v>0</v>
      </c>
      <c r="AE805" s="3">
        <v>0</v>
      </c>
    </row>
    <row r="806" spans="1:31" hidden="1" x14ac:dyDescent="0.25">
      <c r="A806" s="2" t="s">
        <v>157</v>
      </c>
      <c r="B806" s="47">
        <v>44273</v>
      </c>
      <c r="C806" s="2" t="s">
        <v>27</v>
      </c>
      <c r="D806" s="2" t="s">
        <v>38</v>
      </c>
      <c r="E806" s="2" t="s">
        <v>4</v>
      </c>
      <c r="F806" s="2" t="s">
        <v>1998</v>
      </c>
      <c r="G806" s="2" t="s">
        <v>3</v>
      </c>
      <c r="H806" s="2" t="s">
        <v>2511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742</v>
      </c>
      <c r="P806" s="2" t="s">
        <v>743</v>
      </c>
      <c r="Q806" s="1">
        <v>18682003</v>
      </c>
      <c r="R806" s="1">
        <v>0</v>
      </c>
      <c r="S806" s="1">
        <v>3041955</v>
      </c>
      <c r="T806" s="1">
        <v>13482800</v>
      </c>
      <c r="U806" s="2" t="s">
        <v>9</v>
      </c>
      <c r="V806" s="1">
        <v>2157248</v>
      </c>
      <c r="W806" s="1">
        <v>0</v>
      </c>
      <c r="X806" s="2" t="s">
        <v>0</v>
      </c>
      <c r="Y806" s="1">
        <v>0</v>
      </c>
      <c r="Z806" s="3">
        <v>0</v>
      </c>
      <c r="AA806" s="3" t="s">
        <v>0</v>
      </c>
      <c r="AB806" s="3">
        <v>0</v>
      </c>
      <c r="AC806" s="3">
        <v>0</v>
      </c>
      <c r="AD806" s="3" t="s">
        <v>0</v>
      </c>
      <c r="AE806" s="3">
        <v>0</v>
      </c>
    </row>
    <row r="807" spans="1:31" hidden="1" x14ac:dyDescent="0.25">
      <c r="A807" s="2" t="s">
        <v>156</v>
      </c>
      <c r="B807" s="47">
        <v>44273</v>
      </c>
      <c r="C807" s="2" t="s">
        <v>27</v>
      </c>
      <c r="D807" s="2" t="s">
        <v>38</v>
      </c>
      <c r="E807" s="2" t="s">
        <v>4</v>
      </c>
      <c r="F807" s="2" t="s">
        <v>1996</v>
      </c>
      <c r="G807" s="2" t="s">
        <v>3</v>
      </c>
      <c r="H807" s="2" t="s">
        <v>2512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553187000.72119999</v>
      </c>
      <c r="R807" s="1">
        <v>0</v>
      </c>
      <c r="S807" s="1">
        <v>372757203</v>
      </c>
      <c r="T807" s="1">
        <v>0</v>
      </c>
      <c r="U807" s="2" t="s">
        <v>0</v>
      </c>
      <c r="V807" s="1">
        <v>0</v>
      </c>
      <c r="W807" s="1">
        <v>155542929.06999999</v>
      </c>
      <c r="X807" s="2" t="s">
        <v>9</v>
      </c>
      <c r="Y807" s="1">
        <v>24886868.6512</v>
      </c>
      <c r="Z807" s="3">
        <v>0</v>
      </c>
      <c r="AA807" s="3" t="s">
        <v>0</v>
      </c>
      <c r="AB807" s="3">
        <v>0</v>
      </c>
      <c r="AC807" s="3">
        <v>0</v>
      </c>
      <c r="AD807" s="3" t="s">
        <v>0</v>
      </c>
      <c r="AE807" s="3">
        <v>0</v>
      </c>
    </row>
    <row r="808" spans="1:31" hidden="1" x14ac:dyDescent="0.25">
      <c r="A808" s="2" t="s">
        <v>155</v>
      </c>
      <c r="B808" s="47">
        <v>44273</v>
      </c>
      <c r="C808" s="2" t="s">
        <v>6</v>
      </c>
      <c r="D808" s="2" t="s">
        <v>33</v>
      </c>
      <c r="E808" s="2" t="s">
        <v>206</v>
      </c>
      <c r="F808" s="2" t="s">
        <v>1418</v>
      </c>
      <c r="G808" s="2" t="s">
        <v>3</v>
      </c>
      <c r="H808" s="2" t="s">
        <v>2513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1">
        <v>128081630.72999999</v>
      </c>
      <c r="R808" s="1">
        <v>0</v>
      </c>
      <c r="S808" s="1">
        <v>94165163</v>
      </c>
      <c r="T808" s="1">
        <v>0</v>
      </c>
      <c r="U808" s="2" t="s">
        <v>0</v>
      </c>
      <c r="V808" s="1">
        <v>0</v>
      </c>
      <c r="W808" s="1">
        <v>29238334.25</v>
      </c>
      <c r="X808" s="2" t="s">
        <v>9</v>
      </c>
      <c r="Y808" s="1">
        <v>4678133.4800000004</v>
      </c>
      <c r="Z808" s="3">
        <v>0</v>
      </c>
      <c r="AA808" s="3" t="s">
        <v>0</v>
      </c>
      <c r="AB808" s="3">
        <v>0</v>
      </c>
      <c r="AC808" s="3">
        <v>0</v>
      </c>
      <c r="AD808" s="3" t="s">
        <v>0</v>
      </c>
      <c r="AE808" s="3">
        <v>0</v>
      </c>
    </row>
    <row r="809" spans="1:31" hidden="1" x14ac:dyDescent="0.25">
      <c r="A809" s="2" t="s">
        <v>154</v>
      </c>
      <c r="B809" s="47">
        <v>44273</v>
      </c>
      <c r="C809" s="2" t="s">
        <v>6</v>
      </c>
      <c r="D809" s="2" t="s">
        <v>33</v>
      </c>
      <c r="E809" s="2" t="s">
        <v>206</v>
      </c>
      <c r="F809" s="2" t="s">
        <v>1418</v>
      </c>
      <c r="G809" s="2" t="s">
        <v>3</v>
      </c>
      <c r="H809" s="2" t="s">
        <v>2514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777</v>
      </c>
      <c r="P809" s="2" t="s">
        <v>1551</v>
      </c>
      <c r="Q809" s="1">
        <v>31931000</v>
      </c>
      <c r="R809" s="1">
        <v>0</v>
      </c>
      <c r="S809" s="1">
        <v>31931000</v>
      </c>
      <c r="T809" s="1">
        <v>0</v>
      </c>
      <c r="U809" s="2" t="s">
        <v>0</v>
      </c>
      <c r="V809" s="1">
        <v>0</v>
      </c>
      <c r="W809" s="1">
        <v>0</v>
      </c>
      <c r="X809" s="2" t="s">
        <v>0</v>
      </c>
      <c r="Y809" s="1">
        <v>0</v>
      </c>
      <c r="Z809" s="3">
        <v>0</v>
      </c>
      <c r="AA809" s="3" t="s">
        <v>0</v>
      </c>
      <c r="AB809" s="3">
        <v>0</v>
      </c>
      <c r="AC809" s="3">
        <v>0</v>
      </c>
      <c r="AD809" s="3" t="s">
        <v>0</v>
      </c>
      <c r="AE809" s="3">
        <v>0</v>
      </c>
    </row>
    <row r="810" spans="1:31" hidden="1" x14ac:dyDescent="0.25">
      <c r="A810" s="2" t="s">
        <v>153</v>
      </c>
      <c r="B810" s="47">
        <v>44273</v>
      </c>
      <c r="C810" s="2" t="s">
        <v>6</v>
      </c>
      <c r="D810" s="2" t="s">
        <v>33</v>
      </c>
      <c r="E810" s="2" t="s">
        <v>206</v>
      </c>
      <c r="F810" s="2" t="s">
        <v>1418</v>
      </c>
      <c r="G810" s="2" t="s">
        <v>3</v>
      </c>
      <c r="H810" s="2" t="s">
        <v>2515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1">
        <v>1078350500.8599999</v>
      </c>
      <c r="R810" s="1">
        <v>0</v>
      </c>
      <c r="S810" s="1">
        <v>694227460.25</v>
      </c>
      <c r="T810" s="1">
        <v>0</v>
      </c>
      <c r="U810" s="2" t="s">
        <v>0</v>
      </c>
      <c r="V810" s="1">
        <v>0</v>
      </c>
      <c r="W810" s="1">
        <v>331140552.25</v>
      </c>
      <c r="X810" s="2" t="s">
        <v>9</v>
      </c>
      <c r="Y810" s="1">
        <v>52982488.359999999</v>
      </c>
      <c r="Z810" s="3">
        <v>0</v>
      </c>
      <c r="AA810" s="3" t="s">
        <v>0</v>
      </c>
      <c r="AB810" s="3">
        <v>0</v>
      </c>
      <c r="AC810" s="3">
        <v>0</v>
      </c>
      <c r="AD810" s="3" t="s">
        <v>0</v>
      </c>
      <c r="AE810" s="3">
        <v>0</v>
      </c>
    </row>
    <row r="811" spans="1:31" hidden="1" x14ac:dyDescent="0.25">
      <c r="A811" s="2" t="s">
        <v>152</v>
      </c>
      <c r="B811" s="47">
        <v>44273</v>
      </c>
      <c r="C811" s="2" t="s">
        <v>6</v>
      </c>
      <c r="D811" s="2" t="s">
        <v>33</v>
      </c>
      <c r="E811" s="2" t="s">
        <v>206</v>
      </c>
      <c r="F811" s="2" t="s">
        <v>1418</v>
      </c>
      <c r="G811" s="2" t="s">
        <v>3</v>
      </c>
      <c r="H811" s="2" t="s">
        <v>2516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1028</v>
      </c>
      <c r="P811" s="2" t="s">
        <v>1029</v>
      </c>
      <c r="Q811" s="1">
        <v>15022000</v>
      </c>
      <c r="R811" s="1">
        <v>0</v>
      </c>
      <c r="S811" s="1">
        <v>0</v>
      </c>
      <c r="T811" s="1">
        <v>12950000</v>
      </c>
      <c r="U811" s="2" t="s">
        <v>9</v>
      </c>
      <c r="V811" s="1">
        <v>2072000</v>
      </c>
      <c r="W811" s="1">
        <v>0</v>
      </c>
      <c r="X811" s="2" t="s">
        <v>0</v>
      </c>
      <c r="Y811" s="1">
        <v>0</v>
      </c>
      <c r="Z811" s="3">
        <v>0</v>
      </c>
      <c r="AA811" s="3" t="s">
        <v>0</v>
      </c>
      <c r="AB811" s="3">
        <v>0</v>
      </c>
      <c r="AC811" s="3">
        <v>0</v>
      </c>
      <c r="AD811" s="3" t="s">
        <v>0</v>
      </c>
      <c r="AE811" s="3">
        <v>0</v>
      </c>
    </row>
    <row r="812" spans="1:31" ht="15.75" hidden="1" customHeight="1" x14ac:dyDescent="0.25">
      <c r="A812" s="2" t="s">
        <v>151</v>
      </c>
      <c r="B812" s="47">
        <v>44273</v>
      </c>
      <c r="C812" s="2" t="s">
        <v>6</v>
      </c>
      <c r="D812" s="2" t="s">
        <v>33</v>
      </c>
      <c r="E812" s="2" t="s">
        <v>206</v>
      </c>
      <c r="F812" s="2" t="s">
        <v>1418</v>
      </c>
      <c r="G812" s="2" t="s">
        <v>3</v>
      </c>
      <c r="H812" s="2" t="s">
        <v>2517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1143502137.4899998</v>
      </c>
      <c r="R812" s="1">
        <v>0</v>
      </c>
      <c r="S812" s="1">
        <v>852920185.5</v>
      </c>
      <c r="T812" s="1">
        <v>0</v>
      </c>
      <c r="U812" s="2" t="s">
        <v>0</v>
      </c>
      <c r="V812" s="1">
        <v>0</v>
      </c>
      <c r="W812" s="1">
        <v>250501682.75</v>
      </c>
      <c r="X812" s="2" t="s">
        <v>9</v>
      </c>
      <c r="Y812" s="1">
        <v>40080269.240000002</v>
      </c>
      <c r="Z812" s="3">
        <v>0</v>
      </c>
      <c r="AA812" s="3" t="s">
        <v>0</v>
      </c>
      <c r="AB812" s="3">
        <v>0</v>
      </c>
      <c r="AC812" s="3">
        <v>0</v>
      </c>
      <c r="AD812" s="3" t="s">
        <v>0</v>
      </c>
      <c r="AE812" s="3">
        <v>0</v>
      </c>
    </row>
    <row r="813" spans="1:31" ht="15.75" hidden="1" customHeight="1" x14ac:dyDescent="0.25">
      <c r="A813" s="2" t="s">
        <v>150</v>
      </c>
      <c r="B813" s="47">
        <v>44273</v>
      </c>
      <c r="C813" s="2" t="s">
        <v>27</v>
      </c>
      <c r="D813" s="2" t="s">
        <v>33</v>
      </c>
      <c r="E813" s="2" t="s">
        <v>32</v>
      </c>
      <c r="F813" s="2" t="s">
        <v>2254</v>
      </c>
      <c r="G813" s="2" t="s">
        <v>3</v>
      </c>
      <c r="H813" s="2" t="s">
        <v>2518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1229731274.77</v>
      </c>
      <c r="R813" s="1">
        <v>0</v>
      </c>
      <c r="S813" s="1">
        <v>876297156.75</v>
      </c>
      <c r="T813" s="1">
        <v>0</v>
      </c>
      <c r="U813" s="2" t="s">
        <v>0</v>
      </c>
      <c r="V813" s="1">
        <v>0</v>
      </c>
      <c r="W813" s="1">
        <v>304684584.5</v>
      </c>
      <c r="X813" s="2" t="s">
        <v>9</v>
      </c>
      <c r="Y813" s="1">
        <v>48749533.520000003</v>
      </c>
      <c r="Z813" s="3">
        <v>0</v>
      </c>
      <c r="AA813" s="3" t="s">
        <v>0</v>
      </c>
      <c r="AB813" s="3">
        <v>0</v>
      </c>
      <c r="AC813" s="3">
        <v>0</v>
      </c>
      <c r="AD813" s="3" t="s">
        <v>0</v>
      </c>
      <c r="AE813" s="3">
        <v>0</v>
      </c>
    </row>
    <row r="814" spans="1:31" ht="15.75" hidden="1" customHeight="1" x14ac:dyDescent="0.25">
      <c r="A814" s="2" t="s">
        <v>149</v>
      </c>
      <c r="B814" s="47">
        <v>44273</v>
      </c>
      <c r="C814" s="2" t="s">
        <v>6</v>
      </c>
      <c r="D814" s="2" t="s">
        <v>26</v>
      </c>
      <c r="E814" s="2" t="s">
        <v>200</v>
      </c>
      <c r="F814" s="2" t="s">
        <v>2219</v>
      </c>
      <c r="G814" s="2" t="s">
        <v>3</v>
      </c>
      <c r="H814" s="2" t="s">
        <v>2519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1">
        <v>1438888730.3499999</v>
      </c>
      <c r="R814" s="1">
        <v>0</v>
      </c>
      <c r="S814" s="1">
        <v>1062789139.75</v>
      </c>
      <c r="T814" s="1">
        <v>0</v>
      </c>
      <c r="U814" s="2" t="s">
        <v>0</v>
      </c>
      <c r="V814" s="1">
        <v>0</v>
      </c>
      <c r="W814" s="1">
        <v>324223785</v>
      </c>
      <c r="X814" s="2" t="s">
        <v>0</v>
      </c>
      <c r="Y814" s="1">
        <v>51875805.600000001</v>
      </c>
      <c r="Z814" s="3">
        <v>0</v>
      </c>
      <c r="AA814" s="3" t="s">
        <v>0</v>
      </c>
      <c r="AB814" s="3">
        <v>0</v>
      </c>
      <c r="AC814" s="3">
        <v>0</v>
      </c>
      <c r="AD814" s="3" t="s">
        <v>0</v>
      </c>
      <c r="AE814" s="3">
        <v>0</v>
      </c>
    </row>
    <row r="815" spans="1:31" hidden="1" x14ac:dyDescent="0.25">
      <c r="A815" s="2" t="s">
        <v>148</v>
      </c>
      <c r="B815" s="47">
        <v>44273</v>
      </c>
      <c r="C815" s="2" t="s">
        <v>27</v>
      </c>
      <c r="D815" s="2" t="s">
        <v>26</v>
      </c>
      <c r="E815" s="2" t="s">
        <v>253</v>
      </c>
      <c r="F815" s="2" t="s">
        <v>1811</v>
      </c>
      <c r="G815" s="2" t="s">
        <v>3</v>
      </c>
      <c r="H815" s="2" t="s">
        <v>2520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1">
        <v>38663834.5</v>
      </c>
      <c r="R815" s="1">
        <v>0</v>
      </c>
      <c r="S815" s="1">
        <v>29107696.5</v>
      </c>
      <c r="T815" s="1">
        <v>0</v>
      </c>
      <c r="U815" s="2" t="s">
        <v>0</v>
      </c>
      <c r="V815" s="1">
        <v>0</v>
      </c>
      <c r="W815" s="1">
        <v>8238050</v>
      </c>
      <c r="X815" s="2" t="s">
        <v>0</v>
      </c>
      <c r="Y815" s="1">
        <v>1318088</v>
      </c>
      <c r="Z815" s="3">
        <v>0</v>
      </c>
      <c r="AA815" s="3" t="s">
        <v>0</v>
      </c>
      <c r="AB815" s="3">
        <v>0</v>
      </c>
      <c r="AC815" s="3">
        <v>0</v>
      </c>
      <c r="AD815" s="3" t="s">
        <v>0</v>
      </c>
      <c r="AE815" s="3">
        <v>0</v>
      </c>
    </row>
    <row r="816" spans="1:31" hidden="1" x14ac:dyDescent="0.25">
      <c r="A816" s="2" t="s">
        <v>147</v>
      </c>
      <c r="B816" s="47">
        <v>44273</v>
      </c>
      <c r="C816" s="2" t="s">
        <v>27</v>
      </c>
      <c r="D816" s="2" t="s">
        <v>26</v>
      </c>
      <c r="E816" s="2" t="s">
        <v>253</v>
      </c>
      <c r="F816" s="2" t="s">
        <v>2137</v>
      </c>
      <c r="G816" s="2" t="s">
        <v>3</v>
      </c>
      <c r="H816" s="2" t="s">
        <v>2521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1018</v>
      </c>
      <c r="P816" s="2" t="s">
        <v>1019</v>
      </c>
      <c r="Q816" s="1">
        <v>4162500</v>
      </c>
      <c r="R816" s="1">
        <v>0</v>
      </c>
      <c r="S816" s="1">
        <v>4162500</v>
      </c>
      <c r="T816" s="1">
        <v>0</v>
      </c>
      <c r="U816" s="2" t="s">
        <v>0</v>
      </c>
      <c r="V816" s="1">
        <v>0</v>
      </c>
      <c r="W816" s="1">
        <v>0</v>
      </c>
      <c r="X816" s="2" t="s">
        <v>0</v>
      </c>
      <c r="Y816" s="1">
        <v>0</v>
      </c>
      <c r="Z816" s="3">
        <v>0</v>
      </c>
      <c r="AA816" s="3" t="s">
        <v>0</v>
      </c>
      <c r="AB816" s="3">
        <v>0</v>
      </c>
      <c r="AC816" s="3">
        <v>0</v>
      </c>
      <c r="AD816" s="3" t="s">
        <v>0</v>
      </c>
      <c r="AE816" s="3">
        <v>0</v>
      </c>
    </row>
    <row r="817" spans="1:31" hidden="1" x14ac:dyDescent="0.25">
      <c r="A817" s="2" t="s">
        <v>146</v>
      </c>
      <c r="B817" s="47">
        <v>44273</v>
      </c>
      <c r="C817" s="2" t="s">
        <v>27</v>
      </c>
      <c r="D817" s="2" t="s">
        <v>26</v>
      </c>
      <c r="E817" s="2" t="s">
        <v>253</v>
      </c>
      <c r="F817" s="2" t="s">
        <v>1811</v>
      </c>
      <c r="G817" s="2" t="s">
        <v>3</v>
      </c>
      <c r="H817" s="2" t="s">
        <v>2522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979424106.5</v>
      </c>
      <c r="R817" s="1">
        <v>0</v>
      </c>
      <c r="S817" s="1">
        <v>539499739.75</v>
      </c>
      <c r="T817" s="1">
        <v>0</v>
      </c>
      <c r="U817" s="2" t="s">
        <v>0</v>
      </c>
      <c r="V817" s="1">
        <v>0</v>
      </c>
      <c r="W817" s="1">
        <v>379245143.75</v>
      </c>
      <c r="X817" s="2" t="s">
        <v>9</v>
      </c>
      <c r="Y817" s="1">
        <v>60679223</v>
      </c>
      <c r="Z817" s="3">
        <v>0</v>
      </c>
      <c r="AA817" s="3" t="s">
        <v>0</v>
      </c>
      <c r="AB817" s="3">
        <v>0</v>
      </c>
      <c r="AC817" s="3">
        <v>0</v>
      </c>
      <c r="AD817" s="3" t="s">
        <v>0</v>
      </c>
      <c r="AE817" s="3">
        <v>0</v>
      </c>
    </row>
    <row r="818" spans="1:31" hidden="1" x14ac:dyDescent="0.25">
      <c r="A818" s="2" t="s">
        <v>145</v>
      </c>
      <c r="B818" s="47">
        <v>44273</v>
      </c>
      <c r="C818" s="2" t="s">
        <v>27</v>
      </c>
      <c r="D818" s="2" t="s">
        <v>26</v>
      </c>
      <c r="E818" s="2" t="s">
        <v>253</v>
      </c>
      <c r="F818" s="2" t="s">
        <v>2137</v>
      </c>
      <c r="G818" s="2" t="s">
        <v>13</v>
      </c>
      <c r="H818" s="2" t="s">
        <v>1</v>
      </c>
      <c r="I818" s="1" t="s">
        <v>2523</v>
      </c>
      <c r="J818" s="1" t="s">
        <v>1</v>
      </c>
      <c r="K818" s="1" t="s">
        <v>2524</v>
      </c>
      <c r="L818" s="1" t="s">
        <v>2525</v>
      </c>
      <c r="M818" s="1">
        <v>1781587</v>
      </c>
      <c r="N818" s="2" t="s">
        <v>12</v>
      </c>
      <c r="O818" s="2" t="s">
        <v>2526</v>
      </c>
      <c r="P818" s="2" t="s">
        <v>2527</v>
      </c>
      <c r="Q818" s="1">
        <v>-1781587</v>
      </c>
      <c r="R818" s="1">
        <v>0</v>
      </c>
      <c r="S818" s="1">
        <v>-1781587</v>
      </c>
      <c r="T818" s="1">
        <v>0</v>
      </c>
      <c r="U818" s="2" t="s">
        <v>0</v>
      </c>
      <c r="V818" s="1">
        <v>0</v>
      </c>
      <c r="W818" s="1">
        <v>0</v>
      </c>
      <c r="X818" s="2" t="s">
        <v>0</v>
      </c>
      <c r="Y818" s="1">
        <v>0</v>
      </c>
      <c r="Z818" s="3">
        <v>0</v>
      </c>
      <c r="AA818" s="3" t="s">
        <v>0</v>
      </c>
      <c r="AB818" s="3">
        <v>0</v>
      </c>
      <c r="AC818" s="3">
        <v>0</v>
      </c>
      <c r="AD818" s="3" t="s">
        <v>0</v>
      </c>
      <c r="AE818" s="3">
        <v>0</v>
      </c>
    </row>
    <row r="819" spans="1:31" hidden="1" x14ac:dyDescent="0.25">
      <c r="A819" s="2" t="s">
        <v>144</v>
      </c>
      <c r="B819" s="47">
        <v>44273</v>
      </c>
      <c r="C819" s="2" t="s">
        <v>27</v>
      </c>
      <c r="D819" s="2" t="s">
        <v>26</v>
      </c>
      <c r="E819" s="2" t="s">
        <v>253</v>
      </c>
      <c r="F819" s="2" t="s">
        <v>2137</v>
      </c>
      <c r="G819" s="2" t="s">
        <v>13</v>
      </c>
      <c r="H819" s="2" t="s">
        <v>1</v>
      </c>
      <c r="I819" s="1" t="s">
        <v>2528</v>
      </c>
      <c r="J819" s="1" t="s">
        <v>1</v>
      </c>
      <c r="K819" s="1" t="s">
        <v>2529</v>
      </c>
      <c r="L819" s="1" t="s">
        <v>2525</v>
      </c>
      <c r="M819" s="1">
        <v>28419429.530000001</v>
      </c>
      <c r="N819" s="2" t="s">
        <v>12</v>
      </c>
      <c r="O819" s="2" t="s">
        <v>2530</v>
      </c>
      <c r="P819" s="2" t="s">
        <v>2531</v>
      </c>
      <c r="Q819" s="1">
        <v>-3678873</v>
      </c>
      <c r="R819" s="1">
        <v>0</v>
      </c>
      <c r="S819" s="1">
        <v>-3678873</v>
      </c>
      <c r="T819" s="1">
        <v>0</v>
      </c>
      <c r="U819" s="2" t="s">
        <v>0</v>
      </c>
      <c r="V819" s="1">
        <v>0</v>
      </c>
      <c r="W819" s="1">
        <v>0</v>
      </c>
      <c r="X819" s="2" t="s">
        <v>0</v>
      </c>
      <c r="Y819" s="1">
        <v>0</v>
      </c>
      <c r="Z819" s="3">
        <v>0</v>
      </c>
      <c r="AA819" s="3" t="s">
        <v>0</v>
      </c>
      <c r="AB819" s="3">
        <v>0</v>
      </c>
      <c r="AC819" s="3">
        <v>0</v>
      </c>
      <c r="AD819" s="3" t="s">
        <v>0</v>
      </c>
      <c r="AE819" s="3">
        <v>0</v>
      </c>
    </row>
    <row r="820" spans="1:31" hidden="1" x14ac:dyDescent="0.25">
      <c r="A820" s="2" t="s">
        <v>143</v>
      </c>
      <c r="B820" s="47">
        <v>44273</v>
      </c>
      <c r="C820" s="2" t="s">
        <v>6</v>
      </c>
      <c r="D820" s="2" t="s">
        <v>24</v>
      </c>
      <c r="E820" s="2" t="s">
        <v>196</v>
      </c>
      <c r="F820" s="2" t="s">
        <v>1675</v>
      </c>
      <c r="G820" s="2" t="s">
        <v>3</v>
      </c>
      <c r="H820" s="2" t="s">
        <v>2532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1656467373.9099996</v>
      </c>
      <c r="R820" s="1">
        <v>0</v>
      </c>
      <c r="S820" s="1">
        <v>1328538055.25</v>
      </c>
      <c r="T820" s="1">
        <v>0</v>
      </c>
      <c r="U820" s="2" t="s">
        <v>0</v>
      </c>
      <c r="V820" s="1">
        <v>0</v>
      </c>
      <c r="W820" s="1">
        <v>282697688.5</v>
      </c>
      <c r="X820" s="2" t="s">
        <v>0</v>
      </c>
      <c r="Y820" s="1">
        <v>45231630.159999996</v>
      </c>
      <c r="Z820" s="3">
        <v>0</v>
      </c>
      <c r="AA820" s="3" t="s">
        <v>0</v>
      </c>
      <c r="AB820" s="3">
        <v>0</v>
      </c>
      <c r="AC820" s="3">
        <v>0</v>
      </c>
      <c r="AD820" s="3" t="s">
        <v>0</v>
      </c>
      <c r="AE820" s="3">
        <v>0</v>
      </c>
    </row>
    <row r="821" spans="1:31" hidden="1" x14ac:dyDescent="0.25">
      <c r="A821" s="2" t="s">
        <v>142</v>
      </c>
      <c r="B821" s="47">
        <v>44273</v>
      </c>
      <c r="C821" s="2" t="s">
        <v>27</v>
      </c>
      <c r="D821" s="2" t="s">
        <v>24</v>
      </c>
      <c r="E821" s="2" t="s">
        <v>358</v>
      </c>
      <c r="F821" s="2" t="s">
        <v>1243</v>
      </c>
      <c r="G821" s="2" t="s">
        <v>3</v>
      </c>
      <c r="H821" s="2" t="s">
        <v>2533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98</v>
      </c>
      <c r="P821" s="2" t="s">
        <v>1</v>
      </c>
      <c r="Q821" s="1">
        <v>0</v>
      </c>
      <c r="R821" s="1">
        <v>0</v>
      </c>
      <c r="S821" s="1">
        <v>0</v>
      </c>
      <c r="T821" s="1">
        <v>0</v>
      </c>
      <c r="U821" s="2" t="s">
        <v>0</v>
      </c>
      <c r="V821" s="1">
        <v>0</v>
      </c>
      <c r="W821" s="1">
        <v>0</v>
      </c>
      <c r="X821" s="2" t="s">
        <v>9</v>
      </c>
      <c r="Y821" s="1">
        <v>0</v>
      </c>
      <c r="Z821" s="3">
        <v>0</v>
      </c>
      <c r="AA821" s="3" t="s">
        <v>0</v>
      </c>
      <c r="AB821" s="3">
        <v>0</v>
      </c>
      <c r="AC821" s="3">
        <v>0</v>
      </c>
      <c r="AD821" s="3" t="s">
        <v>0</v>
      </c>
      <c r="AE821" s="3">
        <v>0</v>
      </c>
    </row>
    <row r="822" spans="1:31" hidden="1" x14ac:dyDescent="0.25">
      <c r="A822" s="2" t="s">
        <v>141</v>
      </c>
      <c r="B822" s="47">
        <v>44273</v>
      </c>
      <c r="C822" s="2" t="s">
        <v>6</v>
      </c>
      <c r="D822" s="2" t="s">
        <v>22</v>
      </c>
      <c r="E822" s="2" t="s">
        <v>194</v>
      </c>
      <c r="F822" s="2" t="s">
        <v>2534</v>
      </c>
      <c r="G822" s="2" t="s">
        <v>3</v>
      </c>
      <c r="H822" s="2" t="s">
        <v>2535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1170705532.6199999</v>
      </c>
      <c r="R822" s="1">
        <v>0</v>
      </c>
      <c r="S822" s="1">
        <v>861703861.75</v>
      </c>
      <c r="T822" s="1">
        <v>0</v>
      </c>
      <c r="U822" s="2" t="s">
        <v>0</v>
      </c>
      <c r="V822" s="1">
        <v>0</v>
      </c>
      <c r="W822" s="1">
        <v>266380750.75</v>
      </c>
      <c r="X822" s="2" t="s">
        <v>9</v>
      </c>
      <c r="Y822" s="1">
        <v>42620920.119999997</v>
      </c>
      <c r="Z822" s="3">
        <v>0</v>
      </c>
      <c r="AA822" s="3" t="s">
        <v>0</v>
      </c>
      <c r="AB822" s="3">
        <v>0</v>
      </c>
      <c r="AC822" s="3">
        <v>0</v>
      </c>
      <c r="AD822" s="3" t="s">
        <v>0</v>
      </c>
      <c r="AE822" s="3">
        <v>0</v>
      </c>
    </row>
    <row r="823" spans="1:31" hidden="1" x14ac:dyDescent="0.25">
      <c r="A823" s="2" t="s">
        <v>140</v>
      </c>
      <c r="B823" s="47">
        <v>44273</v>
      </c>
      <c r="C823" s="2" t="s">
        <v>6</v>
      </c>
      <c r="D823" s="2" t="s">
        <v>1031</v>
      </c>
      <c r="E823" s="2" t="s">
        <v>1032</v>
      </c>
      <c r="F823" s="2" t="s">
        <v>767</v>
      </c>
      <c r="G823" s="2" t="s">
        <v>3</v>
      </c>
      <c r="H823" s="2" t="s">
        <v>2536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589507341.38760006</v>
      </c>
      <c r="R823" s="1">
        <v>0</v>
      </c>
      <c r="S823" s="1">
        <v>439112697.75</v>
      </c>
      <c r="T823" s="1">
        <v>0</v>
      </c>
      <c r="U823" s="2" t="s">
        <v>0</v>
      </c>
      <c r="V823" s="1">
        <v>0</v>
      </c>
      <c r="W823" s="1">
        <v>129650554.86</v>
      </c>
      <c r="X823" s="2" t="s">
        <v>9</v>
      </c>
      <c r="Y823" s="1">
        <v>20744088.777599998</v>
      </c>
      <c r="Z823" s="3">
        <v>0</v>
      </c>
      <c r="AA823" s="3" t="s">
        <v>0</v>
      </c>
      <c r="AB823" s="3">
        <v>0</v>
      </c>
      <c r="AC823" s="3">
        <v>0</v>
      </c>
      <c r="AD823" s="3" t="s">
        <v>0</v>
      </c>
      <c r="AE823" s="3">
        <v>0</v>
      </c>
    </row>
    <row r="824" spans="1:31" hidden="1" x14ac:dyDescent="0.25">
      <c r="A824" s="2" t="s">
        <v>139</v>
      </c>
      <c r="B824" s="47">
        <v>44273</v>
      </c>
      <c r="C824" s="2" t="s">
        <v>6</v>
      </c>
      <c r="D824" s="2" t="s">
        <v>1031</v>
      </c>
      <c r="E824" s="2" t="s">
        <v>1032</v>
      </c>
      <c r="F824" s="2" t="s">
        <v>767</v>
      </c>
      <c r="G824" s="2" t="s">
        <v>3</v>
      </c>
      <c r="H824" s="2" t="s">
        <v>2537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1310</v>
      </c>
      <c r="P824" s="2" t="s">
        <v>1311</v>
      </c>
      <c r="Q824" s="1">
        <v>20961500.109999999</v>
      </c>
      <c r="R824" s="1">
        <v>0</v>
      </c>
      <c r="S824" s="1">
        <v>17906057.5</v>
      </c>
      <c r="T824" s="1">
        <v>2634002.25</v>
      </c>
      <c r="U824" s="2" t="s">
        <v>9</v>
      </c>
      <c r="V824" s="1">
        <v>421440.36</v>
      </c>
      <c r="W824" s="1">
        <v>0</v>
      </c>
      <c r="X824" s="2" t="s">
        <v>0</v>
      </c>
      <c r="Y824" s="1">
        <v>0</v>
      </c>
      <c r="Z824" s="3">
        <v>0</v>
      </c>
      <c r="AA824" s="3" t="s">
        <v>0</v>
      </c>
      <c r="AB824" s="3">
        <v>0</v>
      </c>
      <c r="AC824" s="3">
        <v>0</v>
      </c>
      <c r="AD824" s="3" t="s">
        <v>0</v>
      </c>
      <c r="AE824" s="3">
        <v>0</v>
      </c>
    </row>
    <row r="825" spans="1:31" hidden="1" x14ac:dyDescent="0.25">
      <c r="A825" s="2" t="s">
        <v>138</v>
      </c>
      <c r="B825" s="47">
        <v>44273</v>
      </c>
      <c r="C825" s="2" t="s">
        <v>6</v>
      </c>
      <c r="D825" s="2" t="s">
        <v>1031</v>
      </c>
      <c r="E825" s="2" t="s">
        <v>1032</v>
      </c>
      <c r="F825" s="2" t="s">
        <v>767</v>
      </c>
      <c r="G825" s="2" t="s">
        <v>3</v>
      </c>
      <c r="H825" s="2" t="s">
        <v>2538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1">
        <v>531634840.04000002</v>
      </c>
      <c r="R825" s="1">
        <v>0</v>
      </c>
      <c r="S825" s="1">
        <v>410747462.5</v>
      </c>
      <c r="T825" s="1">
        <v>0</v>
      </c>
      <c r="U825" s="2" t="s">
        <v>0</v>
      </c>
      <c r="V825" s="1">
        <v>0</v>
      </c>
      <c r="W825" s="1">
        <v>104213256.5</v>
      </c>
      <c r="X825" s="2" t="s">
        <v>0</v>
      </c>
      <c r="Y825" s="1">
        <v>16674121.040000001</v>
      </c>
      <c r="Z825" s="3">
        <v>0</v>
      </c>
      <c r="AA825" s="3" t="s">
        <v>0</v>
      </c>
      <c r="AB825" s="3">
        <v>0</v>
      </c>
      <c r="AC825" s="3">
        <v>0</v>
      </c>
      <c r="AD825" s="3" t="s">
        <v>0</v>
      </c>
      <c r="AE825" s="3">
        <v>0</v>
      </c>
    </row>
    <row r="826" spans="1:31" hidden="1" x14ac:dyDescent="0.25">
      <c r="A826" s="2" t="s">
        <v>137</v>
      </c>
      <c r="B826" s="47">
        <v>44273</v>
      </c>
      <c r="C826" s="2" t="s">
        <v>27</v>
      </c>
      <c r="D826" s="2" t="s">
        <v>1031</v>
      </c>
      <c r="E826" s="2" t="s">
        <v>1104</v>
      </c>
      <c r="F826" s="2" t="s">
        <v>2539</v>
      </c>
      <c r="G826" s="2" t="s">
        <v>3</v>
      </c>
      <c r="H826" s="2" t="s">
        <v>2540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</v>
      </c>
      <c r="P826" s="2" t="s">
        <v>1</v>
      </c>
      <c r="Q826" s="1">
        <v>65488002</v>
      </c>
      <c r="R826" s="1">
        <v>0</v>
      </c>
      <c r="S826" s="1">
        <v>277500</v>
      </c>
      <c r="T826" s="1">
        <v>0</v>
      </c>
      <c r="U826" s="2" t="s">
        <v>0</v>
      </c>
      <c r="V826" s="1">
        <v>0</v>
      </c>
      <c r="W826" s="1">
        <v>56215950</v>
      </c>
      <c r="X826" s="2" t="s">
        <v>9</v>
      </c>
      <c r="Y826" s="1">
        <v>8994552</v>
      </c>
      <c r="Z826" s="3">
        <v>0</v>
      </c>
      <c r="AA826" s="3" t="s">
        <v>0</v>
      </c>
      <c r="AB826" s="3">
        <v>0</v>
      </c>
      <c r="AC826" s="3">
        <v>0</v>
      </c>
      <c r="AD826" s="3" t="s">
        <v>0</v>
      </c>
      <c r="AE826" s="3">
        <v>0</v>
      </c>
    </row>
    <row r="827" spans="1:31" hidden="1" x14ac:dyDescent="0.25">
      <c r="A827" s="2" t="s">
        <v>136</v>
      </c>
      <c r="B827" s="47">
        <v>44273</v>
      </c>
      <c r="C827" s="2" t="s">
        <v>6</v>
      </c>
      <c r="D827" s="2" t="s">
        <v>19</v>
      </c>
      <c r="E827" s="2" t="s">
        <v>185</v>
      </c>
      <c r="F827" s="2" t="s">
        <v>1206</v>
      </c>
      <c r="G827" s="2" t="s">
        <v>3</v>
      </c>
      <c r="H827" s="2" t="s">
        <v>2541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1">
        <v>1473927170.8699999</v>
      </c>
      <c r="R827" s="1">
        <v>0</v>
      </c>
      <c r="S827" s="1">
        <v>1132917910</v>
      </c>
      <c r="T827" s="1">
        <v>0</v>
      </c>
      <c r="U827" s="2" t="s">
        <v>0</v>
      </c>
      <c r="V827" s="1">
        <v>0</v>
      </c>
      <c r="W827" s="1">
        <v>293973500.75</v>
      </c>
      <c r="X827" s="2" t="s">
        <v>9</v>
      </c>
      <c r="Y827" s="1">
        <v>47035760.119999997</v>
      </c>
      <c r="Z827" s="3">
        <v>0</v>
      </c>
      <c r="AA827" s="3" t="s">
        <v>0</v>
      </c>
      <c r="AB827" s="3">
        <v>0</v>
      </c>
      <c r="AC827" s="3">
        <v>0</v>
      </c>
      <c r="AD827" s="3" t="s">
        <v>0</v>
      </c>
      <c r="AE827" s="3">
        <v>0</v>
      </c>
    </row>
    <row r="828" spans="1:31" hidden="1" x14ac:dyDescent="0.25">
      <c r="A828" s="2" t="s">
        <v>135</v>
      </c>
      <c r="B828" s="47">
        <v>44273</v>
      </c>
      <c r="C828" s="2" t="s">
        <v>6</v>
      </c>
      <c r="D828" s="2" t="s">
        <v>14</v>
      </c>
      <c r="E828" s="2" t="s">
        <v>181</v>
      </c>
      <c r="F828" s="2" t="s">
        <v>2542</v>
      </c>
      <c r="G828" s="2" t="s">
        <v>3</v>
      </c>
      <c r="H828" s="2" t="s">
        <v>2543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477961222.75</v>
      </c>
      <c r="R828" s="1">
        <v>0</v>
      </c>
      <c r="S828" s="1">
        <v>415347380.75</v>
      </c>
      <c r="T828" s="1">
        <v>0</v>
      </c>
      <c r="U828" s="2" t="s">
        <v>0</v>
      </c>
      <c r="V828" s="1">
        <v>0</v>
      </c>
      <c r="W828" s="1">
        <v>53977450</v>
      </c>
      <c r="X828" s="2" t="s">
        <v>0</v>
      </c>
      <c r="Y828" s="1">
        <v>8636392</v>
      </c>
      <c r="Z828" s="3">
        <v>0</v>
      </c>
      <c r="AA828" s="3" t="s">
        <v>0</v>
      </c>
      <c r="AB828" s="3">
        <v>0</v>
      </c>
      <c r="AC828" s="3">
        <v>0</v>
      </c>
      <c r="AD828" s="3" t="s">
        <v>0</v>
      </c>
      <c r="AE828" s="3">
        <v>0</v>
      </c>
    </row>
    <row r="829" spans="1:31" hidden="1" x14ac:dyDescent="0.25">
      <c r="A829" s="2" t="s">
        <v>134</v>
      </c>
      <c r="B829" s="47">
        <v>44273</v>
      </c>
      <c r="C829" s="2" t="s">
        <v>6</v>
      </c>
      <c r="D829" s="2" t="s">
        <v>10</v>
      </c>
      <c r="E829" s="2" t="s">
        <v>178</v>
      </c>
      <c r="F829" s="2" t="s">
        <v>2544</v>
      </c>
      <c r="G829" s="2" t="s">
        <v>3</v>
      </c>
      <c r="H829" s="2" t="s">
        <v>2545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27491511.25</v>
      </c>
      <c r="R829" s="1">
        <v>0</v>
      </c>
      <c r="S829" s="1">
        <v>17212171.25</v>
      </c>
      <c r="T829" s="1">
        <v>0</v>
      </c>
      <c r="U829" s="2" t="s">
        <v>0</v>
      </c>
      <c r="V829" s="1">
        <v>0</v>
      </c>
      <c r="W829" s="1">
        <v>8861500</v>
      </c>
      <c r="X829" s="2" t="s">
        <v>9</v>
      </c>
      <c r="Y829" s="1">
        <v>1417840</v>
      </c>
      <c r="Z829" s="3">
        <v>0</v>
      </c>
      <c r="AA829" s="3" t="s">
        <v>0</v>
      </c>
      <c r="AB829" s="3">
        <v>0</v>
      </c>
      <c r="AC829" s="3">
        <v>0</v>
      </c>
      <c r="AD829" s="3" t="s">
        <v>0</v>
      </c>
      <c r="AE829" s="3">
        <v>0</v>
      </c>
    </row>
    <row r="830" spans="1:31" hidden="1" x14ac:dyDescent="0.25">
      <c r="A830" s="2" t="s">
        <v>133</v>
      </c>
      <c r="B830" s="47">
        <v>44273</v>
      </c>
      <c r="C830" s="2" t="s">
        <v>6</v>
      </c>
      <c r="D830" s="2" t="s">
        <v>10</v>
      </c>
      <c r="E830" s="2" t="s">
        <v>178</v>
      </c>
      <c r="F830" s="2" t="s">
        <v>2544</v>
      </c>
      <c r="G830" s="2" t="s">
        <v>3</v>
      </c>
      <c r="H830" s="2" t="s">
        <v>2546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1030</v>
      </c>
      <c r="P830" s="2" t="s">
        <v>1236</v>
      </c>
      <c r="Q830" s="1">
        <v>2313388</v>
      </c>
      <c r="R830" s="1">
        <v>0</v>
      </c>
      <c r="S830" s="1">
        <v>0</v>
      </c>
      <c r="T830" s="1">
        <v>1994300</v>
      </c>
      <c r="U830" s="2" t="s">
        <v>9</v>
      </c>
      <c r="V830" s="1">
        <v>319088</v>
      </c>
      <c r="W830" s="1">
        <v>0</v>
      </c>
      <c r="X830" s="2" t="s">
        <v>0</v>
      </c>
      <c r="Y830" s="1">
        <v>0</v>
      </c>
      <c r="Z830" s="3">
        <v>0</v>
      </c>
      <c r="AA830" s="3" t="s">
        <v>0</v>
      </c>
      <c r="AB830" s="3">
        <v>0</v>
      </c>
      <c r="AC830" s="3">
        <v>0</v>
      </c>
      <c r="AD830" s="3" t="s">
        <v>0</v>
      </c>
      <c r="AE830" s="3">
        <v>0</v>
      </c>
    </row>
    <row r="831" spans="1:31" hidden="1" x14ac:dyDescent="0.25">
      <c r="A831" s="2" t="s">
        <v>132</v>
      </c>
      <c r="B831" s="47">
        <v>44273</v>
      </c>
      <c r="C831" s="2" t="s">
        <v>6</v>
      </c>
      <c r="D831" s="2" t="s">
        <v>10</v>
      </c>
      <c r="E831" s="2" t="s">
        <v>178</v>
      </c>
      <c r="F831" s="2" t="s">
        <v>2544</v>
      </c>
      <c r="G831" s="2" t="s">
        <v>3</v>
      </c>
      <c r="H831" s="2" t="s">
        <v>2547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</v>
      </c>
      <c r="P831" s="2" t="s">
        <v>1</v>
      </c>
      <c r="Q831" s="1">
        <v>70742839.405599996</v>
      </c>
      <c r="R831" s="1">
        <v>0</v>
      </c>
      <c r="S831" s="1">
        <v>25248576.5</v>
      </c>
      <c r="T831" s="1">
        <v>0</v>
      </c>
      <c r="U831" s="2" t="s">
        <v>0</v>
      </c>
      <c r="V831" s="1">
        <v>0</v>
      </c>
      <c r="W831" s="1">
        <v>39219192.159999996</v>
      </c>
      <c r="X831" s="2" t="s">
        <v>9</v>
      </c>
      <c r="Y831" s="1">
        <v>6275070.7456</v>
      </c>
      <c r="Z831" s="3">
        <v>0</v>
      </c>
      <c r="AA831" s="3" t="s">
        <v>0</v>
      </c>
      <c r="AB831" s="3">
        <v>0</v>
      </c>
      <c r="AC831" s="3">
        <v>0</v>
      </c>
      <c r="AD831" s="3" t="s">
        <v>0</v>
      </c>
      <c r="AE831" s="3">
        <v>0</v>
      </c>
    </row>
    <row r="832" spans="1:31" hidden="1" x14ac:dyDescent="0.25">
      <c r="A832" s="2" t="s">
        <v>131</v>
      </c>
      <c r="B832" s="47">
        <v>44273</v>
      </c>
      <c r="C832" s="2" t="s">
        <v>6</v>
      </c>
      <c r="D832" s="2" t="s">
        <v>7</v>
      </c>
      <c r="E832" s="2" t="s">
        <v>762</v>
      </c>
      <c r="F832" s="2" t="s">
        <v>2548</v>
      </c>
      <c r="G832" s="2" t="s">
        <v>3</v>
      </c>
      <c r="H832" s="2" t="s">
        <v>2549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80184180</v>
      </c>
      <c r="R832" s="1">
        <v>0</v>
      </c>
      <c r="S832" s="1">
        <v>61235000</v>
      </c>
      <c r="T832" s="1">
        <v>0</v>
      </c>
      <c r="U832" s="2" t="s">
        <v>0</v>
      </c>
      <c r="V832" s="1">
        <v>0</v>
      </c>
      <c r="W832" s="1">
        <v>16335500</v>
      </c>
      <c r="X832" s="2" t="s">
        <v>0</v>
      </c>
      <c r="Y832" s="1">
        <v>2613680</v>
      </c>
      <c r="Z832" s="3">
        <v>0</v>
      </c>
      <c r="AA832" s="3" t="s">
        <v>0</v>
      </c>
      <c r="AB832" s="3">
        <v>0</v>
      </c>
      <c r="AC832" s="3">
        <v>0</v>
      </c>
      <c r="AD832" s="3" t="s">
        <v>0</v>
      </c>
      <c r="AE832" s="3">
        <v>0</v>
      </c>
    </row>
    <row r="833" spans="1:31" hidden="1" x14ac:dyDescent="0.25">
      <c r="A833" s="2" t="s">
        <v>130</v>
      </c>
      <c r="B833" s="47">
        <v>44273</v>
      </c>
      <c r="C833" s="2" t="s">
        <v>6</v>
      </c>
      <c r="D833" s="2" t="s">
        <v>7</v>
      </c>
      <c r="E833" s="2" t="s">
        <v>762</v>
      </c>
      <c r="F833" s="2" t="s">
        <v>2548</v>
      </c>
      <c r="G833" s="2" t="s">
        <v>3</v>
      </c>
      <c r="H833" s="2" t="s">
        <v>2550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1259</v>
      </c>
      <c r="P833" s="2" t="s">
        <v>1260</v>
      </c>
      <c r="Q833" s="1">
        <v>9990000</v>
      </c>
      <c r="R833" s="1">
        <v>0</v>
      </c>
      <c r="S833" s="1">
        <v>9990000</v>
      </c>
      <c r="T833" s="1">
        <v>0</v>
      </c>
      <c r="U833" s="2" t="s">
        <v>0</v>
      </c>
      <c r="V833" s="1">
        <v>0</v>
      </c>
      <c r="W833" s="1">
        <v>0</v>
      </c>
      <c r="X833" s="2" t="s">
        <v>0</v>
      </c>
      <c r="Y833" s="1">
        <v>0</v>
      </c>
      <c r="Z833" s="3">
        <v>0</v>
      </c>
      <c r="AA833" s="3" t="s">
        <v>0</v>
      </c>
      <c r="AB833" s="3">
        <v>0</v>
      </c>
      <c r="AC833" s="3">
        <v>0</v>
      </c>
      <c r="AD833" s="3" t="s">
        <v>0</v>
      </c>
      <c r="AE833" s="3">
        <v>0</v>
      </c>
    </row>
    <row r="834" spans="1:31" hidden="1" x14ac:dyDescent="0.25">
      <c r="A834" s="2" t="s">
        <v>129</v>
      </c>
      <c r="B834" s="47">
        <v>44273</v>
      </c>
      <c r="C834" s="2" t="s">
        <v>6</v>
      </c>
      <c r="D834" s="2" t="s">
        <v>7</v>
      </c>
      <c r="E834" s="2" t="s">
        <v>762</v>
      </c>
      <c r="F834" s="2" t="s">
        <v>2548</v>
      </c>
      <c r="G834" s="2" t="s">
        <v>3</v>
      </c>
      <c r="H834" s="2" t="s">
        <v>2551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112790356</v>
      </c>
      <c r="R834" s="1">
        <v>0</v>
      </c>
      <c r="S834" s="1">
        <v>68076300</v>
      </c>
      <c r="T834" s="1">
        <v>0</v>
      </c>
      <c r="U834" s="2" t="s">
        <v>0</v>
      </c>
      <c r="V834" s="1">
        <v>0</v>
      </c>
      <c r="W834" s="1">
        <v>38546600</v>
      </c>
      <c r="X834" s="2" t="s">
        <v>0</v>
      </c>
      <c r="Y834" s="1">
        <v>6167456</v>
      </c>
      <c r="Z834" s="3">
        <v>0</v>
      </c>
      <c r="AA834" s="3" t="s">
        <v>0</v>
      </c>
      <c r="AB834" s="3">
        <v>0</v>
      </c>
      <c r="AC834" s="3">
        <v>0</v>
      </c>
      <c r="AD834" s="3" t="s">
        <v>0</v>
      </c>
      <c r="AE834" s="3">
        <v>0</v>
      </c>
    </row>
    <row r="835" spans="1:31" hidden="1" x14ac:dyDescent="0.25">
      <c r="A835" s="2" t="s">
        <v>128</v>
      </c>
      <c r="B835" s="47">
        <v>44273</v>
      </c>
      <c r="C835" s="2" t="s">
        <v>6</v>
      </c>
      <c r="D835" s="2" t="s">
        <v>5</v>
      </c>
      <c r="E835" s="2" t="s">
        <v>175</v>
      </c>
      <c r="F835" s="2" t="s">
        <v>1095</v>
      </c>
      <c r="G835" s="2" t="s">
        <v>3</v>
      </c>
      <c r="H835" s="2" t="s">
        <v>2552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806543918.90999997</v>
      </c>
      <c r="R835" s="1">
        <v>0</v>
      </c>
      <c r="S835" s="1">
        <v>505229118.25</v>
      </c>
      <c r="T835" s="1">
        <v>0</v>
      </c>
      <c r="U835" s="2" t="s">
        <v>0</v>
      </c>
      <c r="V835" s="1">
        <v>0</v>
      </c>
      <c r="W835" s="1">
        <v>259754138.5</v>
      </c>
      <c r="X835" s="2" t="s">
        <v>0</v>
      </c>
      <c r="Y835" s="1">
        <v>41560662.160000004</v>
      </c>
      <c r="Z835" s="3">
        <v>0</v>
      </c>
      <c r="AA835" s="3" t="s">
        <v>0</v>
      </c>
      <c r="AB835" s="3">
        <v>0</v>
      </c>
      <c r="AC835" s="3">
        <v>0</v>
      </c>
      <c r="AD835" s="3" t="s">
        <v>0</v>
      </c>
      <c r="AE835" s="3">
        <v>0</v>
      </c>
    </row>
    <row r="836" spans="1:31" hidden="1" x14ac:dyDescent="0.25">
      <c r="A836" s="2" t="s">
        <v>127</v>
      </c>
      <c r="B836" s="46">
        <v>44273</v>
      </c>
      <c r="C836" s="2" t="s">
        <v>6</v>
      </c>
      <c r="D836" s="2" t="s">
        <v>1007</v>
      </c>
      <c r="E836" s="2" t="s">
        <v>907</v>
      </c>
      <c r="F836" s="59" t="s">
        <v>2553</v>
      </c>
      <c r="G836" s="2" t="s">
        <v>3</v>
      </c>
      <c r="H836" s="2" t="s">
        <v>2554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131065909.95</v>
      </c>
      <c r="R836" s="1">
        <v>0</v>
      </c>
      <c r="S836" s="1">
        <v>94848925</v>
      </c>
      <c r="T836" s="1">
        <v>0</v>
      </c>
      <c r="U836" s="2" t="s">
        <v>0</v>
      </c>
      <c r="V836" s="1">
        <v>0</v>
      </c>
      <c r="W836" s="1">
        <v>31221538.75</v>
      </c>
      <c r="X836" s="2" t="s">
        <v>9</v>
      </c>
      <c r="Y836" s="1">
        <v>4995446.2</v>
      </c>
      <c r="Z836" s="3">
        <v>0</v>
      </c>
      <c r="AA836" s="3" t="s">
        <v>0</v>
      </c>
      <c r="AB836" s="3">
        <v>0</v>
      </c>
      <c r="AC836" s="3">
        <v>0</v>
      </c>
      <c r="AD836" s="3" t="s">
        <v>0</v>
      </c>
      <c r="AE836" s="3">
        <v>0</v>
      </c>
    </row>
    <row r="837" spans="1:31" hidden="1" x14ac:dyDescent="0.25">
      <c r="A837" s="2" t="s">
        <v>126</v>
      </c>
      <c r="B837" s="46">
        <v>44274</v>
      </c>
      <c r="C837" s="2" t="s">
        <v>6</v>
      </c>
      <c r="D837" s="2" t="s">
        <v>49</v>
      </c>
      <c r="E837" s="2" t="s">
        <v>415</v>
      </c>
      <c r="F837" s="59" t="s">
        <v>1256</v>
      </c>
      <c r="G837" s="2" t="s">
        <v>3</v>
      </c>
      <c r="H837" s="2" t="s">
        <v>2493</v>
      </c>
      <c r="I837" s="1"/>
      <c r="J837" s="1"/>
      <c r="K837" s="1"/>
      <c r="L837" s="1"/>
      <c r="M837" s="1">
        <v>0</v>
      </c>
      <c r="N837" s="2"/>
      <c r="O837" s="2" t="s">
        <v>98</v>
      </c>
      <c r="P837" s="2"/>
      <c r="Q837" s="1">
        <v>0</v>
      </c>
      <c r="R837" s="1">
        <v>0</v>
      </c>
      <c r="S837" s="1">
        <v>0</v>
      </c>
      <c r="T837" s="1">
        <v>0</v>
      </c>
      <c r="U837" s="2" t="s">
        <v>0</v>
      </c>
      <c r="V837" s="1">
        <v>0</v>
      </c>
      <c r="W837" s="1">
        <v>0</v>
      </c>
      <c r="X837" s="2" t="s">
        <v>0</v>
      </c>
      <c r="Y837" s="1">
        <v>0</v>
      </c>
      <c r="Z837" s="3">
        <v>0</v>
      </c>
      <c r="AA837" s="3" t="s">
        <v>0</v>
      </c>
      <c r="AB837" s="3">
        <v>0</v>
      </c>
      <c r="AC837" s="3">
        <v>0</v>
      </c>
      <c r="AD837" s="3" t="s">
        <v>0</v>
      </c>
      <c r="AE837" s="3">
        <v>0</v>
      </c>
    </row>
    <row r="838" spans="1:31" hidden="1" x14ac:dyDescent="0.25">
      <c r="A838" s="2" t="s">
        <v>125</v>
      </c>
      <c r="B838" s="47">
        <v>44274</v>
      </c>
      <c r="C838" s="2" t="s">
        <v>27</v>
      </c>
      <c r="D838" s="2" t="s">
        <v>49</v>
      </c>
      <c r="E838" s="2" t="s">
        <v>223</v>
      </c>
      <c r="F838" s="2" t="s">
        <v>2555</v>
      </c>
      <c r="G838" s="2" t="s">
        <v>3</v>
      </c>
      <c r="H838" s="2" t="s">
        <v>2556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</v>
      </c>
      <c r="P838" s="2" t="s">
        <v>1</v>
      </c>
      <c r="Q838" s="1">
        <v>971020323.20480001</v>
      </c>
      <c r="R838" s="1">
        <v>0</v>
      </c>
      <c r="S838" s="1">
        <v>706165636.5</v>
      </c>
      <c r="T838" s="1">
        <v>0</v>
      </c>
      <c r="U838" s="2" t="s">
        <v>0</v>
      </c>
      <c r="V838" s="1">
        <v>0</v>
      </c>
      <c r="W838" s="1">
        <v>228323005.78</v>
      </c>
      <c r="X838" s="2" t="s">
        <v>9</v>
      </c>
      <c r="Y838" s="1">
        <v>36531680.924800001</v>
      </c>
      <c r="Z838" s="3">
        <v>0</v>
      </c>
      <c r="AA838" s="3" t="s">
        <v>0</v>
      </c>
      <c r="AB838" s="3">
        <v>0</v>
      </c>
      <c r="AC838" s="3">
        <v>0</v>
      </c>
      <c r="AD838" s="3" t="s">
        <v>0</v>
      </c>
      <c r="AE838" s="3">
        <v>0</v>
      </c>
    </row>
    <row r="839" spans="1:31" hidden="1" x14ac:dyDescent="0.25">
      <c r="A839" s="2" t="s">
        <v>124</v>
      </c>
      <c r="B839" s="47">
        <v>44274</v>
      </c>
      <c r="C839" s="2" t="s">
        <v>6</v>
      </c>
      <c r="D839" s="2" t="s">
        <v>49</v>
      </c>
      <c r="E839" s="2" t="s">
        <v>232</v>
      </c>
      <c r="F839" s="2" t="s">
        <v>1128</v>
      </c>
      <c r="G839" s="2" t="s">
        <v>3</v>
      </c>
      <c r="H839" s="2" t="s">
        <v>2557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1413932160.612</v>
      </c>
      <c r="R839" s="1">
        <v>0</v>
      </c>
      <c r="S839" s="1">
        <v>1192940525</v>
      </c>
      <c r="T839" s="1">
        <v>0</v>
      </c>
      <c r="U839" s="2" t="s">
        <v>0</v>
      </c>
      <c r="V839" s="1">
        <v>0</v>
      </c>
      <c r="W839" s="1">
        <v>190510030.69999999</v>
      </c>
      <c r="X839" s="2" t="s">
        <v>9</v>
      </c>
      <c r="Y839" s="1">
        <v>30481604.911999997</v>
      </c>
      <c r="Z839" s="3">
        <v>0</v>
      </c>
      <c r="AA839" s="3" t="s">
        <v>0</v>
      </c>
      <c r="AB839" s="3">
        <v>0</v>
      </c>
      <c r="AC839" s="3">
        <v>0</v>
      </c>
      <c r="AD839" s="3" t="s">
        <v>0</v>
      </c>
      <c r="AE839" s="3">
        <v>0</v>
      </c>
    </row>
    <row r="840" spans="1:31" hidden="1" x14ac:dyDescent="0.25">
      <c r="A840" s="2" t="s">
        <v>123</v>
      </c>
      <c r="B840" s="47">
        <v>44274</v>
      </c>
      <c r="C840" s="2" t="s">
        <v>35</v>
      </c>
      <c r="D840" s="2" t="s">
        <v>42</v>
      </c>
      <c r="E840" s="2" t="s">
        <v>219</v>
      </c>
      <c r="F840" s="2" t="s">
        <v>2558</v>
      </c>
      <c r="G840" s="2" t="s">
        <v>3</v>
      </c>
      <c r="H840" s="2" t="s">
        <v>2559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</v>
      </c>
      <c r="P840" s="2" t="s">
        <v>1</v>
      </c>
      <c r="Q840" s="1">
        <v>457974412.29000002</v>
      </c>
      <c r="R840" s="1">
        <v>0</v>
      </c>
      <c r="S840" s="1">
        <v>418457968.29000002</v>
      </c>
      <c r="T840" s="1">
        <v>0</v>
      </c>
      <c r="U840" s="2" t="s">
        <v>0</v>
      </c>
      <c r="V840" s="1">
        <v>0</v>
      </c>
      <c r="W840" s="1">
        <v>34065900</v>
      </c>
      <c r="X840" s="2" t="s">
        <v>0</v>
      </c>
      <c r="Y840" s="1">
        <v>5450544</v>
      </c>
      <c r="Z840" s="3">
        <v>0</v>
      </c>
      <c r="AA840" s="3" t="s">
        <v>0</v>
      </c>
      <c r="AB840" s="3">
        <v>0</v>
      </c>
      <c r="AC840" s="3">
        <v>0</v>
      </c>
      <c r="AD840" s="3" t="s">
        <v>0</v>
      </c>
      <c r="AE840" s="3">
        <v>0</v>
      </c>
    </row>
    <row r="841" spans="1:31" hidden="1" x14ac:dyDescent="0.25">
      <c r="A841" s="2" t="s">
        <v>122</v>
      </c>
      <c r="B841" s="47">
        <v>44274</v>
      </c>
      <c r="C841" s="2" t="s">
        <v>6</v>
      </c>
      <c r="D841" s="2" t="s">
        <v>42</v>
      </c>
      <c r="E841" s="2" t="s">
        <v>221</v>
      </c>
      <c r="F841" s="2" t="s">
        <v>1220</v>
      </c>
      <c r="G841" s="2" t="s">
        <v>3</v>
      </c>
      <c r="H841" s="2" t="s">
        <v>2560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198540307.26999998</v>
      </c>
      <c r="R841" s="1">
        <v>0</v>
      </c>
      <c r="S841" s="1">
        <v>160618083.75</v>
      </c>
      <c r="T841" s="1">
        <v>0</v>
      </c>
      <c r="U841" s="2" t="s">
        <v>0</v>
      </c>
      <c r="V841" s="1">
        <v>0</v>
      </c>
      <c r="W841" s="1">
        <v>32691572</v>
      </c>
      <c r="X841" s="2" t="s">
        <v>9</v>
      </c>
      <c r="Y841" s="1">
        <v>5230651.5199999996</v>
      </c>
      <c r="Z841" s="3">
        <v>0</v>
      </c>
      <c r="AA841" s="3" t="s">
        <v>0</v>
      </c>
      <c r="AB841" s="3">
        <v>0</v>
      </c>
      <c r="AC841" s="3">
        <v>0</v>
      </c>
      <c r="AD841" s="3" t="s">
        <v>0</v>
      </c>
      <c r="AE841" s="3">
        <v>0</v>
      </c>
    </row>
    <row r="842" spans="1:31" hidden="1" x14ac:dyDescent="0.25">
      <c r="A842" s="2" t="s">
        <v>121</v>
      </c>
      <c r="B842" s="47">
        <v>44274</v>
      </c>
      <c r="C842" s="2" t="s">
        <v>6</v>
      </c>
      <c r="D842" s="2" t="s">
        <v>42</v>
      </c>
      <c r="E842" s="2" t="s">
        <v>221</v>
      </c>
      <c r="F842" s="2" t="s">
        <v>1220</v>
      </c>
      <c r="G842" s="2" t="s">
        <v>3</v>
      </c>
      <c r="H842" s="2" t="s">
        <v>2561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777</v>
      </c>
      <c r="P842" s="2" t="s">
        <v>909</v>
      </c>
      <c r="Q842" s="1">
        <v>534280</v>
      </c>
      <c r="R842" s="1">
        <v>0</v>
      </c>
      <c r="S842" s="1">
        <v>534280</v>
      </c>
      <c r="T842" s="1">
        <v>0</v>
      </c>
      <c r="U842" s="2" t="s">
        <v>0</v>
      </c>
      <c r="V842" s="1">
        <v>0</v>
      </c>
      <c r="W842" s="1">
        <v>0</v>
      </c>
      <c r="X842" s="2" t="s">
        <v>0</v>
      </c>
      <c r="Y842" s="1">
        <v>0</v>
      </c>
      <c r="Z842" s="3">
        <v>0</v>
      </c>
      <c r="AA842" s="3" t="s">
        <v>0</v>
      </c>
      <c r="AB842" s="3">
        <v>0</v>
      </c>
      <c r="AC842" s="3">
        <v>0</v>
      </c>
      <c r="AD842" s="3" t="s">
        <v>0</v>
      </c>
      <c r="AE842" s="3">
        <v>0</v>
      </c>
    </row>
    <row r="843" spans="1:31" hidden="1" x14ac:dyDescent="0.25">
      <c r="A843" s="2" t="s">
        <v>120</v>
      </c>
      <c r="B843" s="47">
        <v>44274</v>
      </c>
      <c r="C843" s="2" t="s">
        <v>6</v>
      </c>
      <c r="D843" s="2" t="s">
        <v>42</v>
      </c>
      <c r="E843" s="2" t="s">
        <v>221</v>
      </c>
      <c r="F843" s="2" t="s">
        <v>1220</v>
      </c>
      <c r="G843" s="2" t="s">
        <v>3</v>
      </c>
      <c r="H843" s="2" t="s">
        <v>2562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1696001090.9056001</v>
      </c>
      <c r="R843" s="1">
        <v>0</v>
      </c>
      <c r="S843" s="1">
        <v>1280898616.2499998</v>
      </c>
      <c r="T843" s="1">
        <v>0</v>
      </c>
      <c r="U843" s="2" t="s">
        <v>0</v>
      </c>
      <c r="V843" s="1">
        <v>0</v>
      </c>
      <c r="W843" s="1">
        <v>357846960.91000003</v>
      </c>
      <c r="X843" s="2" t="s">
        <v>0</v>
      </c>
      <c r="Y843" s="1">
        <v>57255513.7456</v>
      </c>
      <c r="Z843" s="3">
        <v>0</v>
      </c>
      <c r="AA843" s="3" t="s">
        <v>0</v>
      </c>
      <c r="AB843" s="3">
        <v>0</v>
      </c>
      <c r="AC843" s="3">
        <v>0</v>
      </c>
      <c r="AD843" s="3" t="s">
        <v>0</v>
      </c>
      <c r="AE843" s="3">
        <v>0</v>
      </c>
    </row>
    <row r="844" spans="1:31" hidden="1" x14ac:dyDescent="0.25">
      <c r="A844" s="2" t="s">
        <v>119</v>
      </c>
      <c r="B844" s="46">
        <v>44274</v>
      </c>
      <c r="C844" s="2" t="s">
        <v>6</v>
      </c>
      <c r="D844" s="2" t="s">
        <v>42</v>
      </c>
      <c r="E844" s="2" t="s">
        <v>217</v>
      </c>
      <c r="F844" s="59" t="s">
        <v>757</v>
      </c>
      <c r="G844" s="2" t="s">
        <v>1182</v>
      </c>
      <c r="H844" s="2" t="s">
        <v>2563</v>
      </c>
      <c r="I844" s="2"/>
      <c r="J844" s="1"/>
      <c r="K844" s="1"/>
      <c r="L844" s="1"/>
      <c r="M844" s="1">
        <v>0</v>
      </c>
      <c r="N844" s="2"/>
      <c r="O844" s="2" t="s">
        <v>2</v>
      </c>
      <c r="P844" s="2"/>
      <c r="Q844" s="1">
        <v>478587924</v>
      </c>
      <c r="R844" s="1">
        <v>0</v>
      </c>
      <c r="S844" s="1">
        <v>478587924</v>
      </c>
      <c r="T844" s="1">
        <v>0</v>
      </c>
      <c r="U844" s="2" t="s">
        <v>0</v>
      </c>
      <c r="V844" s="1">
        <v>0</v>
      </c>
      <c r="W844" s="1">
        <v>0</v>
      </c>
      <c r="X844" s="2" t="s">
        <v>0</v>
      </c>
      <c r="Y844" s="1">
        <v>0</v>
      </c>
      <c r="Z844" s="3">
        <v>0</v>
      </c>
      <c r="AA844" s="3" t="s">
        <v>0</v>
      </c>
      <c r="AB844" s="3">
        <v>0</v>
      </c>
      <c r="AC844" s="3">
        <v>0</v>
      </c>
      <c r="AD844" s="3" t="s">
        <v>0</v>
      </c>
      <c r="AE844" s="3">
        <v>0</v>
      </c>
    </row>
    <row r="845" spans="1:31" hidden="1" x14ac:dyDescent="0.25">
      <c r="A845" s="2" t="s">
        <v>118</v>
      </c>
      <c r="B845" s="46">
        <v>44274</v>
      </c>
      <c r="C845" s="2" t="s">
        <v>6</v>
      </c>
      <c r="D845" s="2" t="s">
        <v>42</v>
      </c>
      <c r="E845" s="2" t="s">
        <v>217</v>
      </c>
      <c r="F845" s="59" t="s">
        <v>757</v>
      </c>
      <c r="G845" s="2" t="s">
        <v>13</v>
      </c>
      <c r="H845" s="2"/>
      <c r="I845" s="2" t="s">
        <v>2564</v>
      </c>
      <c r="J845" s="1"/>
      <c r="K845" s="1"/>
      <c r="L845" s="1"/>
      <c r="M845" s="1">
        <v>0</v>
      </c>
      <c r="N845" s="2"/>
      <c r="O845" s="2" t="s">
        <v>2</v>
      </c>
      <c r="P845" s="2"/>
      <c r="Q845" s="1">
        <v>-9169000</v>
      </c>
      <c r="R845" s="1">
        <v>0</v>
      </c>
      <c r="S845" s="1">
        <v>-9169000</v>
      </c>
      <c r="T845" s="1">
        <v>0</v>
      </c>
      <c r="U845" s="2" t="s">
        <v>0</v>
      </c>
      <c r="V845" s="1">
        <v>0</v>
      </c>
      <c r="W845" s="1">
        <v>0</v>
      </c>
      <c r="X845" s="2" t="s">
        <v>0</v>
      </c>
      <c r="Y845" s="1">
        <v>0</v>
      </c>
      <c r="Z845" s="3">
        <v>0</v>
      </c>
      <c r="AA845" s="3" t="s">
        <v>0</v>
      </c>
      <c r="AB845" s="3">
        <v>0</v>
      </c>
      <c r="AC845" s="3">
        <v>0</v>
      </c>
      <c r="AD845" s="3" t="s">
        <v>0</v>
      </c>
      <c r="AE845" s="3">
        <v>0</v>
      </c>
    </row>
    <row r="846" spans="1:31" hidden="1" x14ac:dyDescent="0.25">
      <c r="A846" s="2" t="s">
        <v>117</v>
      </c>
      <c r="B846" s="47">
        <v>44274</v>
      </c>
      <c r="C846" s="2" t="s">
        <v>27</v>
      </c>
      <c r="D846" s="2" t="s">
        <v>42</v>
      </c>
      <c r="E846" s="2" t="s">
        <v>214</v>
      </c>
      <c r="F846" s="2" t="s">
        <v>2309</v>
      </c>
      <c r="G846" s="2" t="s">
        <v>3</v>
      </c>
      <c r="H846" s="2" t="s">
        <v>2565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769026999.46400011</v>
      </c>
      <c r="R846" s="1">
        <v>0</v>
      </c>
      <c r="S846" s="1">
        <v>415152715.50000006</v>
      </c>
      <c r="T846" s="1">
        <v>0</v>
      </c>
      <c r="U846" s="2" t="s">
        <v>0</v>
      </c>
      <c r="V846" s="1">
        <v>0</v>
      </c>
      <c r="W846" s="1">
        <v>305064037.90000004</v>
      </c>
      <c r="X846" s="2" t="s">
        <v>9</v>
      </c>
      <c r="Y846" s="1">
        <v>48810246.063999996</v>
      </c>
      <c r="Z846" s="3">
        <v>0</v>
      </c>
      <c r="AA846" s="3" t="s">
        <v>0</v>
      </c>
      <c r="AB846" s="3">
        <v>0</v>
      </c>
      <c r="AC846" s="3">
        <v>0</v>
      </c>
      <c r="AD846" s="3" t="s">
        <v>0</v>
      </c>
      <c r="AE846" s="3">
        <v>0</v>
      </c>
    </row>
    <row r="847" spans="1:31" hidden="1" x14ac:dyDescent="0.25">
      <c r="A847" s="2" t="s">
        <v>116</v>
      </c>
      <c r="B847" s="47">
        <v>44274</v>
      </c>
      <c r="C847" s="2" t="s">
        <v>35</v>
      </c>
      <c r="D847" s="2" t="s">
        <v>38</v>
      </c>
      <c r="E847" s="2" t="s">
        <v>210</v>
      </c>
      <c r="F847" s="2" t="s">
        <v>2009</v>
      </c>
      <c r="G847" s="2" t="s">
        <v>3</v>
      </c>
      <c r="H847" s="2" t="s">
        <v>2566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564894894.5</v>
      </c>
      <c r="R847" s="1">
        <v>0</v>
      </c>
      <c r="S847" s="1">
        <v>510920848.5</v>
      </c>
      <c r="T847" s="1"/>
      <c r="U847" s="2"/>
      <c r="V847" s="1"/>
      <c r="W847" s="1">
        <v>46529350</v>
      </c>
      <c r="X847" s="2" t="s">
        <v>0</v>
      </c>
      <c r="Y847" s="1">
        <v>7444696</v>
      </c>
      <c r="Z847" s="3">
        <v>0</v>
      </c>
      <c r="AA847" s="3" t="s">
        <v>0</v>
      </c>
      <c r="AB847" s="3">
        <v>0</v>
      </c>
      <c r="AC847" s="3">
        <v>0</v>
      </c>
      <c r="AD847" s="3" t="s">
        <v>0</v>
      </c>
      <c r="AE847" s="3">
        <v>0</v>
      </c>
    </row>
    <row r="848" spans="1:31" hidden="1" x14ac:dyDescent="0.25">
      <c r="A848" s="2" t="s">
        <v>115</v>
      </c>
      <c r="B848" s="47">
        <v>44274</v>
      </c>
      <c r="C848" s="2" t="s">
        <v>6</v>
      </c>
      <c r="D848" s="2" t="s">
        <v>38</v>
      </c>
      <c r="E848" s="2" t="s">
        <v>212</v>
      </c>
      <c r="F848" s="2" t="s">
        <v>2567</v>
      </c>
      <c r="G848" s="2" t="s">
        <v>3</v>
      </c>
      <c r="H848" s="2" t="s">
        <v>2568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1468815974.0899999</v>
      </c>
      <c r="R848" s="1">
        <v>0</v>
      </c>
      <c r="S848" s="1">
        <v>1209390276.5</v>
      </c>
      <c r="T848" s="1">
        <v>0</v>
      </c>
      <c r="U848" s="2" t="s">
        <v>0</v>
      </c>
      <c r="V848" s="1">
        <v>0</v>
      </c>
      <c r="W848" s="1">
        <v>223642842.75</v>
      </c>
      <c r="X848" s="2" t="s">
        <v>0</v>
      </c>
      <c r="Y848" s="1">
        <v>35782854.839999996</v>
      </c>
      <c r="Z848" s="3">
        <v>0</v>
      </c>
      <c r="AA848" s="3" t="s">
        <v>0</v>
      </c>
      <c r="AB848" s="3">
        <v>0</v>
      </c>
      <c r="AC848" s="3">
        <v>0</v>
      </c>
      <c r="AD848" s="3" t="s">
        <v>0</v>
      </c>
      <c r="AE848" s="3">
        <v>0</v>
      </c>
    </row>
    <row r="849" spans="1:31" hidden="1" x14ac:dyDescent="0.25">
      <c r="A849" s="2" t="s">
        <v>114</v>
      </c>
      <c r="B849" s="47">
        <v>44274</v>
      </c>
      <c r="C849" s="2" t="s">
        <v>6</v>
      </c>
      <c r="D849" s="2" t="s">
        <v>38</v>
      </c>
      <c r="E849" s="2" t="s">
        <v>212</v>
      </c>
      <c r="F849" s="2" t="s">
        <v>2567</v>
      </c>
      <c r="G849" s="2" t="s">
        <v>3</v>
      </c>
      <c r="H849" s="2" t="s">
        <v>2569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1011</v>
      </c>
      <c r="P849" s="2" t="s">
        <v>1012</v>
      </c>
      <c r="Q849" s="1">
        <v>27472916.25</v>
      </c>
      <c r="R849" s="1">
        <v>0</v>
      </c>
      <c r="S849" s="1">
        <v>20416868.25</v>
      </c>
      <c r="T849" s="1">
        <v>6082800</v>
      </c>
      <c r="U849" s="2" t="s">
        <v>9</v>
      </c>
      <c r="V849" s="1">
        <v>973248</v>
      </c>
      <c r="W849" s="1">
        <v>0</v>
      </c>
      <c r="X849" s="2" t="s">
        <v>0</v>
      </c>
      <c r="Y849" s="1">
        <v>0</v>
      </c>
      <c r="Z849" s="3">
        <v>0</v>
      </c>
      <c r="AA849" s="3" t="s">
        <v>0</v>
      </c>
      <c r="AB849" s="3">
        <v>0</v>
      </c>
      <c r="AC849" s="3">
        <v>0</v>
      </c>
      <c r="AD849" s="3" t="s">
        <v>0</v>
      </c>
      <c r="AE849" s="3">
        <v>0</v>
      </c>
    </row>
    <row r="850" spans="1:31" hidden="1" x14ac:dyDescent="0.25">
      <c r="A850" s="2" t="s">
        <v>113</v>
      </c>
      <c r="B850" s="47">
        <v>44274</v>
      </c>
      <c r="C850" s="2" t="s">
        <v>6</v>
      </c>
      <c r="D850" s="2" t="s">
        <v>38</v>
      </c>
      <c r="E850" s="2" t="s">
        <v>212</v>
      </c>
      <c r="F850" s="2" t="s">
        <v>2567</v>
      </c>
      <c r="G850" s="2" t="s">
        <v>3</v>
      </c>
      <c r="H850" s="2" t="s">
        <v>2570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158559712.31999999</v>
      </c>
      <c r="R850" s="1">
        <v>0</v>
      </c>
      <c r="S850" s="1">
        <v>106745518.75</v>
      </c>
      <c r="T850" s="1">
        <v>0</v>
      </c>
      <c r="U850" s="2" t="s">
        <v>0</v>
      </c>
      <c r="V850" s="1">
        <v>0</v>
      </c>
      <c r="W850" s="1">
        <v>44667408.25</v>
      </c>
      <c r="X850" s="2" t="s">
        <v>0</v>
      </c>
      <c r="Y850" s="1">
        <v>7146785.3199999994</v>
      </c>
      <c r="Z850" s="3">
        <v>0</v>
      </c>
      <c r="AA850" s="3" t="s">
        <v>0</v>
      </c>
      <c r="AB850" s="3">
        <v>0</v>
      </c>
      <c r="AC850" s="3">
        <v>0</v>
      </c>
      <c r="AD850" s="3" t="s">
        <v>0</v>
      </c>
      <c r="AE850" s="3">
        <v>0</v>
      </c>
    </row>
    <row r="851" spans="1:31" hidden="1" x14ac:dyDescent="0.25">
      <c r="A851" s="2" t="s">
        <v>112</v>
      </c>
      <c r="B851" s="47">
        <v>44274</v>
      </c>
      <c r="C851" s="2" t="s">
        <v>27</v>
      </c>
      <c r="D851" s="2" t="s">
        <v>38</v>
      </c>
      <c r="E851" s="2" t="s">
        <v>4</v>
      </c>
      <c r="F851" s="2" t="s">
        <v>2087</v>
      </c>
      <c r="G851" s="2" t="s">
        <v>3</v>
      </c>
      <c r="H851" s="2" t="s">
        <v>2571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2</v>
      </c>
      <c r="P851" s="2" t="s">
        <v>1</v>
      </c>
      <c r="Q851" s="1">
        <v>73456045.75</v>
      </c>
      <c r="R851" s="1">
        <v>0</v>
      </c>
      <c r="S851" s="1">
        <v>64784059.75</v>
      </c>
      <c r="T851" s="1">
        <v>0</v>
      </c>
      <c r="U851" s="2" t="s">
        <v>0</v>
      </c>
      <c r="V851" s="1">
        <v>0</v>
      </c>
      <c r="W851" s="1">
        <v>7475850</v>
      </c>
      <c r="X851" s="2" t="s">
        <v>9</v>
      </c>
      <c r="Y851" s="1">
        <v>1196136</v>
      </c>
      <c r="Z851" s="3">
        <v>0</v>
      </c>
      <c r="AA851" s="3" t="s">
        <v>0</v>
      </c>
      <c r="AB851" s="3">
        <v>0</v>
      </c>
      <c r="AC851" s="3">
        <v>0</v>
      </c>
      <c r="AD851" s="3" t="s">
        <v>0</v>
      </c>
      <c r="AE851" s="3">
        <v>0</v>
      </c>
    </row>
    <row r="852" spans="1:31" hidden="1" x14ac:dyDescent="0.25">
      <c r="A852" s="2" t="s">
        <v>111</v>
      </c>
      <c r="B852" s="47">
        <v>44274</v>
      </c>
      <c r="C852" s="2" t="s">
        <v>27</v>
      </c>
      <c r="D852" s="2" t="s">
        <v>38</v>
      </c>
      <c r="E852" s="2" t="s">
        <v>4</v>
      </c>
      <c r="F852" s="2" t="s">
        <v>2377</v>
      </c>
      <c r="G852" s="2" t="s">
        <v>3</v>
      </c>
      <c r="H852" s="2" t="s">
        <v>2572</v>
      </c>
      <c r="I852" s="1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2573</v>
      </c>
      <c r="P852" s="2" t="s">
        <v>2574</v>
      </c>
      <c r="Q852" s="1">
        <v>103987723</v>
      </c>
      <c r="R852" s="1">
        <v>0</v>
      </c>
      <c r="S852" s="1">
        <v>92491601</v>
      </c>
      <c r="T852" s="1">
        <v>9910450</v>
      </c>
      <c r="U852" s="2" t="s">
        <v>9</v>
      </c>
      <c r="V852" s="1">
        <v>1585672</v>
      </c>
      <c r="W852" s="1">
        <v>0</v>
      </c>
      <c r="X852" s="2" t="s">
        <v>0</v>
      </c>
      <c r="Y852" s="1">
        <v>0</v>
      </c>
      <c r="Z852" s="3">
        <v>0</v>
      </c>
      <c r="AA852" s="3" t="s">
        <v>0</v>
      </c>
      <c r="AB852" s="3">
        <v>0</v>
      </c>
      <c r="AC852" s="3">
        <v>0</v>
      </c>
      <c r="AD852" s="3" t="s">
        <v>0</v>
      </c>
      <c r="AE852" s="3">
        <v>0</v>
      </c>
    </row>
    <row r="853" spans="1:31" hidden="1" x14ac:dyDescent="0.25">
      <c r="A853" s="2" t="s">
        <v>110</v>
      </c>
      <c r="B853" s="47">
        <v>44274</v>
      </c>
      <c r="C853" s="2" t="s">
        <v>27</v>
      </c>
      <c r="D853" s="2" t="s">
        <v>38</v>
      </c>
      <c r="E853" s="2" t="s">
        <v>4</v>
      </c>
      <c r="F853" s="2" t="s">
        <v>2377</v>
      </c>
      <c r="G853" s="2" t="s">
        <v>3</v>
      </c>
      <c r="H853" s="2" t="s">
        <v>2575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2576</v>
      </c>
      <c r="P853" s="2" t="s">
        <v>2577</v>
      </c>
      <c r="Q853" s="1">
        <v>36946757</v>
      </c>
      <c r="R853" s="1">
        <v>0</v>
      </c>
      <c r="S853" s="1">
        <v>36689237</v>
      </c>
      <c r="T853" s="1">
        <v>0</v>
      </c>
      <c r="U853" s="2" t="s">
        <v>0</v>
      </c>
      <c r="V853" s="1">
        <v>0</v>
      </c>
      <c r="W853" s="1">
        <v>222000</v>
      </c>
      <c r="X853" s="2" t="s">
        <v>9</v>
      </c>
      <c r="Y853" s="1">
        <v>35520</v>
      </c>
      <c r="Z853" s="3">
        <v>0</v>
      </c>
      <c r="AA853" s="3" t="s">
        <v>0</v>
      </c>
      <c r="AB853" s="3">
        <v>0</v>
      </c>
      <c r="AC853" s="3">
        <v>0</v>
      </c>
      <c r="AD853" s="3" t="s">
        <v>0</v>
      </c>
      <c r="AE853" s="3">
        <v>0</v>
      </c>
    </row>
    <row r="854" spans="1:31" hidden="1" x14ac:dyDescent="0.25">
      <c r="A854" s="2" t="s">
        <v>109</v>
      </c>
      <c r="B854" s="54">
        <v>44274</v>
      </c>
      <c r="C854" s="2" t="s">
        <v>27</v>
      </c>
      <c r="D854" s="2" t="s">
        <v>38</v>
      </c>
      <c r="E854" s="2" t="s">
        <v>4</v>
      </c>
      <c r="F854" s="2" t="s">
        <v>2377</v>
      </c>
      <c r="G854" s="2" t="s">
        <v>3</v>
      </c>
      <c r="H854" s="2" t="s">
        <v>2578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1018</v>
      </c>
      <c r="P854" s="2" t="s">
        <v>1019</v>
      </c>
      <c r="Q854" s="1">
        <v>51337500</v>
      </c>
      <c r="R854" s="1">
        <v>0</v>
      </c>
      <c r="S854" s="1">
        <v>51337500</v>
      </c>
      <c r="T854" s="1">
        <v>0</v>
      </c>
      <c r="U854" s="2" t="s">
        <v>0</v>
      </c>
      <c r="V854" s="1">
        <v>0</v>
      </c>
      <c r="W854" s="1">
        <v>0</v>
      </c>
      <c r="X854" s="2" t="s">
        <v>0</v>
      </c>
      <c r="Y854" s="1">
        <v>0</v>
      </c>
      <c r="Z854" s="3">
        <v>0</v>
      </c>
      <c r="AA854" s="3" t="s">
        <v>0</v>
      </c>
      <c r="AB854" s="3">
        <v>0</v>
      </c>
      <c r="AC854" s="3">
        <v>0</v>
      </c>
      <c r="AD854" s="3" t="s">
        <v>0</v>
      </c>
      <c r="AE854" s="3">
        <v>0</v>
      </c>
    </row>
    <row r="855" spans="1:31" hidden="1" x14ac:dyDescent="0.25">
      <c r="A855" s="2" t="s">
        <v>108</v>
      </c>
      <c r="B855" s="54">
        <v>44274</v>
      </c>
      <c r="C855" s="2" t="s">
        <v>27</v>
      </c>
      <c r="D855" s="2" t="s">
        <v>38</v>
      </c>
      <c r="E855" s="2" t="s">
        <v>4</v>
      </c>
      <c r="F855" s="2" t="s">
        <v>2087</v>
      </c>
      <c r="G855" s="2" t="s">
        <v>3</v>
      </c>
      <c r="H855" s="2" t="s">
        <v>2579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11635010.75</v>
      </c>
      <c r="R855" s="1">
        <v>0</v>
      </c>
      <c r="S855" s="1">
        <v>10081306.75</v>
      </c>
      <c r="T855" s="1">
        <v>0</v>
      </c>
      <c r="U855" s="2" t="s">
        <v>0</v>
      </c>
      <c r="V855" s="1">
        <v>0</v>
      </c>
      <c r="W855" s="1">
        <v>1339400</v>
      </c>
      <c r="X855" s="2" t="s">
        <v>9</v>
      </c>
      <c r="Y855" s="1">
        <v>214304</v>
      </c>
      <c r="Z855" s="3">
        <v>0</v>
      </c>
      <c r="AA855" s="3" t="s">
        <v>0</v>
      </c>
      <c r="AB855" s="3">
        <v>0</v>
      </c>
      <c r="AC855" s="3">
        <v>0</v>
      </c>
      <c r="AD855" s="3" t="s">
        <v>0</v>
      </c>
      <c r="AE855" s="3">
        <v>0</v>
      </c>
    </row>
    <row r="856" spans="1:31" hidden="1" x14ac:dyDescent="0.25">
      <c r="A856" s="2" t="s">
        <v>107</v>
      </c>
      <c r="B856" s="54">
        <v>44274</v>
      </c>
      <c r="C856" s="2" t="s">
        <v>27</v>
      </c>
      <c r="D856" s="2" t="s">
        <v>38</v>
      </c>
      <c r="E856" s="2" t="s">
        <v>4</v>
      </c>
      <c r="F856" s="2" t="s">
        <v>2377</v>
      </c>
      <c r="G856" s="2" t="s">
        <v>3</v>
      </c>
      <c r="H856" s="2" t="s">
        <v>2580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1410</v>
      </c>
      <c r="P856" s="2" t="s">
        <v>1411</v>
      </c>
      <c r="Q856" s="1">
        <v>11080020</v>
      </c>
      <c r="R856" s="1">
        <v>0</v>
      </c>
      <c r="S856" s="1">
        <v>4384500</v>
      </c>
      <c r="T856" s="1">
        <v>5772000</v>
      </c>
      <c r="U856" s="2" t="s">
        <v>9</v>
      </c>
      <c r="V856" s="1">
        <v>923520</v>
      </c>
      <c r="W856" s="1">
        <v>0</v>
      </c>
      <c r="X856" s="2" t="s">
        <v>0</v>
      </c>
      <c r="Y856" s="1">
        <v>0</v>
      </c>
      <c r="Z856" s="3">
        <v>0</v>
      </c>
      <c r="AA856" s="3" t="s">
        <v>0</v>
      </c>
      <c r="AB856" s="3">
        <v>0</v>
      </c>
      <c r="AC856" s="3">
        <v>0</v>
      </c>
      <c r="AD856" s="3" t="s">
        <v>0</v>
      </c>
      <c r="AE856" s="3">
        <v>0</v>
      </c>
    </row>
    <row r="857" spans="1:31" hidden="1" x14ac:dyDescent="0.25">
      <c r="A857" s="2" t="s">
        <v>106</v>
      </c>
      <c r="B857" s="47">
        <v>44274</v>
      </c>
      <c r="C857" s="2" t="s">
        <v>27</v>
      </c>
      <c r="D857" s="2" t="s">
        <v>38</v>
      </c>
      <c r="E857" s="2" t="s">
        <v>4</v>
      </c>
      <c r="F857" s="2" t="s">
        <v>2087</v>
      </c>
      <c r="G857" s="2" t="s">
        <v>3</v>
      </c>
      <c r="H857" s="2" t="s">
        <v>2581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1270692827.6359999</v>
      </c>
      <c r="R857" s="1">
        <v>0</v>
      </c>
      <c r="S857" s="1">
        <v>787055118.5</v>
      </c>
      <c r="T857" s="1">
        <v>0</v>
      </c>
      <c r="U857" s="2" t="s">
        <v>0</v>
      </c>
      <c r="V857" s="1">
        <v>0</v>
      </c>
      <c r="W857" s="1">
        <v>416929059.60000002</v>
      </c>
      <c r="X857" s="2" t="s">
        <v>9</v>
      </c>
      <c r="Y857" s="1">
        <v>66708649.535999998</v>
      </c>
      <c r="Z857" s="3">
        <v>0</v>
      </c>
      <c r="AA857" s="3" t="s">
        <v>0</v>
      </c>
      <c r="AB857" s="3">
        <v>0</v>
      </c>
      <c r="AC857" s="3">
        <v>0</v>
      </c>
      <c r="AD857" s="3" t="s">
        <v>0</v>
      </c>
      <c r="AE857" s="3">
        <v>0</v>
      </c>
    </row>
    <row r="858" spans="1:31" hidden="1" x14ac:dyDescent="0.25">
      <c r="A858" s="2" t="s">
        <v>105</v>
      </c>
      <c r="B858" s="47">
        <v>44274</v>
      </c>
      <c r="C858" s="2" t="s">
        <v>6</v>
      </c>
      <c r="D858" s="2" t="s">
        <v>33</v>
      </c>
      <c r="E858" s="2" t="s">
        <v>206</v>
      </c>
      <c r="F858" s="2" t="s">
        <v>1502</v>
      </c>
      <c r="G858" s="2" t="s">
        <v>3</v>
      </c>
      <c r="H858" s="2" t="s">
        <v>2582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1657145023.8264</v>
      </c>
      <c r="R858" s="1">
        <v>0</v>
      </c>
      <c r="S858" s="1">
        <v>1288540808.0999999</v>
      </c>
      <c r="T858" s="1">
        <v>0</v>
      </c>
      <c r="U858" s="2" t="s">
        <v>0</v>
      </c>
      <c r="V858" s="1">
        <v>0</v>
      </c>
      <c r="W858" s="1">
        <v>314403548.05000001</v>
      </c>
      <c r="X858" s="2" t="s">
        <v>0</v>
      </c>
      <c r="Y858" s="1">
        <v>50304567.689999998</v>
      </c>
      <c r="Z858" s="3">
        <v>0</v>
      </c>
      <c r="AA858" s="3" t="s">
        <v>0</v>
      </c>
      <c r="AB858" s="3">
        <v>0</v>
      </c>
      <c r="AC858" s="3">
        <v>3607500</v>
      </c>
      <c r="AD858" s="3" t="s">
        <v>0</v>
      </c>
      <c r="AE858" s="3">
        <v>288600</v>
      </c>
    </row>
    <row r="859" spans="1:31" hidden="1" x14ac:dyDescent="0.25">
      <c r="A859" s="2" t="s">
        <v>104</v>
      </c>
      <c r="B859" s="47">
        <v>44274</v>
      </c>
      <c r="C859" s="2" t="s">
        <v>27</v>
      </c>
      <c r="D859" s="2" t="s">
        <v>33</v>
      </c>
      <c r="E859" s="2" t="s">
        <v>32</v>
      </c>
      <c r="F859" s="2" t="s">
        <v>2309</v>
      </c>
      <c r="G859" s="2" t="s">
        <v>3</v>
      </c>
      <c r="H859" s="2" t="s">
        <v>2583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14806993</v>
      </c>
      <c r="R859" s="1">
        <v>0</v>
      </c>
      <c r="S859" s="1">
        <v>14506553</v>
      </c>
      <c r="T859" s="1">
        <v>0</v>
      </c>
      <c r="U859" s="2" t="s">
        <v>0</v>
      </c>
      <c r="V859" s="1">
        <v>0</v>
      </c>
      <c r="W859" s="1">
        <v>259000</v>
      </c>
      <c r="X859" s="2" t="s">
        <v>0</v>
      </c>
      <c r="Y859" s="1">
        <v>41440</v>
      </c>
      <c r="Z859" s="3">
        <v>0</v>
      </c>
      <c r="AA859" s="3" t="s">
        <v>0</v>
      </c>
      <c r="AB859" s="3">
        <v>0</v>
      </c>
      <c r="AC859" s="3">
        <v>0</v>
      </c>
      <c r="AD859" s="3" t="s">
        <v>0</v>
      </c>
      <c r="AE859" s="3">
        <v>0</v>
      </c>
    </row>
    <row r="860" spans="1:31" hidden="1" x14ac:dyDescent="0.25">
      <c r="A860" s="2" t="s">
        <v>103</v>
      </c>
      <c r="B860" s="47">
        <v>44274</v>
      </c>
      <c r="C860" s="2" t="s">
        <v>27</v>
      </c>
      <c r="D860" s="2" t="s">
        <v>33</v>
      </c>
      <c r="E860" s="2" t="s">
        <v>32</v>
      </c>
      <c r="F860" s="2" t="s">
        <v>2311</v>
      </c>
      <c r="G860" s="2" t="s">
        <v>3</v>
      </c>
      <c r="H860" s="2" t="s">
        <v>2584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1556</v>
      </c>
      <c r="P860" s="2" t="s">
        <v>1557</v>
      </c>
      <c r="Q860" s="1">
        <v>44333733</v>
      </c>
      <c r="R860" s="1">
        <v>0</v>
      </c>
      <c r="S860" s="1">
        <v>28833175</v>
      </c>
      <c r="T860" s="1">
        <v>13362550</v>
      </c>
      <c r="U860" s="2" t="s">
        <v>9</v>
      </c>
      <c r="V860" s="1">
        <v>2138008</v>
      </c>
      <c r="W860" s="1">
        <v>0</v>
      </c>
      <c r="X860" s="2" t="s">
        <v>0</v>
      </c>
      <c r="Y860" s="1">
        <v>0</v>
      </c>
      <c r="Z860" s="3">
        <v>0</v>
      </c>
      <c r="AA860" s="3" t="s">
        <v>0</v>
      </c>
      <c r="AB860" s="3">
        <v>0</v>
      </c>
      <c r="AC860" s="3">
        <v>0</v>
      </c>
      <c r="AD860" s="3" t="s">
        <v>0</v>
      </c>
      <c r="AE860" s="3">
        <v>0</v>
      </c>
    </row>
    <row r="861" spans="1:31" hidden="1" x14ac:dyDescent="0.25">
      <c r="A861" s="2" t="s">
        <v>102</v>
      </c>
      <c r="B861" s="47">
        <v>44274</v>
      </c>
      <c r="C861" s="2" t="s">
        <v>27</v>
      </c>
      <c r="D861" s="2" t="s">
        <v>33</v>
      </c>
      <c r="E861" s="2" t="s">
        <v>32</v>
      </c>
      <c r="F861" s="2" t="s">
        <v>2309</v>
      </c>
      <c r="G861" s="2" t="s">
        <v>3</v>
      </c>
      <c r="H861" s="2" t="s">
        <v>2585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419096106.92120004</v>
      </c>
      <c r="R861" s="1">
        <v>0</v>
      </c>
      <c r="S861" s="1">
        <v>350113829.75</v>
      </c>
      <c r="T861" s="1">
        <v>0</v>
      </c>
      <c r="U861" s="2" t="s">
        <v>0</v>
      </c>
      <c r="V861" s="1">
        <v>0</v>
      </c>
      <c r="W861" s="1">
        <v>59467480.32</v>
      </c>
      <c r="X861" s="2" t="s">
        <v>9</v>
      </c>
      <c r="Y861" s="1">
        <v>9514796.8511999995</v>
      </c>
      <c r="Z861" s="3">
        <v>0</v>
      </c>
      <c r="AA861" s="3" t="s">
        <v>0</v>
      </c>
      <c r="AB861" s="3">
        <v>0</v>
      </c>
      <c r="AC861" s="3">
        <v>0</v>
      </c>
      <c r="AD861" s="3" t="s">
        <v>0</v>
      </c>
      <c r="AE861" s="3">
        <v>0</v>
      </c>
    </row>
    <row r="862" spans="1:31" hidden="1" x14ac:dyDescent="0.25">
      <c r="A862" s="2" t="s">
        <v>101</v>
      </c>
      <c r="B862" s="47">
        <v>44274</v>
      </c>
      <c r="C862" s="2" t="s">
        <v>6</v>
      </c>
      <c r="D862" s="2" t="s">
        <v>26</v>
      </c>
      <c r="E862" s="2" t="s">
        <v>200</v>
      </c>
      <c r="F862" s="2" t="s">
        <v>2274</v>
      </c>
      <c r="G862" s="2" t="s">
        <v>3</v>
      </c>
      <c r="H862" s="2" t="s">
        <v>2586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1164379694.3391998</v>
      </c>
      <c r="R862" s="1">
        <v>0</v>
      </c>
      <c r="S862" s="1">
        <v>847242485.99999988</v>
      </c>
      <c r="T862" s="1">
        <v>0</v>
      </c>
      <c r="U862" s="2" t="s">
        <v>0</v>
      </c>
      <c r="V862" s="1">
        <v>0</v>
      </c>
      <c r="W862" s="1">
        <v>273394145.12</v>
      </c>
      <c r="X862" s="2" t="s">
        <v>9</v>
      </c>
      <c r="Y862" s="1">
        <v>43743063.2192</v>
      </c>
      <c r="Z862" s="3">
        <v>0</v>
      </c>
      <c r="AA862" s="3" t="s">
        <v>0</v>
      </c>
      <c r="AB862" s="3">
        <v>0</v>
      </c>
      <c r="AC862" s="3">
        <v>0</v>
      </c>
      <c r="AD862" s="3" t="s">
        <v>0</v>
      </c>
      <c r="AE862" s="3">
        <v>0</v>
      </c>
    </row>
    <row r="863" spans="1:31" hidden="1" x14ac:dyDescent="0.25">
      <c r="A863" s="2" t="s">
        <v>100</v>
      </c>
      <c r="B863" s="47">
        <v>44274</v>
      </c>
      <c r="C863" s="2" t="s">
        <v>27</v>
      </c>
      <c r="D863" s="2" t="s">
        <v>26</v>
      </c>
      <c r="E863" s="2" t="s">
        <v>253</v>
      </c>
      <c r="F863" s="2" t="s">
        <v>1861</v>
      </c>
      <c r="G863" s="2" t="s">
        <v>3</v>
      </c>
      <c r="H863" s="2" t="s">
        <v>2587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1">
        <v>5673950</v>
      </c>
      <c r="R863" s="1">
        <v>0</v>
      </c>
      <c r="S863" s="1">
        <v>5673950</v>
      </c>
      <c r="T863" s="1">
        <v>0</v>
      </c>
      <c r="U863" s="2" t="s">
        <v>0</v>
      </c>
      <c r="V863" s="1">
        <v>0</v>
      </c>
      <c r="W863" s="1">
        <v>0</v>
      </c>
      <c r="X863" s="2" t="s">
        <v>0</v>
      </c>
      <c r="Y863" s="1">
        <v>0</v>
      </c>
      <c r="Z863" s="3">
        <v>0</v>
      </c>
      <c r="AA863" s="3" t="s">
        <v>0</v>
      </c>
      <c r="AB863" s="3">
        <v>0</v>
      </c>
      <c r="AC863" s="3">
        <v>0</v>
      </c>
      <c r="AD863" s="3" t="s">
        <v>0</v>
      </c>
      <c r="AE863" s="3">
        <v>0</v>
      </c>
    </row>
    <row r="864" spans="1:31" hidden="1" x14ac:dyDescent="0.25">
      <c r="A864" s="2" t="s">
        <v>99</v>
      </c>
      <c r="B864" s="47">
        <v>44274</v>
      </c>
      <c r="C864" s="2" t="s">
        <v>27</v>
      </c>
      <c r="D864" s="2" t="s">
        <v>26</v>
      </c>
      <c r="E864" s="2" t="s">
        <v>253</v>
      </c>
      <c r="F864" s="2" t="s">
        <v>1863</v>
      </c>
      <c r="G864" s="2" t="s">
        <v>3</v>
      </c>
      <c r="H864" s="2" t="s">
        <v>2588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2589</v>
      </c>
      <c r="P864" s="2" t="s">
        <v>2590</v>
      </c>
      <c r="Q864" s="1">
        <v>5168900</v>
      </c>
      <c r="R864" s="1">
        <v>0</v>
      </c>
      <c r="S864" s="1">
        <v>5168900</v>
      </c>
      <c r="T864" s="1">
        <v>0</v>
      </c>
      <c r="U864" s="2" t="s">
        <v>0</v>
      </c>
      <c r="V864" s="1">
        <v>0</v>
      </c>
      <c r="W864" s="1">
        <v>0</v>
      </c>
      <c r="X864" s="2" t="s">
        <v>0</v>
      </c>
      <c r="Y864" s="1">
        <v>0</v>
      </c>
      <c r="Z864" s="3">
        <v>0</v>
      </c>
      <c r="AA864" s="3" t="s">
        <v>0</v>
      </c>
      <c r="AB864" s="3">
        <v>0</v>
      </c>
      <c r="AC864" s="3">
        <v>0</v>
      </c>
      <c r="AD864" s="3" t="s">
        <v>0</v>
      </c>
      <c r="AE864" s="3">
        <v>0</v>
      </c>
    </row>
    <row r="865" spans="1:31" hidden="1" x14ac:dyDescent="0.25">
      <c r="A865" s="2" t="s">
        <v>97</v>
      </c>
      <c r="B865" s="47">
        <v>44274</v>
      </c>
      <c r="C865" s="2" t="s">
        <v>27</v>
      </c>
      <c r="D865" s="2" t="s">
        <v>26</v>
      </c>
      <c r="E865" s="2" t="s">
        <v>253</v>
      </c>
      <c r="F865" s="2" t="s">
        <v>1861</v>
      </c>
      <c r="G865" s="2" t="s">
        <v>3</v>
      </c>
      <c r="H865" s="2" t="s">
        <v>2591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1">
        <v>1291109361.3080001</v>
      </c>
      <c r="R865" s="1">
        <v>0</v>
      </c>
      <c r="S865" s="1">
        <v>874093515.5</v>
      </c>
      <c r="T865" s="1">
        <v>0</v>
      </c>
      <c r="U865" s="2" t="s">
        <v>0</v>
      </c>
      <c r="V865" s="1">
        <v>0</v>
      </c>
      <c r="W865" s="1">
        <v>359496418.80000001</v>
      </c>
      <c r="X865" s="2" t="s">
        <v>9</v>
      </c>
      <c r="Y865" s="1">
        <v>57519427.007999994</v>
      </c>
      <c r="Z865" s="3">
        <v>0</v>
      </c>
      <c r="AA865" s="3" t="s">
        <v>0</v>
      </c>
      <c r="AB865" s="3">
        <v>0</v>
      </c>
      <c r="AC865" s="3">
        <v>0</v>
      </c>
      <c r="AD865" s="3" t="s">
        <v>0</v>
      </c>
      <c r="AE865" s="3">
        <v>0</v>
      </c>
    </row>
    <row r="866" spans="1:31" hidden="1" x14ac:dyDescent="0.25">
      <c r="A866" s="2" t="s">
        <v>96</v>
      </c>
      <c r="B866" s="47">
        <v>44274</v>
      </c>
      <c r="C866" s="2" t="s">
        <v>6</v>
      </c>
      <c r="D866" s="2" t="s">
        <v>24</v>
      </c>
      <c r="E866" s="2" t="s">
        <v>196</v>
      </c>
      <c r="F866" s="2" t="s">
        <v>1759</v>
      </c>
      <c r="G866" s="2" t="s">
        <v>3</v>
      </c>
      <c r="H866" s="2" t="s">
        <v>2592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1753510860.8831999</v>
      </c>
      <c r="R866" s="1">
        <v>0</v>
      </c>
      <c r="S866" s="1">
        <v>1320018234.75</v>
      </c>
      <c r="T866" s="1">
        <v>0</v>
      </c>
      <c r="U866" s="2" t="s">
        <v>0</v>
      </c>
      <c r="V866" s="1">
        <v>0</v>
      </c>
      <c r="W866" s="1">
        <v>373700539.77000004</v>
      </c>
      <c r="X866" s="2" t="s">
        <v>9</v>
      </c>
      <c r="Y866" s="1">
        <v>59792086.363199994</v>
      </c>
      <c r="Z866" s="3">
        <v>0</v>
      </c>
      <c r="AA866" s="3" t="s">
        <v>0</v>
      </c>
      <c r="AB866" s="3">
        <v>0</v>
      </c>
      <c r="AC866" s="3">
        <v>0</v>
      </c>
      <c r="AD866" s="3" t="s">
        <v>0</v>
      </c>
      <c r="AE866" s="3">
        <v>0</v>
      </c>
    </row>
    <row r="867" spans="1:31" hidden="1" x14ac:dyDescent="0.25">
      <c r="A867" s="2" t="s">
        <v>95</v>
      </c>
      <c r="B867" s="47">
        <v>44274</v>
      </c>
      <c r="C867" s="2" t="s">
        <v>27</v>
      </c>
      <c r="D867" s="2" t="s">
        <v>24</v>
      </c>
      <c r="E867" s="2" t="s">
        <v>358</v>
      </c>
      <c r="F867" s="2" t="s">
        <v>1243</v>
      </c>
      <c r="G867" s="2" t="s">
        <v>3</v>
      </c>
      <c r="H867" s="2" t="s">
        <v>2533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98</v>
      </c>
      <c r="P867" s="2" t="s">
        <v>1</v>
      </c>
      <c r="Q867" s="1">
        <v>0</v>
      </c>
      <c r="R867" s="1">
        <v>0</v>
      </c>
      <c r="S867" s="1">
        <v>0</v>
      </c>
      <c r="T867" s="1">
        <v>0</v>
      </c>
      <c r="U867" s="2" t="s">
        <v>0</v>
      </c>
      <c r="V867" s="1">
        <v>0</v>
      </c>
      <c r="W867" s="1">
        <v>0</v>
      </c>
      <c r="X867" s="2" t="s">
        <v>9</v>
      </c>
      <c r="Y867" s="1">
        <v>0</v>
      </c>
      <c r="Z867" s="3">
        <v>0</v>
      </c>
      <c r="AA867" s="3" t="s">
        <v>0</v>
      </c>
      <c r="AB867" s="3">
        <v>0</v>
      </c>
      <c r="AC867" s="3">
        <v>0</v>
      </c>
      <c r="AD867" s="3" t="s">
        <v>0</v>
      </c>
      <c r="AE867" s="3">
        <v>0</v>
      </c>
    </row>
    <row r="868" spans="1:31" hidden="1" x14ac:dyDescent="0.25">
      <c r="A868" s="2" t="s">
        <v>94</v>
      </c>
      <c r="B868" s="47">
        <v>44274</v>
      </c>
      <c r="C868" s="2" t="s">
        <v>6</v>
      </c>
      <c r="D868" s="2" t="s">
        <v>22</v>
      </c>
      <c r="E868" s="2" t="s">
        <v>194</v>
      </c>
      <c r="F868" s="2" t="s">
        <v>2593</v>
      </c>
      <c r="G868" s="2" t="s">
        <v>3</v>
      </c>
      <c r="H868" s="2" t="s">
        <v>2594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</v>
      </c>
      <c r="P868" s="2" t="s">
        <v>1</v>
      </c>
      <c r="Q868" s="1">
        <v>2097579877.6620004</v>
      </c>
      <c r="R868" s="1">
        <v>0</v>
      </c>
      <c r="S868" s="1">
        <v>1656510737.9999998</v>
      </c>
      <c r="T868" s="1">
        <v>0</v>
      </c>
      <c r="U868" s="2" t="s">
        <v>0</v>
      </c>
      <c r="V868" s="1">
        <v>0</v>
      </c>
      <c r="W868" s="1">
        <v>380232016.95000005</v>
      </c>
      <c r="X868" s="2" t="s">
        <v>0</v>
      </c>
      <c r="Y868" s="1">
        <v>60837122.711999997</v>
      </c>
      <c r="Z868" s="3">
        <v>0</v>
      </c>
      <c r="AA868" s="3" t="s">
        <v>0</v>
      </c>
      <c r="AB868" s="3">
        <v>0</v>
      </c>
      <c r="AC868" s="3">
        <v>0</v>
      </c>
      <c r="AD868" s="3" t="s">
        <v>0</v>
      </c>
      <c r="AE868" s="3">
        <v>0</v>
      </c>
    </row>
    <row r="869" spans="1:31" hidden="1" x14ac:dyDescent="0.25">
      <c r="A869" s="2" t="s">
        <v>93</v>
      </c>
      <c r="B869" s="47">
        <v>44274</v>
      </c>
      <c r="C869" s="2" t="s">
        <v>6</v>
      </c>
      <c r="D869" s="2" t="s">
        <v>22</v>
      </c>
      <c r="E869" s="2" t="s">
        <v>194</v>
      </c>
      <c r="F869" s="2" t="s">
        <v>2593</v>
      </c>
      <c r="G869" s="2" t="s">
        <v>3</v>
      </c>
      <c r="H869" s="2" t="s">
        <v>2595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2596</v>
      </c>
      <c r="P869" s="2" t="s">
        <v>2597</v>
      </c>
      <c r="Q869" s="1">
        <v>48833091.496399999</v>
      </c>
      <c r="R869" s="1">
        <v>0</v>
      </c>
      <c r="S869" s="1">
        <v>34629687.5</v>
      </c>
      <c r="T869" s="1">
        <v>12244313.789999999</v>
      </c>
      <c r="U869" s="2" t="s">
        <v>9</v>
      </c>
      <c r="V869" s="1">
        <v>1959090.2064</v>
      </c>
      <c r="W869" s="1">
        <v>0</v>
      </c>
      <c r="X869" s="2" t="s">
        <v>0</v>
      </c>
      <c r="Y869" s="1">
        <v>0</v>
      </c>
      <c r="Z869" s="3">
        <v>0</v>
      </c>
      <c r="AA869" s="3" t="s">
        <v>0</v>
      </c>
      <c r="AB869" s="3">
        <v>0</v>
      </c>
      <c r="AC869" s="3">
        <v>0</v>
      </c>
      <c r="AD869" s="3" t="s">
        <v>0</v>
      </c>
      <c r="AE869" s="3">
        <v>0</v>
      </c>
    </row>
    <row r="870" spans="1:31" hidden="1" x14ac:dyDescent="0.25">
      <c r="A870" s="2" t="s">
        <v>92</v>
      </c>
      <c r="B870" s="47">
        <v>44274</v>
      </c>
      <c r="C870" s="2" t="s">
        <v>6</v>
      </c>
      <c r="D870" s="2" t="s">
        <v>22</v>
      </c>
      <c r="E870" s="2" t="s">
        <v>194</v>
      </c>
      <c r="F870" s="2" t="s">
        <v>2593</v>
      </c>
      <c r="G870" s="2" t="s">
        <v>3</v>
      </c>
      <c r="H870" s="2" t="s">
        <v>2598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128400522.6428</v>
      </c>
      <c r="R870" s="1">
        <v>0</v>
      </c>
      <c r="S870" s="1">
        <v>83754879</v>
      </c>
      <c r="T870" s="1">
        <v>0</v>
      </c>
      <c r="U870" s="2" t="s">
        <v>0</v>
      </c>
      <c r="V870" s="1">
        <v>0</v>
      </c>
      <c r="W870" s="1">
        <v>38487623.829999998</v>
      </c>
      <c r="X870" s="2" t="s">
        <v>9</v>
      </c>
      <c r="Y870" s="1">
        <v>6158019.8128000004</v>
      </c>
      <c r="Z870" s="3">
        <v>0</v>
      </c>
      <c r="AA870" s="3" t="s">
        <v>0</v>
      </c>
      <c r="AB870" s="3">
        <v>0</v>
      </c>
      <c r="AC870" s="3">
        <v>0</v>
      </c>
      <c r="AD870" s="3" t="s">
        <v>0</v>
      </c>
      <c r="AE870" s="3">
        <v>0</v>
      </c>
    </row>
    <row r="871" spans="1:31" hidden="1" x14ac:dyDescent="0.25">
      <c r="A871" s="2" t="s">
        <v>91</v>
      </c>
      <c r="B871" s="47">
        <v>44274</v>
      </c>
      <c r="C871" s="2" t="s">
        <v>6</v>
      </c>
      <c r="D871" s="2" t="s">
        <v>1031</v>
      </c>
      <c r="E871" s="2" t="s">
        <v>1032</v>
      </c>
      <c r="F871" s="2" t="s">
        <v>768</v>
      </c>
      <c r="G871" s="2" t="s">
        <v>3</v>
      </c>
      <c r="H871" s="2" t="s">
        <v>2599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1">
        <v>138230440.44999999</v>
      </c>
      <c r="R871" s="1">
        <v>0</v>
      </c>
      <c r="S871" s="1">
        <v>129308016.25</v>
      </c>
      <c r="T871" s="1">
        <v>0</v>
      </c>
      <c r="U871" s="2" t="s">
        <v>0</v>
      </c>
      <c r="V871" s="1">
        <v>0</v>
      </c>
      <c r="W871" s="1">
        <v>7691745</v>
      </c>
      <c r="X871" s="2" t="s">
        <v>9</v>
      </c>
      <c r="Y871" s="1">
        <v>1230679.2</v>
      </c>
      <c r="Z871" s="3">
        <v>0</v>
      </c>
      <c r="AA871" s="3" t="s">
        <v>0</v>
      </c>
      <c r="AB871" s="3">
        <v>0</v>
      </c>
      <c r="AC871" s="3">
        <v>0</v>
      </c>
      <c r="AD871" s="3" t="s">
        <v>0</v>
      </c>
      <c r="AE871" s="3">
        <v>0</v>
      </c>
    </row>
    <row r="872" spans="1:31" hidden="1" x14ac:dyDescent="0.25">
      <c r="A872" s="2" t="s">
        <v>90</v>
      </c>
      <c r="B872" s="47">
        <v>44274</v>
      </c>
      <c r="C872" s="2" t="s">
        <v>6</v>
      </c>
      <c r="D872" s="2" t="s">
        <v>1031</v>
      </c>
      <c r="E872" s="2" t="s">
        <v>1032</v>
      </c>
      <c r="F872" s="2" t="s">
        <v>768</v>
      </c>
      <c r="G872" s="2" t="s">
        <v>3</v>
      </c>
      <c r="H872" s="2" t="s">
        <v>2600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410</v>
      </c>
      <c r="P872" s="2" t="s">
        <v>411</v>
      </c>
      <c r="Q872" s="1">
        <v>27258464.25</v>
      </c>
      <c r="R872" s="1">
        <v>0</v>
      </c>
      <c r="S872" s="1">
        <v>27000944.25</v>
      </c>
      <c r="T872" s="1">
        <v>222000</v>
      </c>
      <c r="U872" s="2" t="s">
        <v>9</v>
      </c>
      <c r="V872" s="1">
        <v>35520</v>
      </c>
      <c r="W872" s="1">
        <v>0</v>
      </c>
      <c r="X872" s="2" t="s">
        <v>0</v>
      </c>
      <c r="Y872" s="1">
        <v>0</v>
      </c>
      <c r="Z872" s="3">
        <v>0</v>
      </c>
      <c r="AA872" s="3" t="s">
        <v>0</v>
      </c>
      <c r="AB872" s="3">
        <v>0</v>
      </c>
      <c r="AC872" s="3">
        <v>0</v>
      </c>
      <c r="AD872" s="3" t="s">
        <v>0</v>
      </c>
      <c r="AE872" s="3">
        <v>0</v>
      </c>
    </row>
    <row r="873" spans="1:31" hidden="1" x14ac:dyDescent="0.25">
      <c r="A873" s="2" t="s">
        <v>89</v>
      </c>
      <c r="B873" s="47">
        <v>44274</v>
      </c>
      <c r="C873" s="2" t="s">
        <v>6</v>
      </c>
      <c r="D873" s="2" t="s">
        <v>1031</v>
      </c>
      <c r="E873" s="2" t="s">
        <v>1032</v>
      </c>
      <c r="F873" s="2" t="s">
        <v>768</v>
      </c>
      <c r="G873" s="2" t="s">
        <v>3</v>
      </c>
      <c r="H873" s="2" t="s">
        <v>2601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2</v>
      </c>
      <c r="P873" s="2" t="s">
        <v>1</v>
      </c>
      <c r="Q873" s="1">
        <v>1106281328.8664</v>
      </c>
      <c r="R873" s="1">
        <v>0</v>
      </c>
      <c r="S873" s="1">
        <v>808829058.75</v>
      </c>
      <c r="T873" s="1">
        <v>0</v>
      </c>
      <c r="U873" s="2" t="s">
        <v>0</v>
      </c>
      <c r="V873" s="1">
        <v>0</v>
      </c>
      <c r="W873" s="1">
        <v>256424370.78999999</v>
      </c>
      <c r="X873" s="2" t="s">
        <v>0</v>
      </c>
      <c r="Y873" s="1">
        <v>41027899.326400004</v>
      </c>
      <c r="Z873" s="3">
        <v>0</v>
      </c>
      <c r="AA873" s="3" t="s">
        <v>0</v>
      </c>
      <c r="AB873" s="3">
        <v>0</v>
      </c>
      <c r="AC873" s="3">
        <v>0</v>
      </c>
      <c r="AD873" s="3" t="s">
        <v>0</v>
      </c>
      <c r="AE873" s="3">
        <v>0</v>
      </c>
    </row>
    <row r="874" spans="1:31" hidden="1" x14ac:dyDescent="0.25">
      <c r="A874" s="2" t="s">
        <v>88</v>
      </c>
      <c r="B874" s="47">
        <v>44274</v>
      </c>
      <c r="C874" s="2" t="s">
        <v>27</v>
      </c>
      <c r="D874" s="2" t="s">
        <v>1031</v>
      </c>
      <c r="E874" s="2" t="s">
        <v>1104</v>
      </c>
      <c r="F874" s="2" t="s">
        <v>2602</v>
      </c>
      <c r="G874" s="2" t="s">
        <v>3</v>
      </c>
      <c r="H874" s="2" t="s">
        <v>2603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57703276</v>
      </c>
      <c r="R874" s="1">
        <v>0</v>
      </c>
      <c r="S874" s="1">
        <v>1572500</v>
      </c>
      <c r="T874" s="1">
        <v>0</v>
      </c>
      <c r="U874" s="2" t="s">
        <v>0</v>
      </c>
      <c r="V874" s="1">
        <v>0</v>
      </c>
      <c r="W874" s="1">
        <v>48388600</v>
      </c>
      <c r="X874" s="2" t="s">
        <v>9</v>
      </c>
      <c r="Y874" s="1">
        <v>7742176</v>
      </c>
      <c r="Z874" s="3">
        <v>0</v>
      </c>
      <c r="AA874" s="3" t="s">
        <v>0</v>
      </c>
      <c r="AB874" s="3">
        <v>0</v>
      </c>
      <c r="AC874" s="3">
        <v>0</v>
      </c>
      <c r="AD874" s="3" t="s">
        <v>0</v>
      </c>
      <c r="AE874" s="3">
        <v>0</v>
      </c>
    </row>
    <row r="875" spans="1:31" hidden="1" x14ac:dyDescent="0.25">
      <c r="A875" s="2" t="s">
        <v>87</v>
      </c>
      <c r="B875" s="47">
        <v>44274</v>
      </c>
      <c r="C875" s="2" t="s">
        <v>6</v>
      </c>
      <c r="D875" s="2" t="s">
        <v>19</v>
      </c>
      <c r="E875" s="2" t="s">
        <v>185</v>
      </c>
      <c r="F875" s="2" t="s">
        <v>1210</v>
      </c>
      <c r="G875" s="2" t="s">
        <v>3</v>
      </c>
      <c r="H875" s="2" t="s">
        <v>2604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</v>
      </c>
      <c r="P875" s="2" t="s">
        <v>1</v>
      </c>
      <c r="Q875" s="1">
        <v>917667138.05640006</v>
      </c>
      <c r="R875" s="1">
        <v>0</v>
      </c>
      <c r="S875" s="1">
        <v>711532500.75</v>
      </c>
      <c r="T875" s="1">
        <v>0</v>
      </c>
      <c r="U875" s="2" t="s">
        <v>0</v>
      </c>
      <c r="V875" s="1">
        <v>0</v>
      </c>
      <c r="W875" s="1">
        <v>177702273.54000002</v>
      </c>
      <c r="X875" s="2" t="s">
        <v>9</v>
      </c>
      <c r="Y875" s="1">
        <v>28432363.766400002</v>
      </c>
      <c r="Z875" s="3">
        <v>0</v>
      </c>
      <c r="AA875" s="3" t="s">
        <v>0</v>
      </c>
      <c r="AB875" s="3">
        <v>0</v>
      </c>
      <c r="AC875" s="3">
        <v>0</v>
      </c>
      <c r="AD875" s="3" t="s">
        <v>0</v>
      </c>
      <c r="AE875" s="3">
        <v>0</v>
      </c>
    </row>
    <row r="876" spans="1:31" hidden="1" x14ac:dyDescent="0.25">
      <c r="A876" s="2" t="s">
        <v>86</v>
      </c>
      <c r="B876" s="47">
        <v>44274</v>
      </c>
      <c r="C876" s="2" t="s">
        <v>6</v>
      </c>
      <c r="D876" s="2" t="s">
        <v>14</v>
      </c>
      <c r="E876" s="2" t="s">
        <v>181</v>
      </c>
      <c r="F876" s="2" t="s">
        <v>2605</v>
      </c>
      <c r="G876" s="2" t="s">
        <v>3</v>
      </c>
      <c r="H876" s="2" t="s">
        <v>2606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</v>
      </c>
      <c r="P876" s="2" t="s">
        <v>1</v>
      </c>
      <c r="Q876" s="1">
        <v>678794187</v>
      </c>
      <c r="R876" s="1">
        <v>0</v>
      </c>
      <c r="S876" s="1">
        <v>637099553</v>
      </c>
      <c r="T876" s="1">
        <v>0</v>
      </c>
      <c r="U876" s="2" t="s">
        <v>0</v>
      </c>
      <c r="V876" s="1">
        <v>0</v>
      </c>
      <c r="W876" s="1">
        <v>35943650</v>
      </c>
      <c r="X876" s="2" t="s">
        <v>0</v>
      </c>
      <c r="Y876" s="1">
        <v>5750984</v>
      </c>
      <c r="Z876" s="3">
        <v>0</v>
      </c>
      <c r="AA876" s="3" t="s">
        <v>0</v>
      </c>
      <c r="AB876" s="3">
        <v>0</v>
      </c>
      <c r="AC876" s="3">
        <v>0</v>
      </c>
      <c r="AD876" s="3" t="s">
        <v>0</v>
      </c>
      <c r="AE876" s="3">
        <v>0</v>
      </c>
    </row>
    <row r="877" spans="1:31" hidden="1" x14ac:dyDescent="0.25">
      <c r="A877" s="2" t="s">
        <v>85</v>
      </c>
      <c r="B877" s="47">
        <v>44274</v>
      </c>
      <c r="C877" s="2" t="s">
        <v>6</v>
      </c>
      <c r="D877" s="2" t="s">
        <v>10</v>
      </c>
      <c r="E877" s="2" t="s">
        <v>178</v>
      </c>
      <c r="F877" s="2" t="s">
        <v>2607</v>
      </c>
      <c r="G877" s="2" t="s">
        <v>3</v>
      </c>
      <c r="H877" s="2" t="s">
        <v>2608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1">
        <v>126599617</v>
      </c>
      <c r="R877" s="1">
        <v>0</v>
      </c>
      <c r="S877" s="1">
        <v>40894815</v>
      </c>
      <c r="T877" s="1">
        <v>0</v>
      </c>
      <c r="U877" s="2" t="s">
        <v>0</v>
      </c>
      <c r="V877" s="1">
        <v>0</v>
      </c>
      <c r="W877" s="1">
        <v>73883450</v>
      </c>
      <c r="X877" s="2" t="s">
        <v>9</v>
      </c>
      <c r="Y877" s="1">
        <v>11821352</v>
      </c>
      <c r="Z877" s="3">
        <v>0</v>
      </c>
      <c r="AA877" s="3" t="s">
        <v>0</v>
      </c>
      <c r="AB877" s="3">
        <v>0</v>
      </c>
      <c r="AC877" s="3">
        <v>0</v>
      </c>
      <c r="AD877" s="3" t="s">
        <v>0</v>
      </c>
      <c r="AE877" s="3">
        <v>0</v>
      </c>
    </row>
    <row r="878" spans="1:31" hidden="1" x14ac:dyDescent="0.25">
      <c r="A878" s="2" t="s">
        <v>84</v>
      </c>
      <c r="B878" s="47">
        <v>44274</v>
      </c>
      <c r="C878" s="2" t="s">
        <v>6</v>
      </c>
      <c r="D878" s="2" t="s">
        <v>10</v>
      </c>
      <c r="E878" s="2" t="s">
        <v>178</v>
      </c>
      <c r="F878" s="2" t="s">
        <v>2607</v>
      </c>
      <c r="G878" s="2" t="s">
        <v>13</v>
      </c>
      <c r="H878" s="2" t="s">
        <v>1</v>
      </c>
      <c r="I878" s="1" t="s">
        <v>2609</v>
      </c>
      <c r="J878" s="1" t="s">
        <v>1</v>
      </c>
      <c r="K878" s="1" t="s">
        <v>2610</v>
      </c>
      <c r="L878" s="1" t="s">
        <v>2611</v>
      </c>
      <c r="M878" s="1">
        <v>4126980</v>
      </c>
      <c r="N878" s="2" t="s">
        <v>12</v>
      </c>
      <c r="O878" s="2" t="s">
        <v>2612</v>
      </c>
      <c r="P878" s="2" t="s">
        <v>2613</v>
      </c>
      <c r="Q878" s="1">
        <v>-2424980</v>
      </c>
      <c r="R878" s="1">
        <v>0</v>
      </c>
      <c r="S878" s="1">
        <v>0</v>
      </c>
      <c r="T878" s="1">
        <v>0</v>
      </c>
      <c r="U878" s="2" t="s">
        <v>0</v>
      </c>
      <c r="V878" s="1">
        <v>0</v>
      </c>
      <c r="W878" s="1">
        <v>-2090500</v>
      </c>
      <c r="X878" s="2" t="s">
        <v>9</v>
      </c>
      <c r="Y878" s="1">
        <v>-334480</v>
      </c>
      <c r="Z878" s="3">
        <v>0</v>
      </c>
      <c r="AA878" s="3" t="s">
        <v>0</v>
      </c>
      <c r="AB878" s="3">
        <v>0</v>
      </c>
      <c r="AC878" s="3">
        <v>0</v>
      </c>
      <c r="AD878" s="3" t="s">
        <v>0</v>
      </c>
      <c r="AE878" s="3">
        <v>0</v>
      </c>
    </row>
    <row r="879" spans="1:31" hidden="1" x14ac:dyDescent="0.25">
      <c r="A879" s="2" t="s">
        <v>83</v>
      </c>
      <c r="B879" s="47">
        <v>44274</v>
      </c>
      <c r="C879" s="2" t="s">
        <v>6</v>
      </c>
      <c r="D879" s="2" t="s">
        <v>280</v>
      </c>
      <c r="E879" s="2" t="s">
        <v>204</v>
      </c>
      <c r="F879" s="2" t="s">
        <v>2614</v>
      </c>
      <c r="G879" s="2" t="s">
        <v>3</v>
      </c>
      <c r="H879" s="2" t="s">
        <v>2615</v>
      </c>
      <c r="I879" s="1" t="s">
        <v>1</v>
      </c>
      <c r="J879" s="1" t="s">
        <v>1</v>
      </c>
      <c r="K879" s="1" t="s">
        <v>1</v>
      </c>
      <c r="L879" s="1" t="s">
        <v>1</v>
      </c>
      <c r="M879" s="1"/>
      <c r="N879" s="2" t="s">
        <v>1</v>
      </c>
      <c r="O879" s="2" t="s">
        <v>2</v>
      </c>
      <c r="P879" s="2"/>
      <c r="Q879" s="1">
        <v>261756478.75</v>
      </c>
      <c r="R879" s="1">
        <v>0</v>
      </c>
      <c r="S879" s="1">
        <v>229989240.75</v>
      </c>
      <c r="T879" s="1">
        <v>0</v>
      </c>
      <c r="U879" s="2" t="s">
        <v>0</v>
      </c>
      <c r="V879" s="1">
        <v>0</v>
      </c>
      <c r="W879" s="1">
        <v>27385550</v>
      </c>
      <c r="X879" s="2" t="s">
        <v>0</v>
      </c>
      <c r="Y879" s="1">
        <v>4381688</v>
      </c>
      <c r="Z879" s="3">
        <v>0</v>
      </c>
      <c r="AA879" s="3" t="s">
        <v>0</v>
      </c>
      <c r="AB879" s="3">
        <v>0</v>
      </c>
      <c r="AC879" s="3">
        <v>0</v>
      </c>
      <c r="AD879" s="3" t="s">
        <v>0</v>
      </c>
      <c r="AE879" s="3">
        <v>0</v>
      </c>
    </row>
    <row r="880" spans="1:31" hidden="1" x14ac:dyDescent="0.25">
      <c r="A880" s="2" t="s">
        <v>82</v>
      </c>
      <c r="B880" s="47">
        <v>44274</v>
      </c>
      <c r="C880" s="2" t="s">
        <v>6</v>
      </c>
      <c r="D880" s="2" t="s">
        <v>7</v>
      </c>
      <c r="E880" s="2" t="s">
        <v>762</v>
      </c>
      <c r="F880" s="2" t="s">
        <v>2616</v>
      </c>
      <c r="G880" s="2" t="s">
        <v>3</v>
      </c>
      <c r="H880" s="2" t="s">
        <v>2617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290402048</v>
      </c>
      <c r="R880" s="1">
        <v>0</v>
      </c>
      <c r="S880" s="1">
        <v>215371450</v>
      </c>
      <c r="T880" s="1">
        <v>0</v>
      </c>
      <c r="U880" s="2" t="s">
        <v>0</v>
      </c>
      <c r="V880" s="1">
        <v>0</v>
      </c>
      <c r="W880" s="1">
        <v>64681550</v>
      </c>
      <c r="X880" s="2" t="s">
        <v>0</v>
      </c>
      <c r="Y880" s="1">
        <v>10349048</v>
      </c>
      <c r="Z880" s="3">
        <v>0</v>
      </c>
      <c r="AA880" s="3" t="s">
        <v>0</v>
      </c>
      <c r="AB880" s="3">
        <v>0</v>
      </c>
      <c r="AC880" s="3">
        <v>0</v>
      </c>
      <c r="AD880" s="3" t="s">
        <v>0</v>
      </c>
      <c r="AE880" s="3">
        <v>0</v>
      </c>
    </row>
    <row r="881" spans="1:31" hidden="1" x14ac:dyDescent="0.25">
      <c r="A881" s="2" t="s">
        <v>81</v>
      </c>
      <c r="B881" s="47">
        <v>44274</v>
      </c>
      <c r="C881" s="2" t="s">
        <v>6</v>
      </c>
      <c r="D881" s="2" t="s">
        <v>5</v>
      </c>
      <c r="E881" s="2" t="s">
        <v>175</v>
      </c>
      <c r="F881" s="2" t="s">
        <v>1106</v>
      </c>
      <c r="G881" s="2" t="s">
        <v>3</v>
      </c>
      <c r="H881" s="2" t="s">
        <v>2618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358353667.02639997</v>
      </c>
      <c r="R881" s="1">
        <v>0</v>
      </c>
      <c r="S881" s="1">
        <v>318008377.75</v>
      </c>
      <c r="T881" s="1">
        <v>0</v>
      </c>
      <c r="U881" s="2" t="s">
        <v>0</v>
      </c>
      <c r="V881" s="1">
        <v>0</v>
      </c>
      <c r="W881" s="1">
        <v>34780421.789999999</v>
      </c>
      <c r="X881" s="2" t="s">
        <v>9</v>
      </c>
      <c r="Y881" s="1">
        <v>5564867.4864000008</v>
      </c>
      <c r="Z881" s="3">
        <v>0</v>
      </c>
      <c r="AA881" s="3" t="s">
        <v>0</v>
      </c>
      <c r="AB881" s="3">
        <v>0</v>
      </c>
      <c r="AC881" s="3">
        <v>0</v>
      </c>
      <c r="AD881" s="3" t="s">
        <v>0</v>
      </c>
      <c r="AE881" s="3">
        <v>0</v>
      </c>
    </row>
    <row r="882" spans="1:31" hidden="1" x14ac:dyDescent="0.25">
      <c r="A882" s="2" t="s">
        <v>80</v>
      </c>
      <c r="B882" s="46">
        <v>44274</v>
      </c>
      <c r="C882" s="2" t="s">
        <v>6</v>
      </c>
      <c r="D882" s="2" t="s">
        <v>1007</v>
      </c>
      <c r="E882" s="2" t="s">
        <v>907</v>
      </c>
      <c r="F882" s="59" t="s">
        <v>2619</v>
      </c>
      <c r="G882" s="2" t="s">
        <v>3</v>
      </c>
      <c r="H882" s="2" t="s">
        <v>2620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98</v>
      </c>
      <c r="P882" s="2" t="s">
        <v>1</v>
      </c>
      <c r="Q882" s="1">
        <v>0</v>
      </c>
      <c r="R882" s="1">
        <v>0</v>
      </c>
      <c r="S882" s="1">
        <v>0</v>
      </c>
      <c r="T882" s="1">
        <v>0</v>
      </c>
      <c r="U882" s="2" t="s">
        <v>0</v>
      </c>
      <c r="V882" s="1">
        <v>0</v>
      </c>
      <c r="W882" s="1"/>
      <c r="X882" s="2" t="s">
        <v>9</v>
      </c>
      <c r="Y882" s="1">
        <v>0</v>
      </c>
      <c r="Z882" s="3">
        <v>0</v>
      </c>
      <c r="AA882" s="3" t="s">
        <v>0</v>
      </c>
      <c r="AB882" s="3">
        <v>0</v>
      </c>
      <c r="AC882" s="3">
        <v>0</v>
      </c>
      <c r="AD882" s="3" t="s">
        <v>0</v>
      </c>
      <c r="AE882" s="3">
        <v>0</v>
      </c>
    </row>
    <row r="883" spans="1:31" hidden="1" x14ac:dyDescent="0.25">
      <c r="A883" s="2" t="s">
        <v>79</v>
      </c>
      <c r="B883" s="47">
        <v>44275</v>
      </c>
      <c r="C883" s="2" t="s">
        <v>27</v>
      </c>
      <c r="D883" s="2" t="s">
        <v>49</v>
      </c>
      <c r="E883" s="2" t="s">
        <v>223</v>
      </c>
      <c r="F883" s="2" t="s">
        <v>2621</v>
      </c>
      <c r="G883" s="2" t="s">
        <v>3</v>
      </c>
      <c r="H883" s="2" t="s">
        <v>2622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2623</v>
      </c>
      <c r="P883" s="2" t="s">
        <v>2624</v>
      </c>
      <c r="Q883" s="1">
        <v>3453515.25</v>
      </c>
      <c r="R883" s="1">
        <v>0</v>
      </c>
      <c r="S883" s="1">
        <v>3453515.25</v>
      </c>
      <c r="T883" s="1">
        <v>0</v>
      </c>
      <c r="U883" s="2" t="s">
        <v>0</v>
      </c>
      <c r="V883" s="1">
        <v>0</v>
      </c>
      <c r="W883" s="1">
        <v>0</v>
      </c>
      <c r="X883" s="2" t="s">
        <v>0</v>
      </c>
      <c r="Y883" s="1">
        <v>0</v>
      </c>
      <c r="Z883" s="3">
        <v>0</v>
      </c>
      <c r="AA883" s="3" t="s">
        <v>0</v>
      </c>
      <c r="AB883" s="3">
        <v>0</v>
      </c>
      <c r="AC883" s="3">
        <v>0</v>
      </c>
      <c r="AD883" s="3" t="s">
        <v>0</v>
      </c>
      <c r="AE883" s="3">
        <v>0</v>
      </c>
    </row>
    <row r="884" spans="1:31" hidden="1" x14ac:dyDescent="0.25">
      <c r="A884" s="2" t="s">
        <v>78</v>
      </c>
      <c r="B884" s="47">
        <v>44275</v>
      </c>
      <c r="C884" s="2" t="s">
        <v>27</v>
      </c>
      <c r="D884" s="2" t="s">
        <v>49</v>
      </c>
      <c r="E884" s="2" t="s">
        <v>223</v>
      </c>
      <c r="F884" s="2" t="s">
        <v>2621</v>
      </c>
      <c r="G884" s="2" t="s">
        <v>3</v>
      </c>
      <c r="H884" s="2" t="s">
        <v>2625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760</v>
      </c>
      <c r="P884" s="2" t="s">
        <v>761</v>
      </c>
      <c r="Q884" s="1">
        <v>4667180</v>
      </c>
      <c r="R884" s="1">
        <v>0</v>
      </c>
      <c r="S884" s="1">
        <v>4667180</v>
      </c>
      <c r="T884" s="1">
        <v>0</v>
      </c>
      <c r="U884" s="2" t="s">
        <v>0</v>
      </c>
      <c r="V884" s="1">
        <v>0</v>
      </c>
      <c r="W884" s="1">
        <v>0</v>
      </c>
      <c r="X884" s="2" t="s">
        <v>0</v>
      </c>
      <c r="Y884" s="1">
        <v>0</v>
      </c>
      <c r="Z884" s="3">
        <v>0</v>
      </c>
      <c r="AA884" s="3" t="s">
        <v>0</v>
      </c>
      <c r="AB884" s="3">
        <v>0</v>
      </c>
      <c r="AC884" s="3">
        <v>0</v>
      </c>
      <c r="AD884" s="3" t="s">
        <v>0</v>
      </c>
      <c r="AE884" s="3">
        <v>0</v>
      </c>
    </row>
    <row r="885" spans="1:31" hidden="1" x14ac:dyDescent="0.25">
      <c r="A885" s="2" t="s">
        <v>77</v>
      </c>
      <c r="B885" s="47">
        <v>44275</v>
      </c>
      <c r="C885" s="2" t="s">
        <v>27</v>
      </c>
      <c r="D885" s="2" t="s">
        <v>49</v>
      </c>
      <c r="E885" s="2" t="s">
        <v>223</v>
      </c>
      <c r="F885" s="2" t="s">
        <v>2626</v>
      </c>
      <c r="G885" s="2" t="s">
        <v>3</v>
      </c>
      <c r="H885" s="2" t="s">
        <v>2627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14686040</v>
      </c>
      <c r="R885" s="1">
        <v>0</v>
      </c>
      <c r="S885" s="1">
        <v>9879000</v>
      </c>
      <c r="T885" s="1">
        <v>0</v>
      </c>
      <c r="U885" s="2" t="s">
        <v>0</v>
      </c>
      <c r="V885" s="1">
        <v>0</v>
      </c>
      <c r="W885" s="1">
        <v>4144000</v>
      </c>
      <c r="X885" s="2" t="s">
        <v>9</v>
      </c>
      <c r="Y885" s="1">
        <v>663040</v>
      </c>
      <c r="Z885" s="3">
        <v>0</v>
      </c>
      <c r="AA885" s="3" t="s">
        <v>0</v>
      </c>
      <c r="AB885" s="3">
        <v>0</v>
      </c>
      <c r="AC885" s="3">
        <v>0</v>
      </c>
      <c r="AD885" s="3" t="s">
        <v>0</v>
      </c>
      <c r="AE885" s="3">
        <v>0</v>
      </c>
    </row>
    <row r="886" spans="1:31" hidden="1" x14ac:dyDescent="0.25">
      <c r="A886" s="2" t="s">
        <v>76</v>
      </c>
      <c r="B886" s="47">
        <v>44275</v>
      </c>
      <c r="C886" s="2" t="s">
        <v>27</v>
      </c>
      <c r="D886" s="2" t="s">
        <v>49</v>
      </c>
      <c r="E886" s="2" t="s">
        <v>223</v>
      </c>
      <c r="F886" s="2" t="s">
        <v>2621</v>
      </c>
      <c r="G886" s="2" t="s">
        <v>3</v>
      </c>
      <c r="H886" s="2" t="s">
        <v>2628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1410</v>
      </c>
      <c r="P886" s="2" t="s">
        <v>1411</v>
      </c>
      <c r="Q886" s="1">
        <v>10363150</v>
      </c>
      <c r="R886" s="1">
        <v>0</v>
      </c>
      <c r="S886" s="1">
        <v>10363150</v>
      </c>
      <c r="T886" s="1">
        <v>0</v>
      </c>
      <c r="U886" s="2" t="s">
        <v>0</v>
      </c>
      <c r="V886" s="1">
        <v>0</v>
      </c>
      <c r="W886" s="1">
        <v>0</v>
      </c>
      <c r="X886" s="2" t="s">
        <v>0</v>
      </c>
      <c r="Y886" s="1">
        <v>0</v>
      </c>
      <c r="Z886" s="3">
        <v>0</v>
      </c>
      <c r="AA886" s="3" t="s">
        <v>0</v>
      </c>
      <c r="AB886" s="3">
        <v>0</v>
      </c>
      <c r="AC886" s="3">
        <v>0</v>
      </c>
      <c r="AD886" s="3" t="s">
        <v>0</v>
      </c>
      <c r="AE886" s="3">
        <v>0</v>
      </c>
    </row>
    <row r="887" spans="1:31" hidden="1" x14ac:dyDescent="0.25">
      <c r="A887" s="2" t="s">
        <v>75</v>
      </c>
      <c r="B887" s="47">
        <v>44275</v>
      </c>
      <c r="C887" s="2" t="s">
        <v>27</v>
      </c>
      <c r="D887" s="2" t="s">
        <v>49</v>
      </c>
      <c r="E887" s="2" t="s">
        <v>223</v>
      </c>
      <c r="F887" s="2" t="s">
        <v>2626</v>
      </c>
      <c r="G887" s="2" t="s">
        <v>3</v>
      </c>
      <c r="H887" s="2" t="s">
        <v>2629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432234113.80000001</v>
      </c>
      <c r="R887" s="1">
        <v>0</v>
      </c>
      <c r="S887" s="1">
        <v>343746110.75</v>
      </c>
      <c r="T887" s="1">
        <v>0</v>
      </c>
      <c r="U887" s="2" t="s">
        <v>0</v>
      </c>
      <c r="V887" s="1">
        <v>0</v>
      </c>
      <c r="W887" s="1">
        <v>76282761.25</v>
      </c>
      <c r="X887" s="2" t="s">
        <v>9</v>
      </c>
      <c r="Y887" s="1">
        <v>12205241.800000001</v>
      </c>
      <c r="Z887" s="3">
        <v>0</v>
      </c>
      <c r="AA887" s="3" t="s">
        <v>0</v>
      </c>
      <c r="AB887" s="3">
        <v>0</v>
      </c>
      <c r="AC887" s="3">
        <v>0</v>
      </c>
      <c r="AD887" s="3" t="s">
        <v>0</v>
      </c>
      <c r="AE887" s="3">
        <v>0</v>
      </c>
    </row>
    <row r="888" spans="1:31" hidden="1" x14ac:dyDescent="0.25">
      <c r="A888" s="2" t="s">
        <v>74</v>
      </c>
      <c r="B888" s="47">
        <v>44275</v>
      </c>
      <c r="C888" s="2" t="s">
        <v>27</v>
      </c>
      <c r="D888" s="2" t="s">
        <v>49</v>
      </c>
      <c r="E888" s="2" t="s">
        <v>223</v>
      </c>
      <c r="F888" s="2" t="s">
        <v>2621</v>
      </c>
      <c r="G888" s="2" t="s">
        <v>3</v>
      </c>
      <c r="H888" s="2" t="s">
        <v>2630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2573</v>
      </c>
      <c r="P888" s="2" t="s">
        <v>2574</v>
      </c>
      <c r="Q888" s="1">
        <v>24292720</v>
      </c>
      <c r="R888" s="1">
        <v>0</v>
      </c>
      <c r="S888" s="1">
        <v>0</v>
      </c>
      <c r="T888" s="1">
        <v>20942000</v>
      </c>
      <c r="U888" s="2" t="s">
        <v>9</v>
      </c>
      <c r="V888" s="1">
        <v>3350720</v>
      </c>
      <c r="W888" s="1">
        <v>0</v>
      </c>
      <c r="X888" s="2" t="s">
        <v>0</v>
      </c>
      <c r="Y888" s="1">
        <v>0</v>
      </c>
      <c r="Z888" s="3">
        <v>0</v>
      </c>
      <c r="AA888" s="3" t="s">
        <v>0</v>
      </c>
      <c r="AB888" s="3">
        <v>0</v>
      </c>
      <c r="AC888" s="3">
        <v>0</v>
      </c>
      <c r="AD888" s="3" t="s">
        <v>0</v>
      </c>
      <c r="AE888" s="3">
        <v>0</v>
      </c>
    </row>
    <row r="889" spans="1:31" hidden="1" x14ac:dyDescent="0.25">
      <c r="A889" s="2" t="s">
        <v>73</v>
      </c>
      <c r="B889" s="47">
        <v>44275</v>
      </c>
      <c r="C889" s="2" t="s">
        <v>27</v>
      </c>
      <c r="D889" s="2" t="s">
        <v>49</v>
      </c>
      <c r="E889" s="2" t="s">
        <v>223</v>
      </c>
      <c r="F889" s="2" t="s">
        <v>2626</v>
      </c>
      <c r="G889" s="2" t="s">
        <v>3</v>
      </c>
      <c r="H889" s="2" t="s">
        <v>2631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35822364</v>
      </c>
      <c r="R889" s="1">
        <v>0</v>
      </c>
      <c r="S889" s="1">
        <v>27852120</v>
      </c>
      <c r="T889" s="1">
        <v>0</v>
      </c>
      <c r="U889" s="2" t="s">
        <v>0</v>
      </c>
      <c r="V889" s="1">
        <v>0</v>
      </c>
      <c r="W889" s="1">
        <v>6870900</v>
      </c>
      <c r="X889" s="2" t="s">
        <v>0</v>
      </c>
      <c r="Y889" s="1">
        <v>1099344</v>
      </c>
      <c r="Z889" s="3">
        <v>0</v>
      </c>
      <c r="AA889" s="3" t="s">
        <v>0</v>
      </c>
      <c r="AB889" s="3">
        <v>0</v>
      </c>
      <c r="AC889" s="3">
        <v>0</v>
      </c>
      <c r="AD889" s="3" t="s">
        <v>0</v>
      </c>
      <c r="AE889" s="3">
        <v>0</v>
      </c>
    </row>
    <row r="890" spans="1:31" hidden="1" x14ac:dyDescent="0.25">
      <c r="A890" s="2" t="s">
        <v>72</v>
      </c>
      <c r="B890" s="47">
        <v>44275</v>
      </c>
      <c r="C890" s="2" t="s">
        <v>27</v>
      </c>
      <c r="D890" s="2" t="s">
        <v>49</v>
      </c>
      <c r="E890" s="2" t="s">
        <v>223</v>
      </c>
      <c r="F890" s="2" t="s">
        <v>2621</v>
      </c>
      <c r="G890" s="2" t="s">
        <v>3</v>
      </c>
      <c r="H890" s="2" t="s">
        <v>2632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1230</v>
      </c>
      <c r="P890" s="2" t="s">
        <v>1231</v>
      </c>
      <c r="Q890" s="1">
        <v>31399402.5</v>
      </c>
      <c r="R890" s="1">
        <v>0</v>
      </c>
      <c r="S890" s="1">
        <v>11776378.5</v>
      </c>
      <c r="T890" s="1">
        <v>16916400</v>
      </c>
      <c r="U890" s="2" t="s">
        <v>9</v>
      </c>
      <c r="V890" s="1">
        <v>2706624</v>
      </c>
      <c r="W890" s="1">
        <v>0</v>
      </c>
      <c r="X890" s="2" t="s">
        <v>0</v>
      </c>
      <c r="Y890" s="1">
        <v>0</v>
      </c>
      <c r="Z890" s="3">
        <v>0</v>
      </c>
      <c r="AA890" s="3" t="s">
        <v>0</v>
      </c>
      <c r="AB890" s="3">
        <v>0</v>
      </c>
      <c r="AC890" s="3">
        <v>0</v>
      </c>
      <c r="AD890" s="3" t="s">
        <v>0</v>
      </c>
      <c r="AE890" s="3">
        <v>0</v>
      </c>
    </row>
    <row r="891" spans="1:31" hidden="1" x14ac:dyDescent="0.25">
      <c r="A891" s="2" t="s">
        <v>71</v>
      </c>
      <c r="B891" s="47">
        <v>44275</v>
      </c>
      <c r="C891" s="2" t="s">
        <v>27</v>
      </c>
      <c r="D891" s="2" t="s">
        <v>49</v>
      </c>
      <c r="E891" s="2" t="s">
        <v>223</v>
      </c>
      <c r="F891" s="2" t="s">
        <v>2626</v>
      </c>
      <c r="G891" s="2" t="s">
        <v>3</v>
      </c>
      <c r="H891" s="2" t="s">
        <v>2633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1507134107.2179997</v>
      </c>
      <c r="R891" s="1">
        <v>0</v>
      </c>
      <c r="S891" s="1">
        <v>993005460</v>
      </c>
      <c r="T891" s="1">
        <v>0</v>
      </c>
      <c r="U891" s="2" t="s">
        <v>0</v>
      </c>
      <c r="V891" s="1">
        <v>0</v>
      </c>
      <c r="W891" s="1">
        <v>443214351.05000001</v>
      </c>
      <c r="X891" s="2" t="s">
        <v>9</v>
      </c>
      <c r="Y891" s="1">
        <v>70914296.168000013</v>
      </c>
      <c r="Z891" s="3">
        <v>0</v>
      </c>
      <c r="AA891" s="3" t="s">
        <v>0</v>
      </c>
      <c r="AB891" s="3">
        <v>0</v>
      </c>
      <c r="AC891" s="3">
        <v>0</v>
      </c>
      <c r="AD891" s="3" t="s">
        <v>0</v>
      </c>
      <c r="AE891" s="3">
        <v>0</v>
      </c>
    </row>
    <row r="892" spans="1:31" hidden="1" x14ac:dyDescent="0.25">
      <c r="A892" s="2" t="s">
        <v>70</v>
      </c>
      <c r="B892" s="47">
        <v>44275</v>
      </c>
      <c r="C892" s="2" t="s">
        <v>6</v>
      </c>
      <c r="D892" s="2" t="s">
        <v>49</v>
      </c>
      <c r="E892" s="2" t="s">
        <v>232</v>
      </c>
      <c r="F892" s="2" t="s">
        <v>1138</v>
      </c>
      <c r="G892" s="2" t="s">
        <v>3</v>
      </c>
      <c r="H892" s="2" t="s">
        <v>2634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2</v>
      </c>
      <c r="P892" s="2" t="s">
        <v>1</v>
      </c>
      <c r="Q892" s="1">
        <v>2698739999.2255998</v>
      </c>
      <c r="R892" s="1">
        <v>0</v>
      </c>
      <c r="S892" s="1">
        <v>1975624578.25</v>
      </c>
      <c r="T892" s="1">
        <v>0</v>
      </c>
      <c r="U892" s="2" t="s">
        <v>0</v>
      </c>
      <c r="V892" s="1">
        <v>0</v>
      </c>
      <c r="W892" s="1">
        <v>623375362.90999997</v>
      </c>
      <c r="X892" s="2" t="s">
        <v>9</v>
      </c>
      <c r="Y892" s="1">
        <v>99740058.065600008</v>
      </c>
      <c r="Z892" s="3">
        <v>0</v>
      </c>
      <c r="AA892" s="3" t="s">
        <v>0</v>
      </c>
      <c r="AB892" s="3">
        <v>0</v>
      </c>
      <c r="AC892" s="3">
        <v>0</v>
      </c>
      <c r="AD892" s="3" t="s">
        <v>0</v>
      </c>
      <c r="AE892" s="3">
        <v>0</v>
      </c>
    </row>
    <row r="893" spans="1:31" hidden="1" x14ac:dyDescent="0.25">
      <c r="A893" s="2" t="s">
        <v>69</v>
      </c>
      <c r="B893" s="47">
        <v>44275</v>
      </c>
      <c r="C893" s="2" t="s">
        <v>6</v>
      </c>
      <c r="D893" s="2" t="s">
        <v>49</v>
      </c>
      <c r="E893" s="2" t="s">
        <v>232</v>
      </c>
      <c r="F893" s="2" t="s">
        <v>1138</v>
      </c>
      <c r="G893" s="2" t="s">
        <v>13</v>
      </c>
      <c r="H893" s="2" t="s">
        <v>1</v>
      </c>
      <c r="I893" s="1" t="s">
        <v>2635</v>
      </c>
      <c r="J893" s="1" t="s">
        <v>1</v>
      </c>
      <c r="K893" s="1" t="s">
        <v>2636</v>
      </c>
      <c r="L893" s="1" t="s">
        <v>2637</v>
      </c>
      <c r="M893" s="1">
        <v>55894188.75</v>
      </c>
      <c r="N893" s="2" t="s">
        <v>12</v>
      </c>
      <c r="O893" s="2" t="s">
        <v>2638</v>
      </c>
      <c r="P893" s="2" t="s">
        <v>2639</v>
      </c>
      <c r="Q893" s="1">
        <v>-10498750</v>
      </c>
      <c r="R893" s="1">
        <v>0</v>
      </c>
      <c r="S893" s="1">
        <v>-10498750</v>
      </c>
      <c r="T893" s="1">
        <v>0</v>
      </c>
      <c r="U893" s="2" t="s">
        <v>0</v>
      </c>
      <c r="V893" s="1">
        <v>0</v>
      </c>
      <c r="W893" s="1">
        <v>0</v>
      </c>
      <c r="X893" s="2" t="s">
        <v>0</v>
      </c>
      <c r="Y893" s="1">
        <v>0</v>
      </c>
      <c r="Z893" s="3">
        <v>0</v>
      </c>
      <c r="AA893" s="3" t="s">
        <v>0</v>
      </c>
      <c r="AB893" s="3">
        <v>0</v>
      </c>
      <c r="AC893" s="3">
        <v>0</v>
      </c>
      <c r="AD893" s="3" t="s">
        <v>0</v>
      </c>
      <c r="AE893" s="3">
        <v>0</v>
      </c>
    </row>
    <row r="894" spans="1:31" hidden="1" x14ac:dyDescent="0.25">
      <c r="A894" s="2" t="s">
        <v>68</v>
      </c>
      <c r="B894" s="47">
        <v>44275</v>
      </c>
      <c r="C894" s="2" t="s">
        <v>35</v>
      </c>
      <c r="D894" s="2" t="s">
        <v>42</v>
      </c>
      <c r="E894" s="2" t="s">
        <v>219</v>
      </c>
      <c r="F894" s="2" t="s">
        <v>2640</v>
      </c>
      <c r="G894" s="2" t="s">
        <v>3</v>
      </c>
      <c r="H894" s="2" t="s">
        <v>2641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1">
        <v>799923821.4964</v>
      </c>
      <c r="R894" s="1">
        <v>0</v>
      </c>
      <c r="S894" s="1">
        <v>730759211.5</v>
      </c>
      <c r="T894" s="1">
        <v>0</v>
      </c>
      <c r="U894" s="2" t="s">
        <v>0</v>
      </c>
      <c r="V894" s="1">
        <v>0</v>
      </c>
      <c r="W894" s="1">
        <v>59624663.789999999</v>
      </c>
      <c r="X894" s="2" t="s">
        <v>0</v>
      </c>
      <c r="Y894" s="1">
        <v>9539946.2063999996</v>
      </c>
      <c r="Z894" s="3">
        <v>0</v>
      </c>
      <c r="AA894" s="3" t="s">
        <v>0</v>
      </c>
      <c r="AB894" s="3">
        <v>0</v>
      </c>
      <c r="AC894" s="3">
        <v>0</v>
      </c>
      <c r="AD894" s="3" t="s">
        <v>0</v>
      </c>
      <c r="AE894" s="3">
        <v>0</v>
      </c>
    </row>
    <row r="895" spans="1:31" hidden="1" x14ac:dyDescent="0.25">
      <c r="A895" s="2" t="s">
        <v>67</v>
      </c>
      <c r="B895" s="47">
        <v>44275</v>
      </c>
      <c r="C895" s="2" t="s">
        <v>6</v>
      </c>
      <c r="D895" s="2" t="s">
        <v>42</v>
      </c>
      <c r="E895" s="2" t="s">
        <v>221</v>
      </c>
      <c r="F895" s="2" t="s">
        <v>1225</v>
      </c>
      <c r="G895" s="2" t="s">
        <v>3</v>
      </c>
      <c r="H895" s="2" t="s">
        <v>2642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1802841783.7324002</v>
      </c>
      <c r="R895" s="1">
        <v>0</v>
      </c>
      <c r="S895" s="1">
        <v>1255053922.7499998</v>
      </c>
      <c r="T895" s="1">
        <v>0</v>
      </c>
      <c r="U895" s="2" t="s">
        <v>0</v>
      </c>
      <c r="V895" s="1">
        <v>0</v>
      </c>
      <c r="W895" s="1">
        <v>472230914.6400001</v>
      </c>
      <c r="X895" s="2" t="s">
        <v>9</v>
      </c>
      <c r="Y895" s="1">
        <v>75556946.342400014</v>
      </c>
      <c r="Z895" s="3">
        <v>0</v>
      </c>
      <c r="AA895" s="3" t="s">
        <v>0</v>
      </c>
      <c r="AB895" s="3">
        <v>0</v>
      </c>
      <c r="AC895" s="3">
        <v>0</v>
      </c>
      <c r="AD895" s="3" t="s">
        <v>0</v>
      </c>
      <c r="AE895" s="3">
        <v>0</v>
      </c>
    </row>
    <row r="896" spans="1:31" hidden="1" x14ac:dyDescent="0.25">
      <c r="A896" s="2" t="s">
        <v>66</v>
      </c>
      <c r="B896" s="46">
        <v>44275</v>
      </c>
      <c r="C896" s="2" t="s">
        <v>6</v>
      </c>
      <c r="D896" s="2" t="s">
        <v>42</v>
      </c>
      <c r="E896" s="2" t="s">
        <v>217</v>
      </c>
      <c r="F896" s="59" t="s">
        <v>1001</v>
      </c>
      <c r="G896" s="2" t="s">
        <v>1182</v>
      </c>
      <c r="H896" s="2" t="s">
        <v>2643</v>
      </c>
      <c r="I896" s="2"/>
      <c r="J896" s="1"/>
      <c r="K896" s="1"/>
      <c r="L896" s="1"/>
      <c r="M896" s="1">
        <v>0</v>
      </c>
      <c r="N896" s="2"/>
      <c r="O896" s="2" t="s">
        <v>2</v>
      </c>
      <c r="P896" s="2"/>
      <c r="Q896" s="1">
        <v>759339392.48000002</v>
      </c>
      <c r="R896" s="1">
        <v>0</v>
      </c>
      <c r="S896" s="1">
        <v>759339392.48000002</v>
      </c>
      <c r="T896" s="1">
        <v>0</v>
      </c>
      <c r="U896" s="2" t="s">
        <v>0</v>
      </c>
      <c r="V896" s="1">
        <v>0</v>
      </c>
      <c r="W896" s="1">
        <v>0</v>
      </c>
      <c r="X896" s="2" t="s">
        <v>0</v>
      </c>
      <c r="Y896" s="1">
        <v>0</v>
      </c>
      <c r="Z896" s="3">
        <v>0</v>
      </c>
      <c r="AA896" s="3" t="s">
        <v>0</v>
      </c>
      <c r="AB896" s="3">
        <v>0</v>
      </c>
      <c r="AC896" s="3">
        <v>0</v>
      </c>
      <c r="AD896" s="3" t="s">
        <v>0</v>
      </c>
      <c r="AE896" s="3">
        <v>0</v>
      </c>
    </row>
    <row r="897" spans="1:31" hidden="1" x14ac:dyDescent="0.25">
      <c r="A897" s="2" t="s">
        <v>65</v>
      </c>
      <c r="B897" s="46">
        <v>44275</v>
      </c>
      <c r="C897" s="2" t="s">
        <v>6</v>
      </c>
      <c r="D897" s="2" t="s">
        <v>42</v>
      </c>
      <c r="E897" s="2" t="s">
        <v>217</v>
      </c>
      <c r="F897" s="59" t="s">
        <v>1001</v>
      </c>
      <c r="G897" s="2" t="s">
        <v>13</v>
      </c>
      <c r="H897" s="2"/>
      <c r="I897" s="2" t="s">
        <v>2644</v>
      </c>
      <c r="J897" s="1"/>
      <c r="K897" s="1"/>
      <c r="L897" s="1"/>
      <c r="M897" s="1">
        <v>0</v>
      </c>
      <c r="N897" s="2"/>
      <c r="O897" s="2" t="s">
        <v>2</v>
      </c>
      <c r="P897" s="2"/>
      <c r="Q897" s="1">
        <v>-16977000</v>
      </c>
      <c r="R897" s="1">
        <v>0</v>
      </c>
      <c r="S897" s="1">
        <v>-16977000</v>
      </c>
      <c r="T897" s="1">
        <v>0</v>
      </c>
      <c r="U897" s="2" t="s">
        <v>0</v>
      </c>
      <c r="V897" s="1">
        <v>0</v>
      </c>
      <c r="W897" s="1">
        <v>0</v>
      </c>
      <c r="X897" s="2" t="s">
        <v>0</v>
      </c>
      <c r="Y897" s="1">
        <v>0</v>
      </c>
      <c r="Z897" s="3">
        <v>0</v>
      </c>
      <c r="AA897" s="3" t="s">
        <v>0</v>
      </c>
      <c r="AB897" s="3">
        <v>0</v>
      </c>
      <c r="AC897" s="3">
        <v>0</v>
      </c>
      <c r="AD897" s="3" t="s">
        <v>0</v>
      </c>
      <c r="AE897" s="3">
        <v>0</v>
      </c>
    </row>
    <row r="898" spans="1:31" hidden="1" x14ac:dyDescent="0.25">
      <c r="A898" s="2" t="s">
        <v>64</v>
      </c>
      <c r="B898" s="47">
        <v>44275</v>
      </c>
      <c r="C898" s="2" t="s">
        <v>27</v>
      </c>
      <c r="D898" s="2" t="s">
        <v>42</v>
      </c>
      <c r="E898" s="2" t="s">
        <v>214</v>
      </c>
      <c r="F898" s="2" t="s">
        <v>2362</v>
      </c>
      <c r="G898" s="2" t="s">
        <v>3</v>
      </c>
      <c r="H898" s="2" t="s">
        <v>2645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545856980.60280001</v>
      </c>
      <c r="R898" s="1">
        <v>0</v>
      </c>
      <c r="S898" s="1">
        <v>427297710.5</v>
      </c>
      <c r="T898" s="1">
        <v>0</v>
      </c>
      <c r="U898" s="2" t="s">
        <v>0</v>
      </c>
      <c r="V898" s="1">
        <v>0</v>
      </c>
      <c r="W898" s="1">
        <v>102206267.33</v>
      </c>
      <c r="X898" s="2" t="s">
        <v>0</v>
      </c>
      <c r="Y898" s="1">
        <v>16353002.7728</v>
      </c>
      <c r="Z898" s="3">
        <v>0</v>
      </c>
      <c r="AA898" s="3" t="s">
        <v>0</v>
      </c>
      <c r="AB898" s="3">
        <v>0</v>
      </c>
      <c r="AC898" s="3">
        <v>0</v>
      </c>
      <c r="AD898" s="3" t="s">
        <v>0</v>
      </c>
      <c r="AE898" s="3">
        <v>0</v>
      </c>
    </row>
    <row r="899" spans="1:31" hidden="1" x14ac:dyDescent="0.25">
      <c r="A899" s="2" t="s">
        <v>63</v>
      </c>
      <c r="B899" s="47">
        <v>44275</v>
      </c>
      <c r="C899" s="2" t="s">
        <v>35</v>
      </c>
      <c r="D899" s="2" t="s">
        <v>38</v>
      </c>
      <c r="E899" s="2" t="s">
        <v>210</v>
      </c>
      <c r="F899" s="2" t="s">
        <v>2109</v>
      </c>
      <c r="G899" s="2" t="s">
        <v>3</v>
      </c>
      <c r="H899" s="2" t="s">
        <v>2646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1">
        <v>797151841.5</v>
      </c>
      <c r="R899" s="1">
        <v>0</v>
      </c>
      <c r="S899" s="1">
        <v>713144525.5</v>
      </c>
      <c r="T899" s="1"/>
      <c r="U899" s="2"/>
      <c r="V899" s="1"/>
      <c r="W899" s="1">
        <v>72420100</v>
      </c>
      <c r="X899" s="2" t="s">
        <v>0</v>
      </c>
      <c r="Y899" s="1">
        <v>11587216</v>
      </c>
      <c r="Z899" s="3">
        <v>0</v>
      </c>
      <c r="AA899" s="3" t="s">
        <v>0</v>
      </c>
      <c r="AB899" s="3">
        <v>0</v>
      </c>
      <c r="AC899" s="3">
        <v>0</v>
      </c>
      <c r="AD899" s="3" t="s">
        <v>0</v>
      </c>
      <c r="AE899" s="3">
        <v>0</v>
      </c>
    </row>
    <row r="900" spans="1:31" hidden="1" x14ac:dyDescent="0.25">
      <c r="A900" s="2" t="s">
        <v>62</v>
      </c>
      <c r="B900" s="47">
        <v>44275</v>
      </c>
      <c r="C900" s="2" t="s">
        <v>6</v>
      </c>
      <c r="D900" s="2" t="s">
        <v>38</v>
      </c>
      <c r="E900" s="2" t="s">
        <v>212</v>
      </c>
      <c r="F900" s="2" t="s">
        <v>2647</v>
      </c>
      <c r="G900" s="2" t="s">
        <v>3</v>
      </c>
      <c r="H900" s="2" t="s">
        <v>2648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1918416960.8099999</v>
      </c>
      <c r="R900" s="1">
        <v>0</v>
      </c>
      <c r="S900" s="1">
        <v>1522274049.5</v>
      </c>
      <c r="T900" s="1">
        <v>0</v>
      </c>
      <c r="U900" s="2" t="s">
        <v>0</v>
      </c>
      <c r="V900" s="1">
        <v>0</v>
      </c>
      <c r="W900" s="1">
        <v>341502509.75</v>
      </c>
      <c r="X900" s="2" t="s">
        <v>9</v>
      </c>
      <c r="Y900" s="1">
        <v>54640401.560000002</v>
      </c>
      <c r="Z900" s="3">
        <v>0</v>
      </c>
      <c r="AA900" s="3" t="s">
        <v>0</v>
      </c>
      <c r="AB900" s="3">
        <v>0</v>
      </c>
      <c r="AC900" s="3">
        <v>0</v>
      </c>
      <c r="AD900" s="3" t="s">
        <v>0</v>
      </c>
      <c r="AE900" s="3">
        <v>0</v>
      </c>
    </row>
    <row r="901" spans="1:31" hidden="1" x14ac:dyDescent="0.25">
      <c r="A901" s="2" t="s">
        <v>61</v>
      </c>
      <c r="B901" s="47">
        <v>44275</v>
      </c>
      <c r="C901" s="2" t="s">
        <v>6</v>
      </c>
      <c r="D901" s="2" t="s">
        <v>38</v>
      </c>
      <c r="E901" s="2" t="s">
        <v>212</v>
      </c>
      <c r="F901" s="2" t="s">
        <v>2647</v>
      </c>
      <c r="G901" s="2" t="s">
        <v>13</v>
      </c>
      <c r="H901" s="2" t="s">
        <v>1</v>
      </c>
      <c r="I901" s="1" t="s">
        <v>2649</v>
      </c>
      <c r="J901" s="1" t="s">
        <v>1</v>
      </c>
      <c r="K901" s="1" t="s">
        <v>2650</v>
      </c>
      <c r="L901" s="1" t="s">
        <v>2637</v>
      </c>
      <c r="M901" s="1">
        <v>21137804</v>
      </c>
      <c r="N901" s="2" t="s">
        <v>12</v>
      </c>
      <c r="O901" s="2" t="s">
        <v>2651</v>
      </c>
      <c r="P901" s="2" t="s">
        <v>2652</v>
      </c>
      <c r="Q901" s="1">
        <v>-1029460.25</v>
      </c>
      <c r="R901" s="1">
        <v>0</v>
      </c>
      <c r="S901" s="1">
        <v>-1029460.25</v>
      </c>
      <c r="T901" s="1">
        <v>0</v>
      </c>
      <c r="U901" s="2" t="s">
        <v>0</v>
      </c>
      <c r="V901" s="1">
        <v>0</v>
      </c>
      <c r="W901" s="1">
        <v>0</v>
      </c>
      <c r="X901" s="2" t="s">
        <v>0</v>
      </c>
      <c r="Y901" s="1">
        <v>0</v>
      </c>
      <c r="Z901" s="3">
        <v>0</v>
      </c>
      <c r="AA901" s="3" t="s">
        <v>0</v>
      </c>
      <c r="AB901" s="3">
        <v>0</v>
      </c>
      <c r="AC901" s="3">
        <v>0</v>
      </c>
      <c r="AD901" s="3" t="s">
        <v>0</v>
      </c>
      <c r="AE901" s="3">
        <v>0</v>
      </c>
    </row>
    <row r="902" spans="1:31" hidden="1" x14ac:dyDescent="0.25">
      <c r="A902" s="2" t="s">
        <v>60</v>
      </c>
      <c r="B902" s="47">
        <v>44275</v>
      </c>
      <c r="C902" s="2" t="s">
        <v>6</v>
      </c>
      <c r="D902" s="2" t="s">
        <v>38</v>
      </c>
      <c r="E902" s="2" t="s">
        <v>212</v>
      </c>
      <c r="F902" s="2" t="s">
        <v>2647</v>
      </c>
      <c r="G902" s="2" t="s">
        <v>13</v>
      </c>
      <c r="H902" s="2" t="s">
        <v>1</v>
      </c>
      <c r="I902" s="1" t="s">
        <v>2653</v>
      </c>
      <c r="J902" s="1" t="s">
        <v>1</v>
      </c>
      <c r="K902" s="1" t="s">
        <v>2654</v>
      </c>
      <c r="L902" s="1" t="s">
        <v>2637</v>
      </c>
      <c r="M902" s="1">
        <v>7580102.5</v>
      </c>
      <c r="N902" s="2" t="s">
        <v>12</v>
      </c>
      <c r="O902" s="2" t="s">
        <v>2655</v>
      </c>
      <c r="P902" s="2" t="s">
        <v>2656</v>
      </c>
      <c r="Q902" s="1">
        <v>-1760090</v>
      </c>
      <c r="R902" s="1">
        <v>0</v>
      </c>
      <c r="S902" s="1">
        <v>-1760090</v>
      </c>
      <c r="T902" s="1">
        <v>0</v>
      </c>
      <c r="U902" s="2" t="s">
        <v>0</v>
      </c>
      <c r="V902" s="1">
        <v>0</v>
      </c>
      <c r="W902" s="1">
        <v>0</v>
      </c>
      <c r="X902" s="2" t="s">
        <v>0</v>
      </c>
      <c r="Y902" s="1">
        <v>0</v>
      </c>
      <c r="Z902" s="3">
        <v>0</v>
      </c>
      <c r="AA902" s="3" t="s">
        <v>0</v>
      </c>
      <c r="AB902" s="3">
        <v>0</v>
      </c>
      <c r="AC902" s="3">
        <v>0</v>
      </c>
      <c r="AD902" s="3" t="s">
        <v>0</v>
      </c>
      <c r="AE902" s="3">
        <v>0</v>
      </c>
    </row>
    <row r="903" spans="1:31" hidden="1" x14ac:dyDescent="0.25">
      <c r="A903" s="2" t="s">
        <v>59</v>
      </c>
      <c r="B903" s="47">
        <v>44275</v>
      </c>
      <c r="C903" s="2" t="s">
        <v>27</v>
      </c>
      <c r="D903" s="2" t="s">
        <v>38</v>
      </c>
      <c r="E903" s="2" t="s">
        <v>4</v>
      </c>
      <c r="F903" s="2" t="s">
        <v>2187</v>
      </c>
      <c r="G903" s="2" t="s">
        <v>3</v>
      </c>
      <c r="H903" s="2" t="s">
        <v>2657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447498633.23000002</v>
      </c>
      <c r="R903" s="1">
        <v>0</v>
      </c>
      <c r="S903" s="1">
        <v>317613582</v>
      </c>
      <c r="T903" s="1">
        <v>0</v>
      </c>
      <c r="U903" s="2" t="s">
        <v>0</v>
      </c>
      <c r="V903" s="1">
        <v>0</v>
      </c>
      <c r="W903" s="1">
        <v>111969871.75</v>
      </c>
      <c r="X903" s="2" t="s">
        <v>9</v>
      </c>
      <c r="Y903" s="1">
        <v>17915179.48</v>
      </c>
      <c r="Z903" s="3">
        <v>0</v>
      </c>
      <c r="AA903" s="3" t="s">
        <v>0</v>
      </c>
      <c r="AB903" s="3">
        <v>0</v>
      </c>
      <c r="AC903" s="3">
        <v>0</v>
      </c>
      <c r="AD903" s="3" t="s">
        <v>0</v>
      </c>
      <c r="AE903" s="3">
        <v>0</v>
      </c>
    </row>
    <row r="904" spans="1:31" hidden="1" x14ac:dyDescent="0.25">
      <c r="A904" s="2" t="s">
        <v>58</v>
      </c>
      <c r="B904" s="47">
        <v>44275</v>
      </c>
      <c r="C904" s="2" t="s">
        <v>27</v>
      </c>
      <c r="D904" s="2" t="s">
        <v>38</v>
      </c>
      <c r="E904" s="2" t="s">
        <v>4</v>
      </c>
      <c r="F904" s="2" t="s">
        <v>2451</v>
      </c>
      <c r="G904" s="2" t="s">
        <v>3</v>
      </c>
      <c r="H904" s="2" t="s">
        <v>2658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2659</v>
      </c>
      <c r="P904" s="2" t="s">
        <v>2660</v>
      </c>
      <c r="Q904" s="1">
        <v>13371013.75</v>
      </c>
      <c r="R904" s="1">
        <v>0</v>
      </c>
      <c r="S904" s="1">
        <v>9250693.75</v>
      </c>
      <c r="T904" s="1">
        <v>3552000</v>
      </c>
      <c r="U904" s="2" t="s">
        <v>9</v>
      </c>
      <c r="V904" s="1">
        <v>568320</v>
      </c>
      <c r="W904" s="1">
        <v>0</v>
      </c>
      <c r="X904" s="2" t="s">
        <v>0</v>
      </c>
      <c r="Y904" s="1">
        <v>0</v>
      </c>
      <c r="Z904" s="3">
        <v>0</v>
      </c>
      <c r="AA904" s="3" t="s">
        <v>0</v>
      </c>
      <c r="AB904" s="3">
        <v>0</v>
      </c>
      <c r="AC904" s="3">
        <v>0</v>
      </c>
      <c r="AD904" s="3" t="s">
        <v>0</v>
      </c>
      <c r="AE904" s="3">
        <v>0</v>
      </c>
    </row>
    <row r="905" spans="1:31" hidden="1" x14ac:dyDescent="0.25">
      <c r="A905" s="2" t="s">
        <v>57</v>
      </c>
      <c r="B905" s="47">
        <v>44275</v>
      </c>
      <c r="C905" s="2" t="s">
        <v>27</v>
      </c>
      <c r="D905" s="2" t="s">
        <v>38</v>
      </c>
      <c r="E905" s="2" t="s">
        <v>4</v>
      </c>
      <c r="F905" s="2" t="s">
        <v>2187</v>
      </c>
      <c r="G905" s="2" t="s">
        <v>3</v>
      </c>
      <c r="H905" s="2" t="s">
        <v>2661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1">
        <v>981281085.09039998</v>
      </c>
      <c r="R905" s="1">
        <v>0</v>
      </c>
      <c r="S905" s="1">
        <v>754914044</v>
      </c>
      <c r="T905" s="1">
        <v>0</v>
      </c>
      <c r="U905" s="2" t="s">
        <v>0</v>
      </c>
      <c r="V905" s="1">
        <v>0</v>
      </c>
      <c r="W905" s="1">
        <v>195144000.94</v>
      </c>
      <c r="X905" s="2" t="s">
        <v>9</v>
      </c>
      <c r="Y905" s="1">
        <v>31223040.150399998</v>
      </c>
      <c r="Z905" s="3">
        <v>0</v>
      </c>
      <c r="AA905" s="3" t="s">
        <v>0</v>
      </c>
      <c r="AB905" s="3">
        <v>0</v>
      </c>
      <c r="AC905" s="3">
        <v>0</v>
      </c>
      <c r="AD905" s="3" t="s">
        <v>0</v>
      </c>
      <c r="AE905" s="3">
        <v>0</v>
      </c>
    </row>
    <row r="906" spans="1:31" hidden="1" x14ac:dyDescent="0.25">
      <c r="A906" s="2" t="s">
        <v>56</v>
      </c>
      <c r="B906" s="47">
        <v>44275</v>
      </c>
      <c r="C906" s="2" t="s">
        <v>6</v>
      </c>
      <c r="D906" s="2" t="s">
        <v>33</v>
      </c>
      <c r="E906" s="2" t="s">
        <v>206</v>
      </c>
      <c r="F906" s="2" t="s">
        <v>1570</v>
      </c>
      <c r="G906" s="2" t="s">
        <v>3</v>
      </c>
      <c r="H906" s="2" t="s">
        <v>2662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v>2659693596.8199997</v>
      </c>
      <c r="R906" s="1">
        <v>0</v>
      </c>
      <c r="S906" s="1">
        <v>1899084139.25</v>
      </c>
      <c r="T906" s="1">
        <v>0</v>
      </c>
      <c r="U906" s="2" t="s">
        <v>0</v>
      </c>
      <c r="V906" s="1">
        <v>0</v>
      </c>
      <c r="W906" s="1">
        <v>655697808.25</v>
      </c>
      <c r="X906" s="2" t="s">
        <v>0</v>
      </c>
      <c r="Y906" s="1">
        <v>104911649.32000004</v>
      </c>
      <c r="Z906" s="3">
        <v>0</v>
      </c>
      <c r="AA906" s="3" t="s">
        <v>0</v>
      </c>
      <c r="AB906" s="3">
        <v>0</v>
      </c>
      <c r="AC906" s="3">
        <v>0</v>
      </c>
      <c r="AD906" s="3" t="s">
        <v>0</v>
      </c>
      <c r="AE906" s="3">
        <v>0</v>
      </c>
    </row>
    <row r="907" spans="1:31" hidden="1" x14ac:dyDescent="0.25">
      <c r="A907" s="2" t="s">
        <v>55</v>
      </c>
      <c r="B907" s="47">
        <v>44275</v>
      </c>
      <c r="C907" s="2" t="s">
        <v>27</v>
      </c>
      <c r="D907" s="2" t="s">
        <v>33</v>
      </c>
      <c r="E907" s="2" t="s">
        <v>32</v>
      </c>
      <c r="F907" s="2" t="s">
        <v>2362</v>
      </c>
      <c r="G907" s="2" t="s">
        <v>3</v>
      </c>
      <c r="H907" s="2" t="s">
        <v>2663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725252539.39359999</v>
      </c>
      <c r="R907" s="1">
        <v>0</v>
      </c>
      <c r="S907" s="1">
        <v>509666384</v>
      </c>
      <c r="T907" s="1">
        <v>0</v>
      </c>
      <c r="U907" s="2" t="s">
        <v>0</v>
      </c>
      <c r="V907" s="1">
        <v>0</v>
      </c>
      <c r="W907" s="1">
        <v>185850133.96000001</v>
      </c>
      <c r="X907" s="2" t="s">
        <v>0</v>
      </c>
      <c r="Y907" s="1">
        <v>29736021.433600001</v>
      </c>
      <c r="Z907" s="3">
        <v>0</v>
      </c>
      <c r="AA907" s="3" t="s">
        <v>0</v>
      </c>
      <c r="AB907" s="3">
        <v>0</v>
      </c>
      <c r="AC907" s="3">
        <v>0</v>
      </c>
      <c r="AD907" s="3" t="s">
        <v>0</v>
      </c>
      <c r="AE907" s="3">
        <v>0</v>
      </c>
    </row>
    <row r="908" spans="1:31" hidden="1" x14ac:dyDescent="0.25">
      <c r="A908" s="2" t="s">
        <v>54</v>
      </c>
      <c r="B908" s="47">
        <v>44275</v>
      </c>
      <c r="C908" s="2" t="s">
        <v>6</v>
      </c>
      <c r="D908" s="2" t="s">
        <v>26</v>
      </c>
      <c r="E908" s="2" t="s">
        <v>200</v>
      </c>
      <c r="F908" s="2" t="s">
        <v>2320</v>
      </c>
      <c r="G908" s="2" t="s">
        <v>3</v>
      </c>
      <c r="H908" s="2" t="s">
        <v>2664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2753567443.7508001</v>
      </c>
      <c r="R908" s="1">
        <v>0</v>
      </c>
      <c r="S908" s="1">
        <v>2108220100.7499995</v>
      </c>
      <c r="T908" s="1">
        <v>0</v>
      </c>
      <c r="U908" s="2" t="s">
        <v>0</v>
      </c>
      <c r="V908" s="1">
        <v>0</v>
      </c>
      <c r="W908" s="1">
        <v>556333916.38000011</v>
      </c>
      <c r="X908" s="2" t="s">
        <v>9</v>
      </c>
      <c r="Y908" s="1">
        <v>89013426.620800003</v>
      </c>
      <c r="Z908" s="3">
        <v>0</v>
      </c>
      <c r="AA908" s="3" t="s">
        <v>0</v>
      </c>
      <c r="AB908" s="3">
        <v>0</v>
      </c>
      <c r="AC908" s="3">
        <v>0</v>
      </c>
      <c r="AD908" s="3" t="s">
        <v>0</v>
      </c>
      <c r="AE908" s="3">
        <v>0</v>
      </c>
    </row>
    <row r="909" spans="1:31" hidden="1" x14ac:dyDescent="0.25">
      <c r="A909" s="2" t="s">
        <v>53</v>
      </c>
      <c r="B909" s="47">
        <v>44275</v>
      </c>
      <c r="C909" s="2" t="s">
        <v>27</v>
      </c>
      <c r="D909" s="2" t="s">
        <v>26</v>
      </c>
      <c r="E909" s="2" t="s">
        <v>253</v>
      </c>
      <c r="F909" s="2" t="s">
        <v>1935</v>
      </c>
      <c r="G909" s="2" t="s">
        <v>3</v>
      </c>
      <c r="H909" s="2" t="s">
        <v>2665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1">
        <v>866781520.99119997</v>
      </c>
      <c r="R909" s="1">
        <v>0</v>
      </c>
      <c r="S909" s="1">
        <v>599952701</v>
      </c>
      <c r="T909" s="1">
        <v>0</v>
      </c>
      <c r="U909" s="2" t="s">
        <v>0</v>
      </c>
      <c r="V909" s="1">
        <v>0</v>
      </c>
      <c r="W909" s="1">
        <v>230024844.82000002</v>
      </c>
      <c r="X909" s="2" t="s">
        <v>9</v>
      </c>
      <c r="Y909" s="1">
        <v>36803975.1712</v>
      </c>
      <c r="Z909" s="3">
        <v>0</v>
      </c>
      <c r="AA909" s="3" t="s">
        <v>0</v>
      </c>
      <c r="AB909" s="3">
        <v>0</v>
      </c>
      <c r="AC909" s="3">
        <v>0</v>
      </c>
      <c r="AD909" s="3" t="s">
        <v>0</v>
      </c>
      <c r="AE909" s="3">
        <v>0</v>
      </c>
    </row>
    <row r="910" spans="1:31" hidden="1" x14ac:dyDescent="0.25">
      <c r="A910" s="2" t="s">
        <v>52</v>
      </c>
      <c r="B910" s="47">
        <v>44275</v>
      </c>
      <c r="C910" s="2" t="s">
        <v>27</v>
      </c>
      <c r="D910" s="2" t="s">
        <v>26</v>
      </c>
      <c r="E910" s="2" t="s">
        <v>253</v>
      </c>
      <c r="F910" s="2" t="s">
        <v>2666</v>
      </c>
      <c r="G910" s="2" t="s">
        <v>3</v>
      </c>
      <c r="H910" s="2" t="s">
        <v>2667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864</v>
      </c>
      <c r="P910" s="2" t="s">
        <v>865</v>
      </c>
      <c r="Q910" s="1">
        <v>20846262.5</v>
      </c>
      <c r="R910" s="1">
        <v>0</v>
      </c>
      <c r="S910" s="1">
        <v>20846262.5</v>
      </c>
      <c r="T910" s="1">
        <v>0</v>
      </c>
      <c r="U910" s="2" t="s">
        <v>0</v>
      </c>
      <c r="V910" s="1">
        <v>0</v>
      </c>
      <c r="W910" s="1">
        <v>0</v>
      </c>
      <c r="X910" s="2" t="s">
        <v>0</v>
      </c>
      <c r="Y910" s="1">
        <v>0</v>
      </c>
      <c r="Z910" s="3">
        <v>0</v>
      </c>
      <c r="AA910" s="3" t="s">
        <v>0</v>
      </c>
      <c r="AB910" s="3">
        <v>0</v>
      </c>
      <c r="AC910" s="3">
        <v>0</v>
      </c>
      <c r="AD910" s="3" t="s">
        <v>0</v>
      </c>
      <c r="AE910" s="3">
        <v>0</v>
      </c>
    </row>
    <row r="911" spans="1:31" hidden="1" x14ac:dyDescent="0.25">
      <c r="A911" s="2" t="s">
        <v>51</v>
      </c>
      <c r="B911" s="47">
        <v>44275</v>
      </c>
      <c r="C911" s="2" t="s">
        <v>27</v>
      </c>
      <c r="D911" s="2" t="s">
        <v>26</v>
      </c>
      <c r="E911" s="2" t="s">
        <v>253</v>
      </c>
      <c r="F911" s="2" t="s">
        <v>1935</v>
      </c>
      <c r="G911" s="2" t="s">
        <v>3</v>
      </c>
      <c r="H911" s="2" t="s">
        <v>2668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1">
        <v>446161763.59240001</v>
      </c>
      <c r="R911" s="1">
        <v>0</v>
      </c>
      <c r="S911" s="1">
        <v>302391815.25</v>
      </c>
      <c r="T911" s="1">
        <v>0</v>
      </c>
      <c r="U911" s="2" t="s">
        <v>0</v>
      </c>
      <c r="V911" s="1">
        <v>0</v>
      </c>
      <c r="W911" s="1">
        <v>123939610.64</v>
      </c>
      <c r="X911" s="2" t="s">
        <v>9</v>
      </c>
      <c r="Y911" s="1">
        <v>19830337.702399999</v>
      </c>
      <c r="Z911" s="3">
        <v>0</v>
      </c>
      <c r="AA911" s="3" t="s">
        <v>0</v>
      </c>
      <c r="AB911" s="3">
        <v>0</v>
      </c>
      <c r="AC911" s="3">
        <v>0</v>
      </c>
      <c r="AD911" s="3" t="s">
        <v>0</v>
      </c>
      <c r="AE911" s="3">
        <v>0</v>
      </c>
    </row>
    <row r="912" spans="1:31" hidden="1" x14ac:dyDescent="0.25">
      <c r="A912" s="2" t="s">
        <v>50</v>
      </c>
      <c r="B912" s="47">
        <v>44275</v>
      </c>
      <c r="C912" s="2" t="s">
        <v>6</v>
      </c>
      <c r="D912" s="2" t="s">
        <v>24</v>
      </c>
      <c r="E912" s="2" t="s">
        <v>196</v>
      </c>
      <c r="F912" s="2" t="s">
        <v>1818</v>
      </c>
      <c r="G912" s="2" t="s">
        <v>3</v>
      </c>
      <c r="H912" s="2" t="s">
        <v>2669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572101733.85280001</v>
      </c>
      <c r="R912" s="1">
        <v>0</v>
      </c>
      <c r="S912" s="1">
        <v>443471553.99999994</v>
      </c>
      <c r="T912" s="1">
        <v>0</v>
      </c>
      <c r="U912" s="2" t="s">
        <v>0</v>
      </c>
      <c r="V912" s="1">
        <v>0</v>
      </c>
      <c r="W912" s="1">
        <v>110888086.08</v>
      </c>
      <c r="X912" s="2" t="s">
        <v>0</v>
      </c>
      <c r="Y912" s="1">
        <v>17742093.772800002</v>
      </c>
      <c r="Z912" s="3">
        <v>0</v>
      </c>
      <c r="AA912" s="3" t="s">
        <v>0</v>
      </c>
      <c r="AB912" s="3">
        <v>0</v>
      </c>
      <c r="AC912" s="3">
        <v>0</v>
      </c>
      <c r="AD912" s="3" t="s">
        <v>0</v>
      </c>
      <c r="AE912" s="3">
        <v>0</v>
      </c>
    </row>
    <row r="913" spans="1:31" hidden="1" x14ac:dyDescent="0.25">
      <c r="A913" s="2" t="s">
        <v>48</v>
      </c>
      <c r="B913" s="47">
        <v>44275</v>
      </c>
      <c r="C913" s="2" t="s">
        <v>6</v>
      </c>
      <c r="D913" s="2" t="s">
        <v>24</v>
      </c>
      <c r="E913" s="2" t="s">
        <v>196</v>
      </c>
      <c r="F913" s="2" t="s">
        <v>1818</v>
      </c>
      <c r="G913" s="2" t="s">
        <v>3</v>
      </c>
      <c r="H913" s="2" t="s">
        <v>2670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2671</v>
      </c>
      <c r="P913" s="2" t="s">
        <v>2672</v>
      </c>
      <c r="Q913" s="1">
        <v>196075778.31999999</v>
      </c>
      <c r="R913" s="1">
        <v>0</v>
      </c>
      <c r="S913" s="1">
        <v>89212124.5</v>
      </c>
      <c r="T913" s="1">
        <v>92123839.5</v>
      </c>
      <c r="U913" s="2" t="s">
        <v>9</v>
      </c>
      <c r="V913" s="1">
        <v>14739814.32</v>
      </c>
      <c r="W913" s="1">
        <v>0</v>
      </c>
      <c r="X913" s="2" t="s">
        <v>0</v>
      </c>
      <c r="Y913" s="1">
        <v>0</v>
      </c>
      <c r="Z913" s="3">
        <v>0</v>
      </c>
      <c r="AA913" s="3" t="s">
        <v>0</v>
      </c>
      <c r="AB913" s="3">
        <v>0</v>
      </c>
      <c r="AC913" s="3">
        <v>0</v>
      </c>
      <c r="AD913" s="3" t="s">
        <v>0</v>
      </c>
      <c r="AE913" s="3">
        <v>0</v>
      </c>
    </row>
    <row r="914" spans="1:31" hidden="1" x14ac:dyDescent="0.25">
      <c r="A914" s="2" t="s">
        <v>47</v>
      </c>
      <c r="B914" s="47">
        <v>44275</v>
      </c>
      <c r="C914" s="2" t="s">
        <v>6</v>
      </c>
      <c r="D914" s="2" t="s">
        <v>24</v>
      </c>
      <c r="E914" s="2" t="s">
        <v>196</v>
      </c>
      <c r="F914" s="2" t="s">
        <v>1818</v>
      </c>
      <c r="G914" s="2" t="s">
        <v>3</v>
      </c>
      <c r="H914" s="2" t="s">
        <v>2673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1787021940.5884001</v>
      </c>
      <c r="R914" s="1">
        <v>0</v>
      </c>
      <c r="S914" s="1">
        <v>1303965448.9999998</v>
      </c>
      <c r="T914" s="1">
        <v>0</v>
      </c>
      <c r="U914" s="2" t="s">
        <v>0</v>
      </c>
      <c r="V914" s="1">
        <v>0</v>
      </c>
      <c r="W914" s="1">
        <v>416428009.99000001</v>
      </c>
      <c r="X914" s="2" t="s">
        <v>9</v>
      </c>
      <c r="Y914" s="1">
        <v>66628481.598400004</v>
      </c>
      <c r="Z914" s="3">
        <v>0</v>
      </c>
      <c r="AA914" s="3" t="s">
        <v>0</v>
      </c>
      <c r="AB914" s="3">
        <v>0</v>
      </c>
      <c r="AC914" s="3">
        <v>0</v>
      </c>
      <c r="AD914" s="3" t="s">
        <v>0</v>
      </c>
      <c r="AE914" s="3">
        <v>0</v>
      </c>
    </row>
    <row r="915" spans="1:31" hidden="1" x14ac:dyDescent="0.25">
      <c r="A915" s="2" t="s">
        <v>46</v>
      </c>
      <c r="B915" s="47">
        <v>44275</v>
      </c>
      <c r="C915" s="2" t="s">
        <v>27</v>
      </c>
      <c r="D915" s="2" t="s">
        <v>24</v>
      </c>
      <c r="E915" s="2" t="s">
        <v>358</v>
      </c>
      <c r="F915" s="2" t="s">
        <v>1243</v>
      </c>
      <c r="G915" s="2" t="s">
        <v>3</v>
      </c>
      <c r="H915" s="2" t="s">
        <v>2533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98</v>
      </c>
      <c r="P915" s="2" t="s">
        <v>1</v>
      </c>
      <c r="Q915" s="1">
        <v>0</v>
      </c>
      <c r="R915" s="1">
        <v>0</v>
      </c>
      <c r="S915" s="1">
        <v>0</v>
      </c>
      <c r="T915" s="1">
        <v>0</v>
      </c>
      <c r="U915" s="2" t="s">
        <v>0</v>
      </c>
      <c r="V915" s="1">
        <v>0</v>
      </c>
      <c r="W915" s="1">
        <v>0</v>
      </c>
      <c r="X915" s="2" t="s">
        <v>9</v>
      </c>
      <c r="Y915" s="1">
        <v>0</v>
      </c>
      <c r="Z915" s="3">
        <v>0</v>
      </c>
      <c r="AA915" s="3" t="s">
        <v>0</v>
      </c>
      <c r="AB915" s="3">
        <v>0</v>
      </c>
      <c r="AC915" s="3">
        <v>0</v>
      </c>
      <c r="AD915" s="3" t="s">
        <v>0</v>
      </c>
      <c r="AE915" s="3">
        <v>0</v>
      </c>
    </row>
    <row r="916" spans="1:31" hidden="1" x14ac:dyDescent="0.25">
      <c r="A916" s="2" t="s">
        <v>45</v>
      </c>
      <c r="B916" s="47">
        <v>44275</v>
      </c>
      <c r="C916" s="2" t="s">
        <v>6</v>
      </c>
      <c r="D916" s="2" t="s">
        <v>22</v>
      </c>
      <c r="E916" s="2" t="s">
        <v>194</v>
      </c>
      <c r="F916" s="2" t="s">
        <v>2674</v>
      </c>
      <c r="G916" s="2" t="s">
        <v>3</v>
      </c>
      <c r="H916" s="2" t="s">
        <v>2675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2437447616.0392008</v>
      </c>
      <c r="R916" s="1">
        <v>0</v>
      </c>
      <c r="S916" s="1">
        <v>1953732361.75</v>
      </c>
      <c r="T916" s="1">
        <v>0</v>
      </c>
      <c r="U916" s="2" t="s">
        <v>0</v>
      </c>
      <c r="V916" s="1">
        <v>0</v>
      </c>
      <c r="W916" s="1">
        <v>416995908.87</v>
      </c>
      <c r="X916" s="2" t="s">
        <v>0</v>
      </c>
      <c r="Y916" s="1">
        <v>66719345.419200011</v>
      </c>
      <c r="Z916" s="3">
        <v>0</v>
      </c>
      <c r="AA916" s="3" t="s">
        <v>0</v>
      </c>
      <c r="AB916" s="3">
        <v>0</v>
      </c>
      <c r="AC916" s="3">
        <v>0</v>
      </c>
      <c r="AD916" s="3" t="s">
        <v>0</v>
      </c>
      <c r="AE916" s="3">
        <v>0</v>
      </c>
    </row>
    <row r="917" spans="1:31" hidden="1" x14ac:dyDescent="0.25">
      <c r="A917" s="2" t="s">
        <v>44</v>
      </c>
      <c r="B917" s="47">
        <v>44275</v>
      </c>
      <c r="C917" s="2" t="s">
        <v>6</v>
      </c>
      <c r="D917" s="2" t="s">
        <v>1031</v>
      </c>
      <c r="E917" s="2" t="s">
        <v>1032</v>
      </c>
      <c r="F917" s="2" t="s">
        <v>769</v>
      </c>
      <c r="G917" s="2" t="s">
        <v>3</v>
      </c>
      <c r="H917" s="2" t="s">
        <v>2676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323378401.60000002</v>
      </c>
      <c r="R917" s="1">
        <v>0</v>
      </c>
      <c r="S917" s="1">
        <v>283872436</v>
      </c>
      <c r="T917" s="1">
        <v>0</v>
      </c>
      <c r="U917" s="2" t="s">
        <v>0</v>
      </c>
      <c r="V917" s="1">
        <v>0</v>
      </c>
      <c r="W917" s="1">
        <v>34305660</v>
      </c>
      <c r="X917" s="2" t="s">
        <v>9</v>
      </c>
      <c r="Y917" s="1">
        <v>5200305.5999999996</v>
      </c>
      <c r="Z917" s="3">
        <v>0</v>
      </c>
      <c r="AA917" s="3" t="s">
        <v>0</v>
      </c>
      <c r="AB917" s="3">
        <v>0</v>
      </c>
      <c r="AC917" s="3">
        <v>0</v>
      </c>
      <c r="AD917" s="3" t="s">
        <v>0</v>
      </c>
      <c r="AE917" s="3">
        <v>0</v>
      </c>
    </row>
    <row r="918" spans="1:31" hidden="1" x14ac:dyDescent="0.25">
      <c r="A918" s="2" t="s">
        <v>43</v>
      </c>
      <c r="B918" s="47">
        <v>44275</v>
      </c>
      <c r="C918" s="2" t="s">
        <v>6</v>
      </c>
      <c r="D918" s="2" t="s">
        <v>1031</v>
      </c>
      <c r="E918" s="2" t="s">
        <v>1032</v>
      </c>
      <c r="F918" s="2" t="s">
        <v>769</v>
      </c>
      <c r="G918" s="2" t="s">
        <v>3</v>
      </c>
      <c r="H918" s="2" t="s">
        <v>2677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2678</v>
      </c>
      <c r="P918" s="2" t="s">
        <v>2679</v>
      </c>
      <c r="Q918" s="1">
        <v>36025706.75</v>
      </c>
      <c r="R918" s="1">
        <v>0</v>
      </c>
      <c r="S918" s="1">
        <v>25703446.75</v>
      </c>
      <c r="T918" s="1">
        <v>8898500</v>
      </c>
      <c r="U918" s="2" t="s">
        <v>9</v>
      </c>
      <c r="V918" s="1">
        <v>1423760</v>
      </c>
      <c r="W918" s="1">
        <v>0</v>
      </c>
      <c r="X918" s="2" t="s">
        <v>0</v>
      </c>
      <c r="Y918" s="1">
        <v>0</v>
      </c>
      <c r="Z918" s="3">
        <v>0</v>
      </c>
      <c r="AA918" s="3" t="s">
        <v>0</v>
      </c>
      <c r="AB918" s="3">
        <v>0</v>
      </c>
      <c r="AC918" s="3">
        <v>0</v>
      </c>
      <c r="AD918" s="3" t="s">
        <v>0</v>
      </c>
      <c r="AE918" s="3">
        <v>0</v>
      </c>
    </row>
    <row r="919" spans="1:31" hidden="1" x14ac:dyDescent="0.25">
      <c r="A919" s="2" t="s">
        <v>41</v>
      </c>
      <c r="B919" s="47">
        <v>44275</v>
      </c>
      <c r="C919" s="2" t="s">
        <v>6</v>
      </c>
      <c r="D919" s="2" t="s">
        <v>1031</v>
      </c>
      <c r="E919" s="2" t="s">
        <v>1032</v>
      </c>
      <c r="F919" s="2" t="s">
        <v>769</v>
      </c>
      <c r="G919" s="2" t="s">
        <v>3</v>
      </c>
      <c r="H919" s="2" t="s">
        <v>2680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1140774823.3364</v>
      </c>
      <c r="R919" s="1">
        <v>0</v>
      </c>
      <c r="S919" s="1">
        <v>816827082.25</v>
      </c>
      <c r="T919" s="1">
        <v>0</v>
      </c>
      <c r="U919" s="2" t="s">
        <v>0</v>
      </c>
      <c r="V919" s="1">
        <v>0</v>
      </c>
      <c r="W919" s="1">
        <v>275657794.04000002</v>
      </c>
      <c r="X919" s="2" t="s">
        <v>0</v>
      </c>
      <c r="Y919" s="1">
        <v>44393847.046400003</v>
      </c>
      <c r="Z919" s="3">
        <v>0</v>
      </c>
      <c r="AA919" s="3" t="s">
        <v>0</v>
      </c>
      <c r="AB919" s="3">
        <v>0</v>
      </c>
      <c r="AC919" s="3">
        <v>3607500</v>
      </c>
      <c r="AD919" s="3" t="s">
        <v>0</v>
      </c>
      <c r="AE919" s="3">
        <v>288600</v>
      </c>
    </row>
    <row r="920" spans="1:31" hidden="1" x14ac:dyDescent="0.25">
      <c r="A920" s="2" t="s">
        <v>40</v>
      </c>
      <c r="B920" s="47">
        <v>44275</v>
      </c>
      <c r="C920" s="2" t="s">
        <v>27</v>
      </c>
      <c r="D920" s="2" t="s">
        <v>1031</v>
      </c>
      <c r="E920" s="2" t="s">
        <v>1104</v>
      </c>
      <c r="F920" s="2" t="s">
        <v>2681</v>
      </c>
      <c r="G920" s="2" t="s">
        <v>3</v>
      </c>
      <c r="H920" s="2" t="s">
        <v>2682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</v>
      </c>
      <c r="P920" s="2" t="s">
        <v>1</v>
      </c>
      <c r="Q920" s="1">
        <v>86948002</v>
      </c>
      <c r="R920" s="1">
        <v>0</v>
      </c>
      <c r="S920" s="1">
        <v>277500</v>
      </c>
      <c r="T920" s="1">
        <v>0</v>
      </c>
      <c r="U920" s="2" t="s">
        <v>0</v>
      </c>
      <c r="V920" s="1">
        <v>0</v>
      </c>
      <c r="W920" s="1">
        <v>74715950</v>
      </c>
      <c r="X920" s="2" t="s">
        <v>9</v>
      </c>
      <c r="Y920" s="1">
        <v>11954552</v>
      </c>
      <c r="Z920" s="3">
        <v>0</v>
      </c>
      <c r="AA920" s="3" t="s">
        <v>0</v>
      </c>
      <c r="AB920" s="3">
        <v>0</v>
      </c>
      <c r="AC920" s="3">
        <v>0</v>
      </c>
      <c r="AD920" s="3" t="s">
        <v>0</v>
      </c>
      <c r="AE920" s="3">
        <v>0</v>
      </c>
    </row>
    <row r="921" spans="1:31" hidden="1" x14ac:dyDescent="0.25">
      <c r="A921" s="2" t="s">
        <v>39</v>
      </c>
      <c r="B921" s="47">
        <v>44275</v>
      </c>
      <c r="C921" s="2" t="s">
        <v>27</v>
      </c>
      <c r="D921" s="2" t="s">
        <v>1031</v>
      </c>
      <c r="E921" s="2" t="s">
        <v>1104</v>
      </c>
      <c r="F921" s="2" t="s">
        <v>2683</v>
      </c>
      <c r="G921" s="2" t="s">
        <v>13</v>
      </c>
      <c r="H921" s="2" t="s">
        <v>1</v>
      </c>
      <c r="I921" s="1" t="s">
        <v>1635</v>
      </c>
      <c r="J921" s="1" t="s">
        <v>1</v>
      </c>
      <c r="K921" s="1" t="s">
        <v>2684</v>
      </c>
      <c r="L921" s="1" t="s">
        <v>2685</v>
      </c>
      <c r="M921" s="1">
        <v>3974392</v>
      </c>
      <c r="N921" s="2" t="s">
        <v>12</v>
      </c>
      <c r="O921" s="2" t="s">
        <v>2686</v>
      </c>
      <c r="P921" s="2" t="s">
        <v>2687</v>
      </c>
      <c r="Q921" s="1">
        <v>-2128832</v>
      </c>
      <c r="R921" s="1">
        <v>0</v>
      </c>
      <c r="S921" s="1">
        <v>0</v>
      </c>
      <c r="T921" s="1">
        <v>0</v>
      </c>
      <c r="U921" s="2" t="s">
        <v>0</v>
      </c>
      <c r="V921" s="1">
        <v>0</v>
      </c>
      <c r="W921" s="1">
        <v>-1835200</v>
      </c>
      <c r="X921" s="2" t="s">
        <v>9</v>
      </c>
      <c r="Y921" s="1">
        <v>-293632</v>
      </c>
      <c r="Z921" s="3">
        <v>0</v>
      </c>
      <c r="AA921" s="3" t="s">
        <v>0</v>
      </c>
      <c r="AB921" s="3">
        <v>0</v>
      </c>
      <c r="AC921" s="3">
        <v>0</v>
      </c>
      <c r="AD921" s="3" t="s">
        <v>0</v>
      </c>
      <c r="AE921" s="3">
        <v>0</v>
      </c>
    </row>
    <row r="922" spans="1:31" hidden="1" x14ac:dyDescent="0.25">
      <c r="A922" s="2" t="s">
        <v>37</v>
      </c>
      <c r="B922" s="47">
        <v>44275</v>
      </c>
      <c r="C922" s="2" t="s">
        <v>6</v>
      </c>
      <c r="D922" s="2" t="s">
        <v>19</v>
      </c>
      <c r="E922" s="2" t="s">
        <v>185</v>
      </c>
      <c r="F922" s="2" t="s">
        <v>1214</v>
      </c>
      <c r="G922" s="2" t="s">
        <v>3</v>
      </c>
      <c r="H922" s="2" t="s">
        <v>2688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</v>
      </c>
      <c r="P922" s="2" t="s">
        <v>1</v>
      </c>
      <c r="Q922" s="1">
        <v>2052971308.9703999</v>
      </c>
      <c r="R922" s="1">
        <v>0</v>
      </c>
      <c r="S922" s="1">
        <v>1651154274.5</v>
      </c>
      <c r="T922" s="1">
        <v>0</v>
      </c>
      <c r="U922" s="2" t="s">
        <v>0</v>
      </c>
      <c r="V922" s="1">
        <v>0</v>
      </c>
      <c r="W922" s="1">
        <v>339676581.44999999</v>
      </c>
      <c r="X922" s="2" t="s">
        <v>0</v>
      </c>
      <c r="Y922" s="1">
        <v>54348253.030000001</v>
      </c>
      <c r="Z922" s="3">
        <v>0</v>
      </c>
      <c r="AA922" s="3" t="s">
        <v>0</v>
      </c>
      <c r="AB922" s="3">
        <v>0</v>
      </c>
      <c r="AC922" s="3">
        <v>7215000</v>
      </c>
      <c r="AD922" s="3" t="s">
        <v>0</v>
      </c>
      <c r="AE922" s="3">
        <v>577200</v>
      </c>
    </row>
    <row r="923" spans="1:31" hidden="1" x14ac:dyDescent="0.25">
      <c r="A923" s="2" t="s">
        <v>36</v>
      </c>
      <c r="B923" s="47">
        <v>44275</v>
      </c>
      <c r="C923" s="2" t="s">
        <v>6</v>
      </c>
      <c r="D923" s="2" t="s">
        <v>19</v>
      </c>
      <c r="E923" s="2" t="s">
        <v>185</v>
      </c>
      <c r="F923" s="2" t="s">
        <v>1214</v>
      </c>
      <c r="G923" s="2" t="s">
        <v>13</v>
      </c>
      <c r="H923" s="2" t="s">
        <v>1</v>
      </c>
      <c r="I923" s="1" t="s">
        <v>1008</v>
      </c>
      <c r="J923" s="1" t="s">
        <v>1</v>
      </c>
      <c r="K923" s="1" t="s">
        <v>2689</v>
      </c>
      <c r="L923" s="1" t="s">
        <v>2637</v>
      </c>
      <c r="M923" s="1">
        <v>17947312.5</v>
      </c>
      <c r="N923" s="2" t="s">
        <v>12</v>
      </c>
      <c r="O923" s="2" t="s">
        <v>2690</v>
      </c>
      <c r="P923" s="2" t="s">
        <v>2691</v>
      </c>
      <c r="Q923" s="1">
        <v>-2597400</v>
      </c>
      <c r="R923" s="1">
        <v>0</v>
      </c>
      <c r="S923" s="1">
        <v>-2597400</v>
      </c>
      <c r="T923" s="1">
        <v>0</v>
      </c>
      <c r="U923" s="2" t="s">
        <v>0</v>
      </c>
      <c r="V923" s="1">
        <v>0</v>
      </c>
      <c r="W923" s="1">
        <v>0</v>
      </c>
      <c r="X923" s="2" t="s">
        <v>0</v>
      </c>
      <c r="Y923" s="1">
        <v>0</v>
      </c>
      <c r="Z923" s="3">
        <v>0</v>
      </c>
      <c r="AA923" s="3" t="s">
        <v>0</v>
      </c>
      <c r="AB923" s="3">
        <v>0</v>
      </c>
      <c r="AC923" s="3">
        <v>0</v>
      </c>
      <c r="AD923" s="3" t="s">
        <v>0</v>
      </c>
      <c r="AE923" s="3">
        <v>0</v>
      </c>
    </row>
    <row r="924" spans="1:31" hidden="1" x14ac:dyDescent="0.25">
      <c r="A924" s="2" t="s">
        <v>34</v>
      </c>
      <c r="B924" s="47">
        <v>44275</v>
      </c>
      <c r="C924" s="2" t="s">
        <v>6</v>
      </c>
      <c r="D924" s="2" t="s">
        <v>14</v>
      </c>
      <c r="E924" s="2" t="s">
        <v>181</v>
      </c>
      <c r="F924" s="2" t="s">
        <v>2692</v>
      </c>
      <c r="G924" s="2" t="s">
        <v>3</v>
      </c>
      <c r="H924" s="2" t="s">
        <v>2693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899185690.9928</v>
      </c>
      <c r="R924" s="1">
        <v>0</v>
      </c>
      <c r="S924" s="1">
        <v>807911813</v>
      </c>
      <c r="T924" s="1">
        <v>0</v>
      </c>
      <c r="U924" s="2" t="s">
        <v>0</v>
      </c>
      <c r="V924" s="1">
        <v>0</v>
      </c>
      <c r="W924" s="1">
        <v>78684377.579999998</v>
      </c>
      <c r="X924" s="2" t="s">
        <v>0</v>
      </c>
      <c r="Y924" s="1">
        <v>12589500.412799999</v>
      </c>
      <c r="Z924" s="3">
        <v>0</v>
      </c>
      <c r="AA924" s="3" t="s">
        <v>0</v>
      </c>
      <c r="AB924" s="3">
        <v>0</v>
      </c>
      <c r="AC924" s="3">
        <v>0</v>
      </c>
      <c r="AD924" s="3" t="s">
        <v>0</v>
      </c>
      <c r="AE924" s="3">
        <v>0</v>
      </c>
    </row>
    <row r="925" spans="1:31" hidden="1" x14ac:dyDescent="0.25">
      <c r="A925" s="2" t="s">
        <v>31</v>
      </c>
      <c r="B925" s="47">
        <v>44275</v>
      </c>
      <c r="C925" s="2" t="s">
        <v>6</v>
      </c>
      <c r="D925" s="2" t="s">
        <v>10</v>
      </c>
      <c r="E925" s="2" t="s">
        <v>178</v>
      </c>
      <c r="F925" s="2" t="s">
        <v>2694</v>
      </c>
      <c r="G925" s="2" t="s">
        <v>3</v>
      </c>
      <c r="H925" s="2" t="s">
        <v>2695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1047111538.5599999</v>
      </c>
      <c r="R925" s="1">
        <v>0</v>
      </c>
      <c r="S925" s="1">
        <v>683674563</v>
      </c>
      <c r="T925" s="1">
        <v>0</v>
      </c>
      <c r="U925" s="2" t="s">
        <v>0</v>
      </c>
      <c r="V925" s="1">
        <v>0</v>
      </c>
      <c r="W925" s="1">
        <v>313307737.55000001</v>
      </c>
      <c r="X925" s="2" t="s">
        <v>0</v>
      </c>
      <c r="Y925" s="1">
        <v>50129238.009999998</v>
      </c>
      <c r="Z925" s="3">
        <v>0</v>
      </c>
      <c r="AA925" s="3" t="s">
        <v>0</v>
      </c>
      <c r="AB925" s="3">
        <v>0</v>
      </c>
      <c r="AC925" s="3">
        <v>0</v>
      </c>
      <c r="AD925" s="3" t="s">
        <v>0</v>
      </c>
      <c r="AE925" s="3">
        <v>0</v>
      </c>
    </row>
    <row r="926" spans="1:31" hidden="1" x14ac:dyDescent="0.25">
      <c r="A926" s="2" t="s">
        <v>30</v>
      </c>
      <c r="B926" s="47">
        <v>44275</v>
      </c>
      <c r="C926" s="2" t="s">
        <v>6</v>
      </c>
      <c r="D926" s="2" t="s">
        <v>280</v>
      </c>
      <c r="E926" s="2" t="s">
        <v>204</v>
      </c>
      <c r="F926" s="2" t="s">
        <v>1215</v>
      </c>
      <c r="G926" s="2" t="s">
        <v>3</v>
      </c>
      <c r="H926" s="2" t="s">
        <v>2696</v>
      </c>
      <c r="I926" s="1" t="s">
        <v>1</v>
      </c>
      <c r="J926" s="1" t="s">
        <v>1</v>
      </c>
      <c r="K926" s="1" t="s">
        <v>1</v>
      </c>
      <c r="L926" s="1" t="s">
        <v>1</v>
      </c>
      <c r="M926" s="1"/>
      <c r="N926" s="2" t="s">
        <v>1</v>
      </c>
      <c r="O926" s="2" t="s">
        <v>2</v>
      </c>
      <c r="P926" s="2"/>
      <c r="Q926" s="1">
        <v>364429453.4928</v>
      </c>
      <c r="R926" s="1">
        <v>0</v>
      </c>
      <c r="S926" s="1">
        <v>322560787.5</v>
      </c>
      <c r="T926" s="1">
        <v>0</v>
      </c>
      <c r="U926" s="2" t="s">
        <v>0</v>
      </c>
      <c r="V926" s="1">
        <v>0</v>
      </c>
      <c r="W926" s="1">
        <v>36093677.579999998</v>
      </c>
      <c r="X926" s="2" t="s">
        <v>0</v>
      </c>
      <c r="Y926" s="1">
        <v>5774988.4128</v>
      </c>
      <c r="Z926" s="3">
        <v>0</v>
      </c>
      <c r="AA926" s="3" t="s">
        <v>0</v>
      </c>
      <c r="AB926" s="3">
        <v>0</v>
      </c>
      <c r="AC926" s="3">
        <v>0</v>
      </c>
      <c r="AD926" s="3" t="s">
        <v>0</v>
      </c>
      <c r="AE926" s="3">
        <v>0</v>
      </c>
    </row>
    <row r="927" spans="1:31" hidden="1" x14ac:dyDescent="0.25">
      <c r="A927" s="2" t="s">
        <v>29</v>
      </c>
      <c r="B927" s="47">
        <v>44275</v>
      </c>
      <c r="C927" s="2" t="s">
        <v>6</v>
      </c>
      <c r="D927" s="2" t="s">
        <v>7</v>
      </c>
      <c r="E927" s="2" t="s">
        <v>762</v>
      </c>
      <c r="F927" s="2" t="s">
        <v>2697</v>
      </c>
      <c r="G927" s="2" t="s">
        <v>3</v>
      </c>
      <c r="H927" s="2" t="s">
        <v>2698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2</v>
      </c>
      <c r="P927" s="2" t="s">
        <v>1</v>
      </c>
      <c r="Q927" s="1">
        <v>380857280</v>
      </c>
      <c r="R927" s="1">
        <v>0</v>
      </c>
      <c r="S927" s="1">
        <v>310994250</v>
      </c>
      <c r="T927" s="1">
        <v>0</v>
      </c>
      <c r="U927" s="2" t="s">
        <v>0</v>
      </c>
      <c r="V927" s="1">
        <v>0</v>
      </c>
      <c r="W927" s="1">
        <v>60226750</v>
      </c>
      <c r="X927" s="2" t="s">
        <v>0</v>
      </c>
      <c r="Y927" s="1">
        <v>9636280</v>
      </c>
      <c r="Z927" s="3">
        <v>0</v>
      </c>
      <c r="AA927" s="3" t="s">
        <v>0</v>
      </c>
      <c r="AB927" s="3">
        <v>0</v>
      </c>
      <c r="AC927" s="3">
        <v>0</v>
      </c>
      <c r="AD927" s="3" t="s">
        <v>0</v>
      </c>
      <c r="AE927" s="3">
        <v>0</v>
      </c>
    </row>
    <row r="928" spans="1:31" hidden="1" x14ac:dyDescent="0.25">
      <c r="A928" s="2" t="s">
        <v>28</v>
      </c>
      <c r="B928" s="47">
        <v>44275</v>
      </c>
      <c r="C928" s="2" t="s">
        <v>6</v>
      </c>
      <c r="D928" s="2" t="s">
        <v>7</v>
      </c>
      <c r="E928" s="2" t="s">
        <v>762</v>
      </c>
      <c r="F928" s="2" t="s">
        <v>2697</v>
      </c>
      <c r="G928" s="2" t="s">
        <v>3</v>
      </c>
      <c r="H928" s="2" t="s">
        <v>2699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2700</v>
      </c>
      <c r="P928" s="2" t="s">
        <v>2701</v>
      </c>
      <c r="Q928" s="1">
        <v>8325000</v>
      </c>
      <c r="R928" s="1">
        <v>0</v>
      </c>
      <c r="S928" s="1">
        <v>8325000</v>
      </c>
      <c r="T928" s="1">
        <v>0</v>
      </c>
      <c r="U928" s="2" t="s">
        <v>0</v>
      </c>
      <c r="V928" s="1">
        <v>0</v>
      </c>
      <c r="W928" s="1">
        <v>0</v>
      </c>
      <c r="X928" s="2" t="s">
        <v>0</v>
      </c>
      <c r="Y928" s="1">
        <v>0</v>
      </c>
      <c r="Z928" s="3">
        <v>0</v>
      </c>
      <c r="AA928" s="3" t="s">
        <v>0</v>
      </c>
      <c r="AB928" s="3">
        <v>0</v>
      </c>
      <c r="AC928" s="3">
        <v>0</v>
      </c>
      <c r="AD928" s="3" t="s">
        <v>0</v>
      </c>
      <c r="AE928" s="3">
        <v>0</v>
      </c>
    </row>
    <row r="929" spans="1:31" hidden="1" x14ac:dyDescent="0.25">
      <c r="A929" s="2" t="s">
        <v>25</v>
      </c>
      <c r="B929" s="47">
        <v>44275</v>
      </c>
      <c r="C929" s="2" t="s">
        <v>6</v>
      </c>
      <c r="D929" s="2" t="s">
        <v>7</v>
      </c>
      <c r="E929" s="2" t="s">
        <v>762</v>
      </c>
      <c r="F929" s="2" t="s">
        <v>2697</v>
      </c>
      <c r="G929" s="2" t="s">
        <v>3</v>
      </c>
      <c r="H929" s="2" t="s">
        <v>2702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82279564</v>
      </c>
      <c r="R929" s="1">
        <v>0</v>
      </c>
      <c r="S929" s="1">
        <v>56400950</v>
      </c>
      <c r="T929" s="1">
        <v>0</v>
      </c>
      <c r="U929" s="2" t="s">
        <v>0</v>
      </c>
      <c r="V929" s="1">
        <v>0</v>
      </c>
      <c r="W929" s="1">
        <v>22309150</v>
      </c>
      <c r="X929" s="2" t="s">
        <v>9</v>
      </c>
      <c r="Y929" s="1">
        <v>3569464</v>
      </c>
      <c r="Z929" s="3">
        <v>0</v>
      </c>
      <c r="AA929" s="3" t="s">
        <v>0</v>
      </c>
      <c r="AB929" s="3">
        <v>0</v>
      </c>
      <c r="AC929" s="3">
        <v>0</v>
      </c>
      <c r="AD929" s="3" t="s">
        <v>0</v>
      </c>
      <c r="AE929" s="3">
        <v>0</v>
      </c>
    </row>
    <row r="930" spans="1:31" hidden="1" x14ac:dyDescent="0.25">
      <c r="A930" s="2" t="s">
        <v>23</v>
      </c>
      <c r="B930" s="47">
        <v>44275</v>
      </c>
      <c r="C930" s="2" t="s">
        <v>6</v>
      </c>
      <c r="D930" s="2" t="s">
        <v>5</v>
      </c>
      <c r="E930" s="2" t="s">
        <v>175</v>
      </c>
      <c r="F930" s="2" t="s">
        <v>1113</v>
      </c>
      <c r="G930" s="2" t="s">
        <v>3</v>
      </c>
      <c r="H930" s="2" t="s">
        <v>2703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2110571902.4284003</v>
      </c>
      <c r="R930" s="1">
        <v>0</v>
      </c>
      <c r="S930" s="1">
        <v>1681869669.7499998</v>
      </c>
      <c r="T930" s="1">
        <v>0</v>
      </c>
      <c r="U930" s="2" t="s">
        <v>0</v>
      </c>
      <c r="V930" s="1">
        <v>0</v>
      </c>
      <c r="W930" s="1">
        <v>369570890.24000001</v>
      </c>
      <c r="X930" s="2" t="s">
        <v>9</v>
      </c>
      <c r="Y930" s="1">
        <v>59131342.4384</v>
      </c>
      <c r="Z930" s="3">
        <v>0</v>
      </c>
      <c r="AA930" s="3" t="s">
        <v>0</v>
      </c>
      <c r="AB930" s="3">
        <v>0</v>
      </c>
      <c r="AC930" s="3">
        <v>0</v>
      </c>
      <c r="AD930" s="3" t="s">
        <v>0</v>
      </c>
      <c r="AE930" s="3">
        <v>0</v>
      </c>
    </row>
    <row r="931" spans="1:31" hidden="1" x14ac:dyDescent="0.25">
      <c r="A931" s="2" t="s">
        <v>21</v>
      </c>
      <c r="B931" s="46">
        <v>44275</v>
      </c>
      <c r="C931" s="2" t="s">
        <v>6</v>
      </c>
      <c r="D931" s="2" t="s">
        <v>1007</v>
      </c>
      <c r="E931" s="2" t="s">
        <v>907</v>
      </c>
      <c r="F931" s="59" t="s">
        <v>2704</v>
      </c>
      <c r="G931" s="2" t="s">
        <v>3</v>
      </c>
      <c r="H931" s="2" t="s">
        <v>2620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98</v>
      </c>
      <c r="P931" s="2" t="s">
        <v>1</v>
      </c>
      <c r="Q931" s="1">
        <v>0</v>
      </c>
      <c r="R931" s="1">
        <v>0</v>
      </c>
      <c r="S931" s="1">
        <v>0</v>
      </c>
      <c r="T931" s="1">
        <v>0</v>
      </c>
      <c r="U931" s="2" t="s">
        <v>0</v>
      </c>
      <c r="V931" s="1">
        <v>0</v>
      </c>
      <c r="W931" s="1"/>
      <c r="X931" s="2" t="s">
        <v>9</v>
      </c>
      <c r="Y931" s="1">
        <v>0</v>
      </c>
      <c r="Z931" s="3">
        <v>0</v>
      </c>
      <c r="AA931" s="3" t="s">
        <v>0</v>
      </c>
      <c r="AB931" s="3">
        <v>0</v>
      </c>
      <c r="AC931" s="3">
        <v>0</v>
      </c>
      <c r="AD931" s="3" t="s">
        <v>0</v>
      </c>
      <c r="AE931" s="3">
        <v>0</v>
      </c>
    </row>
    <row r="932" spans="1:31" hidden="1" x14ac:dyDescent="0.25">
      <c r="A932" s="2" t="s">
        <v>20</v>
      </c>
      <c r="B932" s="47">
        <v>44276</v>
      </c>
      <c r="C932" s="2" t="s">
        <v>27</v>
      </c>
      <c r="D932" s="2" t="s">
        <v>49</v>
      </c>
      <c r="E932" s="2" t="s">
        <v>223</v>
      </c>
      <c r="F932" s="2" t="s">
        <v>2705</v>
      </c>
      <c r="G932" s="2" t="s">
        <v>3</v>
      </c>
      <c r="H932" s="2" t="s">
        <v>2706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555534193.59280002</v>
      </c>
      <c r="R932" s="1">
        <v>0</v>
      </c>
      <c r="S932" s="1">
        <v>421738401.49999994</v>
      </c>
      <c r="T932" s="1">
        <v>0</v>
      </c>
      <c r="U932" s="2" t="s">
        <v>0</v>
      </c>
      <c r="V932" s="1">
        <v>0</v>
      </c>
      <c r="W932" s="1">
        <v>115341200.08</v>
      </c>
      <c r="X932" s="2" t="s">
        <v>0</v>
      </c>
      <c r="Y932" s="1">
        <v>18454592.012800001</v>
      </c>
      <c r="Z932" s="3">
        <v>0</v>
      </c>
      <c r="AA932" s="3" t="s">
        <v>0</v>
      </c>
      <c r="AB932" s="3">
        <v>0</v>
      </c>
      <c r="AC932" s="3">
        <v>0</v>
      </c>
      <c r="AD932" s="3" t="s">
        <v>0</v>
      </c>
      <c r="AE932" s="3">
        <v>0</v>
      </c>
    </row>
    <row r="933" spans="1:31" hidden="1" x14ac:dyDescent="0.25">
      <c r="A933" s="2" t="s">
        <v>18</v>
      </c>
      <c r="B933" s="47">
        <v>44276</v>
      </c>
      <c r="C933" s="2" t="s">
        <v>27</v>
      </c>
      <c r="D933" s="2" t="s">
        <v>49</v>
      </c>
      <c r="E933" s="2" t="s">
        <v>223</v>
      </c>
      <c r="F933" s="2" t="s">
        <v>2707</v>
      </c>
      <c r="G933" s="2" t="s">
        <v>3</v>
      </c>
      <c r="H933" s="2" t="s">
        <v>2708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2709</v>
      </c>
      <c r="P933" s="2" t="s">
        <v>2710</v>
      </c>
      <c r="Q933" s="1">
        <v>4659225</v>
      </c>
      <c r="R933" s="1">
        <v>0</v>
      </c>
      <c r="S933" s="1">
        <v>4659225</v>
      </c>
      <c r="T933" s="1">
        <v>0</v>
      </c>
      <c r="U933" s="2" t="s">
        <v>0</v>
      </c>
      <c r="V933" s="1">
        <v>0</v>
      </c>
      <c r="W933" s="1">
        <v>0</v>
      </c>
      <c r="X933" s="2" t="s">
        <v>0</v>
      </c>
      <c r="Y933" s="1">
        <v>0</v>
      </c>
      <c r="Z933" s="3">
        <v>0</v>
      </c>
      <c r="AA933" s="3" t="s">
        <v>0</v>
      </c>
      <c r="AB933" s="3">
        <v>0</v>
      </c>
      <c r="AC933" s="3">
        <v>0</v>
      </c>
      <c r="AD933" s="3" t="s">
        <v>0</v>
      </c>
      <c r="AE933" s="3">
        <v>0</v>
      </c>
    </row>
    <row r="934" spans="1:31" hidden="1" x14ac:dyDescent="0.25">
      <c r="A934" s="2" t="s">
        <v>16</v>
      </c>
      <c r="B934" s="47">
        <v>44276</v>
      </c>
      <c r="C934" s="2" t="s">
        <v>27</v>
      </c>
      <c r="D934" s="2" t="s">
        <v>49</v>
      </c>
      <c r="E934" s="2" t="s">
        <v>223</v>
      </c>
      <c r="F934" s="2" t="s">
        <v>2705</v>
      </c>
      <c r="G934" s="2" t="s">
        <v>3</v>
      </c>
      <c r="H934" s="2" t="s">
        <v>2711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1">
        <v>221226128.93000001</v>
      </c>
      <c r="R934" s="1">
        <v>0</v>
      </c>
      <c r="S934" s="1">
        <v>129910974.75</v>
      </c>
      <c r="T934" s="1">
        <v>0</v>
      </c>
      <c r="U934" s="2" t="s">
        <v>0</v>
      </c>
      <c r="V934" s="1">
        <v>0</v>
      </c>
      <c r="W934" s="1">
        <v>78719960.5</v>
      </c>
      <c r="X934" s="2" t="s">
        <v>9</v>
      </c>
      <c r="Y934" s="1">
        <v>12595193.68</v>
      </c>
      <c r="Z934" s="3">
        <v>0</v>
      </c>
      <c r="AA934" s="3" t="s">
        <v>0</v>
      </c>
      <c r="AB934" s="3">
        <v>0</v>
      </c>
      <c r="AC934" s="3">
        <v>0</v>
      </c>
      <c r="AD934" s="3" t="s">
        <v>0</v>
      </c>
      <c r="AE934" s="3">
        <v>0</v>
      </c>
    </row>
    <row r="935" spans="1:31" hidden="1" x14ac:dyDescent="0.25">
      <c r="A935" s="2" t="s">
        <v>15</v>
      </c>
      <c r="B935" s="47">
        <v>44276</v>
      </c>
      <c r="C935" s="2" t="s">
        <v>27</v>
      </c>
      <c r="D935" s="2" t="s">
        <v>49</v>
      </c>
      <c r="E935" s="2" t="s">
        <v>223</v>
      </c>
      <c r="F935" s="2" t="s">
        <v>2707</v>
      </c>
      <c r="G935" s="2" t="s">
        <v>3</v>
      </c>
      <c r="H935" s="2" t="s">
        <v>2712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2713</v>
      </c>
      <c r="P935" s="2" t="s">
        <v>2714</v>
      </c>
      <c r="Q935" s="1">
        <v>192066938.56999999</v>
      </c>
      <c r="R935" s="1">
        <v>0</v>
      </c>
      <c r="S935" s="1">
        <v>93385982.75</v>
      </c>
      <c r="T935" s="1">
        <v>85069789.5</v>
      </c>
      <c r="U935" s="2" t="s">
        <v>9</v>
      </c>
      <c r="V935" s="1">
        <v>13611166.32</v>
      </c>
      <c r="W935" s="1">
        <v>0</v>
      </c>
      <c r="X935" s="2" t="s">
        <v>0</v>
      </c>
      <c r="Y935" s="1">
        <v>0</v>
      </c>
      <c r="Z935" s="3">
        <v>0</v>
      </c>
      <c r="AA935" s="3" t="s">
        <v>0</v>
      </c>
      <c r="AB935" s="3">
        <v>0</v>
      </c>
      <c r="AC935" s="3">
        <v>0</v>
      </c>
      <c r="AD935" s="3" t="s">
        <v>0</v>
      </c>
      <c r="AE935" s="3">
        <v>0</v>
      </c>
    </row>
    <row r="936" spans="1:31" hidden="1" x14ac:dyDescent="0.25">
      <c r="A936" s="2" t="s">
        <v>11</v>
      </c>
      <c r="B936" s="47">
        <v>44276</v>
      </c>
      <c r="C936" s="2" t="s">
        <v>27</v>
      </c>
      <c r="D936" s="2" t="s">
        <v>49</v>
      </c>
      <c r="E936" s="2" t="s">
        <v>223</v>
      </c>
      <c r="F936" s="2" t="s">
        <v>2705</v>
      </c>
      <c r="G936" s="2" t="s">
        <v>3</v>
      </c>
      <c r="H936" s="2" t="s">
        <v>2715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678206364.55639994</v>
      </c>
      <c r="R936" s="1">
        <v>0</v>
      </c>
      <c r="S936" s="1">
        <v>484009533.75</v>
      </c>
      <c r="T936" s="1">
        <v>0</v>
      </c>
      <c r="U936" s="2" t="s">
        <v>0</v>
      </c>
      <c r="V936" s="1">
        <v>0</v>
      </c>
      <c r="W936" s="1">
        <v>167411061.03999999</v>
      </c>
      <c r="X936" s="2" t="s">
        <v>9</v>
      </c>
      <c r="Y936" s="1">
        <v>26785769.766400002</v>
      </c>
      <c r="Z936" s="3">
        <v>0</v>
      </c>
      <c r="AA936" s="3" t="s">
        <v>0</v>
      </c>
      <c r="AB936" s="3">
        <v>0</v>
      </c>
      <c r="AC936" s="3">
        <v>0</v>
      </c>
      <c r="AD936" s="3" t="s">
        <v>0</v>
      </c>
      <c r="AE936" s="3">
        <v>0</v>
      </c>
    </row>
    <row r="937" spans="1:31" hidden="1" x14ac:dyDescent="0.25">
      <c r="A937" s="2" t="s">
        <v>8</v>
      </c>
      <c r="B937" s="47">
        <v>44276</v>
      </c>
      <c r="C937" s="2" t="s">
        <v>6</v>
      </c>
      <c r="D937" s="2" t="s">
        <v>49</v>
      </c>
      <c r="E937" s="2" t="s">
        <v>232</v>
      </c>
      <c r="F937" s="2" t="s">
        <v>1147</v>
      </c>
      <c r="G937" s="2" t="s">
        <v>3</v>
      </c>
      <c r="H937" s="2" t="s">
        <v>2716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1712594968.7979999</v>
      </c>
      <c r="R937" s="1">
        <v>0</v>
      </c>
      <c r="S937" s="1">
        <v>1199847315.4999995</v>
      </c>
      <c r="T937" s="1">
        <v>0</v>
      </c>
      <c r="U937" s="2" t="s">
        <v>0</v>
      </c>
      <c r="V937" s="1">
        <v>0</v>
      </c>
      <c r="W937" s="1">
        <v>442023839.05000007</v>
      </c>
      <c r="X937" s="2" t="s">
        <v>9</v>
      </c>
      <c r="Y937" s="1">
        <v>70723814.247999996</v>
      </c>
      <c r="Z937" s="3">
        <v>0</v>
      </c>
      <c r="AA937" s="3" t="s">
        <v>0</v>
      </c>
      <c r="AB937" s="3">
        <v>0</v>
      </c>
      <c r="AC937" s="3">
        <v>0</v>
      </c>
      <c r="AD937" s="3" t="s">
        <v>0</v>
      </c>
      <c r="AE937" s="3">
        <v>0</v>
      </c>
    </row>
    <row r="938" spans="1:31" hidden="1" x14ac:dyDescent="0.25">
      <c r="A938" s="2" t="s">
        <v>361</v>
      </c>
      <c r="B938" s="47">
        <v>44276</v>
      </c>
      <c r="C938" s="2" t="s">
        <v>35</v>
      </c>
      <c r="D938" s="2" t="s">
        <v>42</v>
      </c>
      <c r="E938" s="2" t="s">
        <v>219</v>
      </c>
      <c r="F938" s="2" t="s">
        <v>2717</v>
      </c>
      <c r="G938" s="2" t="s">
        <v>3</v>
      </c>
      <c r="H938" s="2" t="s">
        <v>2718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575321580.4928</v>
      </c>
      <c r="R938" s="1">
        <v>0</v>
      </c>
      <c r="S938" s="1">
        <v>498194134.5</v>
      </c>
      <c r="T938" s="1">
        <v>0</v>
      </c>
      <c r="U938" s="2" t="s">
        <v>0</v>
      </c>
      <c r="V938" s="1">
        <v>0</v>
      </c>
      <c r="W938" s="1">
        <v>66489177.579999998</v>
      </c>
      <c r="X938" s="2" t="s">
        <v>0</v>
      </c>
      <c r="Y938" s="1">
        <v>10638268.412799999</v>
      </c>
      <c r="Z938" s="3">
        <v>0</v>
      </c>
      <c r="AA938" s="3" t="s">
        <v>0</v>
      </c>
      <c r="AB938" s="3">
        <v>0</v>
      </c>
      <c r="AC938" s="3">
        <v>0</v>
      </c>
      <c r="AD938" s="3" t="s">
        <v>0</v>
      </c>
      <c r="AE938" s="3">
        <v>0</v>
      </c>
    </row>
    <row r="939" spans="1:31" hidden="1" x14ac:dyDescent="0.25">
      <c r="A939" s="2" t="s">
        <v>362</v>
      </c>
      <c r="B939" s="47">
        <v>44276</v>
      </c>
      <c r="C939" s="2" t="s">
        <v>6</v>
      </c>
      <c r="D939" s="2" t="s">
        <v>42</v>
      </c>
      <c r="E939" s="2" t="s">
        <v>221</v>
      </c>
      <c r="F939" s="2" t="s">
        <v>1227</v>
      </c>
      <c r="G939" s="2" t="s">
        <v>3</v>
      </c>
      <c r="H939" s="2" t="s">
        <v>2719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1">
        <v>57168089.5</v>
      </c>
      <c r="R939" s="1">
        <v>0</v>
      </c>
      <c r="S939" s="1">
        <v>53429757.5</v>
      </c>
      <c r="T939" s="1">
        <v>0</v>
      </c>
      <c r="U939" s="2" t="s">
        <v>0</v>
      </c>
      <c r="V939" s="1">
        <v>0</v>
      </c>
      <c r="W939" s="1">
        <v>3222700</v>
      </c>
      <c r="X939" s="2" t="s">
        <v>0</v>
      </c>
      <c r="Y939" s="1">
        <v>515632</v>
      </c>
      <c r="Z939" s="3">
        <v>0</v>
      </c>
      <c r="AA939" s="3" t="s">
        <v>0</v>
      </c>
      <c r="AB939" s="3">
        <v>0</v>
      </c>
      <c r="AC939" s="3">
        <v>0</v>
      </c>
      <c r="AD939" s="3" t="s">
        <v>0</v>
      </c>
      <c r="AE939" s="3">
        <v>0</v>
      </c>
    </row>
    <row r="940" spans="1:31" hidden="1" x14ac:dyDescent="0.25">
      <c r="A940" s="2" t="s">
        <v>363</v>
      </c>
      <c r="B940" s="47">
        <v>44276</v>
      </c>
      <c r="C940" s="2" t="s">
        <v>6</v>
      </c>
      <c r="D940" s="2" t="s">
        <v>42</v>
      </c>
      <c r="E940" s="2" t="s">
        <v>221</v>
      </c>
      <c r="F940" s="2" t="s">
        <v>1227</v>
      </c>
      <c r="G940" s="2" t="s">
        <v>3</v>
      </c>
      <c r="H940" s="2" t="s">
        <v>2720</v>
      </c>
      <c r="I940" s="1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397</v>
      </c>
      <c r="P940" s="2" t="s">
        <v>2721</v>
      </c>
      <c r="Q940" s="1">
        <v>8073555.7699999996</v>
      </c>
      <c r="R940" s="1">
        <v>0</v>
      </c>
      <c r="S940" s="1">
        <v>5134351.25</v>
      </c>
      <c r="T940" s="1">
        <v>2533797</v>
      </c>
      <c r="U940" s="2" t="s">
        <v>9</v>
      </c>
      <c r="V940" s="1">
        <v>405407.52</v>
      </c>
      <c r="W940" s="1">
        <v>0</v>
      </c>
      <c r="X940" s="2" t="s">
        <v>0</v>
      </c>
      <c r="Y940" s="1">
        <v>0</v>
      </c>
      <c r="Z940" s="3">
        <v>0</v>
      </c>
      <c r="AA940" s="3" t="s">
        <v>0</v>
      </c>
      <c r="AB940" s="3">
        <v>0</v>
      </c>
      <c r="AC940" s="3">
        <v>0</v>
      </c>
      <c r="AD940" s="3" t="s">
        <v>0</v>
      </c>
      <c r="AE940" s="3">
        <v>0</v>
      </c>
    </row>
    <row r="941" spans="1:31" hidden="1" x14ac:dyDescent="0.25">
      <c r="A941" s="2" t="s">
        <v>364</v>
      </c>
      <c r="B941" s="47">
        <v>44276</v>
      </c>
      <c r="C941" s="2" t="s">
        <v>6</v>
      </c>
      <c r="D941" s="2" t="s">
        <v>42</v>
      </c>
      <c r="E941" s="2" t="s">
        <v>221</v>
      </c>
      <c r="F941" s="2" t="s">
        <v>1227</v>
      </c>
      <c r="G941" s="2" t="s">
        <v>3</v>
      </c>
      <c r="H941" s="2" t="s">
        <v>2722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2</v>
      </c>
      <c r="P941" s="2" t="s">
        <v>1</v>
      </c>
      <c r="Q941" s="1">
        <v>1991857673.6656003</v>
      </c>
      <c r="R941" s="1">
        <v>0</v>
      </c>
      <c r="S941" s="1">
        <v>1434341848.4999998</v>
      </c>
      <c r="T941" s="1">
        <v>0</v>
      </c>
      <c r="U941" s="2" t="s">
        <v>0</v>
      </c>
      <c r="V941" s="1">
        <v>0</v>
      </c>
      <c r="W941" s="1">
        <v>480617090.66000003</v>
      </c>
      <c r="X941" s="2" t="s">
        <v>9</v>
      </c>
      <c r="Y941" s="1">
        <v>76898734.505600005</v>
      </c>
      <c r="Z941" s="3">
        <v>0</v>
      </c>
      <c r="AA941" s="3" t="s">
        <v>0</v>
      </c>
      <c r="AB941" s="3">
        <v>0</v>
      </c>
      <c r="AC941" s="3">
        <v>0</v>
      </c>
      <c r="AD941" s="3" t="s">
        <v>0</v>
      </c>
      <c r="AE941" s="3">
        <v>0</v>
      </c>
    </row>
    <row r="942" spans="1:31" hidden="1" x14ac:dyDescent="0.25">
      <c r="A942" s="2" t="s">
        <v>365</v>
      </c>
      <c r="B942" s="46">
        <v>44276</v>
      </c>
      <c r="C942" s="2" t="s">
        <v>6</v>
      </c>
      <c r="D942" s="2" t="s">
        <v>42</v>
      </c>
      <c r="E942" s="2" t="s">
        <v>217</v>
      </c>
      <c r="F942" s="59" t="s">
        <v>1003</v>
      </c>
      <c r="G942" s="2" t="s">
        <v>1182</v>
      </c>
      <c r="H942" s="2" t="s">
        <v>2723</v>
      </c>
      <c r="I942" s="2"/>
      <c r="J942" s="1"/>
      <c r="K942" s="1"/>
      <c r="L942" s="1"/>
      <c r="M942" s="1">
        <v>0</v>
      </c>
      <c r="N942" s="2"/>
      <c r="O942" s="2" t="s">
        <v>2</v>
      </c>
      <c r="P942" s="2"/>
      <c r="Q942" s="1">
        <v>652449400.48000002</v>
      </c>
      <c r="R942" s="1">
        <v>0</v>
      </c>
      <c r="S942" s="1">
        <v>652449400.48000002</v>
      </c>
      <c r="T942" s="1">
        <v>0</v>
      </c>
      <c r="U942" s="2" t="s">
        <v>0</v>
      </c>
      <c r="V942" s="1">
        <v>0</v>
      </c>
      <c r="W942" s="1">
        <v>0</v>
      </c>
      <c r="X942" s="2" t="s">
        <v>0</v>
      </c>
      <c r="Y942" s="1">
        <v>0</v>
      </c>
      <c r="Z942" s="3">
        <v>0</v>
      </c>
      <c r="AA942" s="3" t="s">
        <v>0</v>
      </c>
      <c r="AB942" s="3">
        <v>0</v>
      </c>
      <c r="AC942" s="3">
        <v>0</v>
      </c>
      <c r="AD942" s="3" t="s">
        <v>0</v>
      </c>
      <c r="AE942" s="3">
        <v>0</v>
      </c>
    </row>
    <row r="943" spans="1:31" hidden="1" x14ac:dyDescent="0.25">
      <c r="A943" s="2" t="s">
        <v>366</v>
      </c>
      <c r="B943" s="46">
        <v>44276</v>
      </c>
      <c r="C943" s="2" t="s">
        <v>6</v>
      </c>
      <c r="D943" s="2" t="s">
        <v>42</v>
      </c>
      <c r="E943" s="2" t="s">
        <v>217</v>
      </c>
      <c r="F943" s="59" t="s">
        <v>1003</v>
      </c>
      <c r="G943" s="2" t="s">
        <v>13</v>
      </c>
      <c r="H943" s="2"/>
      <c r="I943" s="2" t="s">
        <v>2724</v>
      </c>
      <c r="J943" s="1"/>
      <c r="K943" s="1"/>
      <c r="L943" s="1"/>
      <c r="M943" s="1">
        <v>0</v>
      </c>
      <c r="N943" s="2"/>
      <c r="O943" s="2" t="s">
        <v>2</v>
      </c>
      <c r="P943" s="2"/>
      <c r="Q943" s="1">
        <v>-3877854.24</v>
      </c>
      <c r="R943" s="1">
        <v>0</v>
      </c>
      <c r="S943" s="1">
        <v>-3877854.24</v>
      </c>
      <c r="T943" s="1">
        <v>0</v>
      </c>
      <c r="U943" s="2" t="s">
        <v>0</v>
      </c>
      <c r="V943" s="1">
        <v>0</v>
      </c>
      <c r="W943" s="1">
        <v>0</v>
      </c>
      <c r="X943" s="2" t="s">
        <v>0</v>
      </c>
      <c r="Y943" s="1">
        <v>0</v>
      </c>
      <c r="Z943" s="3">
        <v>0</v>
      </c>
      <c r="AA943" s="3" t="s">
        <v>0</v>
      </c>
      <c r="AB943" s="3">
        <v>0</v>
      </c>
      <c r="AC943" s="3">
        <v>0</v>
      </c>
      <c r="AD943" s="3" t="s">
        <v>0</v>
      </c>
      <c r="AE943" s="3">
        <v>0</v>
      </c>
    </row>
    <row r="944" spans="1:31" hidden="1" x14ac:dyDescent="0.25">
      <c r="A944" s="2" t="s">
        <v>367</v>
      </c>
      <c r="B944" s="47">
        <v>44276</v>
      </c>
      <c r="C944" s="2" t="s">
        <v>27</v>
      </c>
      <c r="D944" s="2" t="s">
        <v>42</v>
      </c>
      <c r="E944" s="2" t="s">
        <v>214</v>
      </c>
      <c r="F944" s="2" t="s">
        <v>2408</v>
      </c>
      <c r="G944" s="2" t="s">
        <v>3</v>
      </c>
      <c r="H944" s="2" t="s">
        <v>2725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836341529.16920006</v>
      </c>
      <c r="R944" s="1">
        <v>0</v>
      </c>
      <c r="S944" s="1">
        <v>594142683.74999988</v>
      </c>
      <c r="T944" s="1">
        <v>0</v>
      </c>
      <c r="U944" s="2" t="s">
        <v>0</v>
      </c>
      <c r="V944" s="1">
        <v>0</v>
      </c>
      <c r="W944" s="1">
        <v>208792108.11999997</v>
      </c>
      <c r="X944" s="2" t="s">
        <v>9</v>
      </c>
      <c r="Y944" s="1">
        <v>33406737.299200002</v>
      </c>
      <c r="Z944" s="3">
        <v>0</v>
      </c>
      <c r="AA944" s="3" t="s">
        <v>0</v>
      </c>
      <c r="AB944" s="3">
        <v>0</v>
      </c>
      <c r="AC944" s="3">
        <v>0</v>
      </c>
      <c r="AD944" s="3" t="s">
        <v>0</v>
      </c>
      <c r="AE944" s="3">
        <v>0</v>
      </c>
    </row>
    <row r="945" spans="1:31" hidden="1" x14ac:dyDescent="0.25">
      <c r="A945" s="2" t="s">
        <v>368</v>
      </c>
      <c r="B945" s="47">
        <v>44276</v>
      </c>
      <c r="C945" s="2" t="s">
        <v>35</v>
      </c>
      <c r="D945" s="2" t="s">
        <v>38</v>
      </c>
      <c r="E945" s="2" t="s">
        <v>210</v>
      </c>
      <c r="F945" s="2" t="s">
        <v>2190</v>
      </c>
      <c r="G945" s="2" t="s">
        <v>3</v>
      </c>
      <c r="H945" s="2" t="s">
        <v>2726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1">
        <v>541517434.4928</v>
      </c>
      <c r="R945" s="1">
        <v>0</v>
      </c>
      <c r="S945" s="1">
        <v>522437142.5</v>
      </c>
      <c r="T945" s="1"/>
      <c r="U945" s="2"/>
      <c r="V945" s="1"/>
      <c r="W945" s="1">
        <v>16448527.58</v>
      </c>
      <c r="X945" s="2" t="s">
        <v>0</v>
      </c>
      <c r="Y945" s="1">
        <v>2631764.4128</v>
      </c>
      <c r="Z945" s="3">
        <v>0</v>
      </c>
      <c r="AA945" s="3" t="s">
        <v>0</v>
      </c>
      <c r="AB945" s="3">
        <v>0</v>
      </c>
      <c r="AC945" s="3">
        <v>0</v>
      </c>
      <c r="AD945" s="3" t="s">
        <v>0</v>
      </c>
      <c r="AE945" s="3">
        <v>0</v>
      </c>
    </row>
    <row r="946" spans="1:31" hidden="1" x14ac:dyDescent="0.25">
      <c r="A946" s="2" t="s">
        <v>369</v>
      </c>
      <c r="B946" s="47">
        <v>44276</v>
      </c>
      <c r="C946" s="2" t="s">
        <v>6</v>
      </c>
      <c r="D946" s="2" t="s">
        <v>38</v>
      </c>
      <c r="E946" s="2" t="s">
        <v>212</v>
      </c>
      <c r="F946" s="2" t="s">
        <v>2727</v>
      </c>
      <c r="G946" s="2" t="s">
        <v>3</v>
      </c>
      <c r="H946" s="2" t="s">
        <v>2728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1730058991.404</v>
      </c>
      <c r="R946" s="1">
        <v>0</v>
      </c>
      <c r="S946" s="1">
        <v>1406024805.25</v>
      </c>
      <c r="T946" s="1">
        <v>0</v>
      </c>
      <c r="U946" s="2" t="s">
        <v>0</v>
      </c>
      <c r="V946" s="1">
        <v>0</v>
      </c>
      <c r="W946" s="1">
        <v>279339815.64999998</v>
      </c>
      <c r="X946" s="2" t="s">
        <v>0</v>
      </c>
      <c r="Y946" s="1">
        <v>44694370.503999993</v>
      </c>
      <c r="Z946" s="3">
        <v>0</v>
      </c>
      <c r="AA946" s="3" t="s">
        <v>0</v>
      </c>
      <c r="AB946" s="3">
        <v>0</v>
      </c>
      <c r="AC946" s="3">
        <v>0</v>
      </c>
      <c r="AD946" s="3" t="s">
        <v>0</v>
      </c>
      <c r="AE946" s="3">
        <v>0</v>
      </c>
    </row>
    <row r="947" spans="1:31" hidden="1" x14ac:dyDescent="0.25">
      <c r="A947" s="2" t="s">
        <v>370</v>
      </c>
      <c r="B947" s="47">
        <v>44276</v>
      </c>
      <c r="C947" s="2" t="s">
        <v>27</v>
      </c>
      <c r="D947" s="2" t="s">
        <v>38</v>
      </c>
      <c r="E947" s="2" t="s">
        <v>4</v>
      </c>
      <c r="F947" s="2" t="s">
        <v>2254</v>
      </c>
      <c r="G947" s="2" t="s">
        <v>3</v>
      </c>
      <c r="H947" s="2" t="s">
        <v>2729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1">
        <v>953320224.70280004</v>
      </c>
      <c r="R947" s="1">
        <v>0</v>
      </c>
      <c r="S947" s="1">
        <v>626713819.24999988</v>
      </c>
      <c r="T947" s="1">
        <v>0</v>
      </c>
      <c r="U947" s="2" t="s">
        <v>0</v>
      </c>
      <c r="V947" s="1">
        <v>0</v>
      </c>
      <c r="W947" s="1">
        <v>281557246.08000004</v>
      </c>
      <c r="X947" s="2" t="s">
        <v>0</v>
      </c>
      <c r="Y947" s="1">
        <v>45049159.3728</v>
      </c>
      <c r="Z947" s="3">
        <v>0</v>
      </c>
      <c r="AA947" s="3" t="s">
        <v>0</v>
      </c>
      <c r="AB947" s="3">
        <v>0</v>
      </c>
      <c r="AC947" s="3">
        <v>0</v>
      </c>
      <c r="AD947" s="3" t="s">
        <v>0</v>
      </c>
      <c r="AE947" s="3">
        <v>0</v>
      </c>
    </row>
    <row r="948" spans="1:31" hidden="1" x14ac:dyDescent="0.25">
      <c r="A948" s="2" t="s">
        <v>371</v>
      </c>
      <c r="B948" s="47">
        <v>44276</v>
      </c>
      <c r="C948" s="2" t="s">
        <v>27</v>
      </c>
      <c r="D948" s="2" t="s">
        <v>38</v>
      </c>
      <c r="E948" s="2" t="s">
        <v>4</v>
      </c>
      <c r="F948" s="2" t="s">
        <v>2256</v>
      </c>
      <c r="G948" s="2" t="s">
        <v>3</v>
      </c>
      <c r="H948" s="2" t="s">
        <v>2730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2731</v>
      </c>
      <c r="P948" s="2" t="s">
        <v>2732</v>
      </c>
      <c r="Q948" s="1">
        <v>23552350</v>
      </c>
      <c r="R948" s="1">
        <v>0</v>
      </c>
      <c r="S948" s="1">
        <v>0</v>
      </c>
      <c r="T948" s="1">
        <v>20303750</v>
      </c>
      <c r="U948" s="2" t="s">
        <v>9</v>
      </c>
      <c r="V948" s="1">
        <v>3248600</v>
      </c>
      <c r="W948" s="1">
        <v>0</v>
      </c>
      <c r="X948" s="2" t="s">
        <v>0</v>
      </c>
      <c r="Y948" s="1">
        <v>0</v>
      </c>
      <c r="Z948" s="3">
        <v>0</v>
      </c>
      <c r="AA948" s="3" t="s">
        <v>0</v>
      </c>
      <c r="AB948" s="3">
        <v>0</v>
      </c>
      <c r="AC948" s="3">
        <v>0</v>
      </c>
      <c r="AD948" s="3" t="s">
        <v>0</v>
      </c>
      <c r="AE948" s="3">
        <v>0</v>
      </c>
    </row>
    <row r="949" spans="1:31" hidden="1" x14ac:dyDescent="0.25">
      <c r="A949" s="2" t="s">
        <v>372</v>
      </c>
      <c r="B949" s="47">
        <v>44276</v>
      </c>
      <c r="C949" s="2" t="s">
        <v>27</v>
      </c>
      <c r="D949" s="2" t="s">
        <v>38</v>
      </c>
      <c r="E949" s="2" t="s">
        <v>4</v>
      </c>
      <c r="F949" s="2" t="s">
        <v>2254</v>
      </c>
      <c r="G949" s="2" t="s">
        <v>3</v>
      </c>
      <c r="H949" s="2" t="s">
        <v>2733</v>
      </c>
      <c r="I949" s="1" t="s">
        <v>1</v>
      </c>
      <c r="J949" s="1" t="s">
        <v>1</v>
      </c>
      <c r="K949" s="1" t="s">
        <v>1</v>
      </c>
      <c r="L949" s="1" t="s">
        <v>1</v>
      </c>
      <c r="M949" s="1">
        <v>0</v>
      </c>
      <c r="N949" s="2" t="s">
        <v>1</v>
      </c>
      <c r="O949" s="2" t="s">
        <v>2</v>
      </c>
      <c r="P949" s="2" t="s">
        <v>1</v>
      </c>
      <c r="Q949" s="1">
        <v>29125683.5</v>
      </c>
      <c r="R949" s="1">
        <v>0</v>
      </c>
      <c r="S949" s="1">
        <v>12846127.5</v>
      </c>
      <c r="T949" s="1">
        <v>0</v>
      </c>
      <c r="U949" s="2" t="s">
        <v>0</v>
      </c>
      <c r="V949" s="1">
        <v>0</v>
      </c>
      <c r="W949" s="1">
        <v>14034100</v>
      </c>
      <c r="X949" s="2" t="s">
        <v>0</v>
      </c>
      <c r="Y949" s="1">
        <v>2245456</v>
      </c>
      <c r="Z949" s="3">
        <v>0</v>
      </c>
      <c r="AA949" s="3" t="s">
        <v>0</v>
      </c>
      <c r="AB949" s="3">
        <v>0</v>
      </c>
      <c r="AC949" s="3">
        <v>0</v>
      </c>
      <c r="AD949" s="3" t="s">
        <v>0</v>
      </c>
      <c r="AE949" s="3">
        <v>0</v>
      </c>
    </row>
    <row r="950" spans="1:31" hidden="1" x14ac:dyDescent="0.25">
      <c r="A950" s="2" t="s">
        <v>373</v>
      </c>
      <c r="B950" s="47">
        <v>44276</v>
      </c>
      <c r="C950" s="2" t="s">
        <v>6</v>
      </c>
      <c r="D950" s="2" t="s">
        <v>33</v>
      </c>
      <c r="E950" s="2" t="s">
        <v>206</v>
      </c>
      <c r="F950" s="2" t="s">
        <v>1640</v>
      </c>
      <c r="G950" s="2" t="s">
        <v>3</v>
      </c>
      <c r="H950" s="2" t="s">
        <v>2734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307648681.69999999</v>
      </c>
      <c r="R950" s="1">
        <v>0</v>
      </c>
      <c r="S950" s="1">
        <v>234543153</v>
      </c>
      <c r="T950" s="1">
        <v>0</v>
      </c>
      <c r="U950" s="2" t="s">
        <v>0</v>
      </c>
      <c r="V950" s="1">
        <v>0</v>
      </c>
      <c r="W950" s="1">
        <v>63022007.5</v>
      </c>
      <c r="X950" s="2" t="s">
        <v>9</v>
      </c>
      <c r="Y950" s="1">
        <v>10083521.199999999</v>
      </c>
      <c r="Z950" s="3">
        <v>0</v>
      </c>
      <c r="AA950" s="3" t="s">
        <v>0</v>
      </c>
      <c r="AB950" s="3">
        <v>0</v>
      </c>
      <c r="AC950" s="3">
        <v>0</v>
      </c>
      <c r="AD950" s="3" t="s">
        <v>0</v>
      </c>
      <c r="AE950" s="3">
        <v>0</v>
      </c>
    </row>
    <row r="951" spans="1:31" hidden="1" x14ac:dyDescent="0.25">
      <c r="A951" s="2" t="s">
        <v>374</v>
      </c>
      <c r="B951" s="47">
        <v>44276</v>
      </c>
      <c r="C951" s="2" t="s">
        <v>6</v>
      </c>
      <c r="D951" s="2" t="s">
        <v>33</v>
      </c>
      <c r="E951" s="2" t="s">
        <v>206</v>
      </c>
      <c r="F951" s="2" t="s">
        <v>1640</v>
      </c>
      <c r="G951" s="2" t="s">
        <v>3</v>
      </c>
      <c r="H951" s="2" t="s">
        <v>2735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2736</v>
      </c>
      <c r="P951" s="2" t="s">
        <v>2737</v>
      </c>
      <c r="Q951" s="1">
        <v>94820529</v>
      </c>
      <c r="R951" s="1">
        <v>0</v>
      </c>
      <c r="S951" s="1">
        <v>82944565</v>
      </c>
      <c r="T951" s="1">
        <v>10237900</v>
      </c>
      <c r="U951" s="2" t="s">
        <v>9</v>
      </c>
      <c r="V951" s="1">
        <v>1638064</v>
      </c>
      <c r="W951" s="1">
        <v>0</v>
      </c>
      <c r="X951" s="2" t="s">
        <v>0</v>
      </c>
      <c r="Y951" s="1">
        <v>0</v>
      </c>
      <c r="Z951" s="3">
        <v>0</v>
      </c>
      <c r="AA951" s="3" t="s">
        <v>0</v>
      </c>
      <c r="AB951" s="3">
        <v>0</v>
      </c>
      <c r="AC951" s="3">
        <v>0</v>
      </c>
      <c r="AD951" s="3" t="s">
        <v>0</v>
      </c>
      <c r="AE951" s="3">
        <v>0</v>
      </c>
    </row>
    <row r="952" spans="1:31" hidden="1" x14ac:dyDescent="0.25">
      <c r="A952" s="2" t="s">
        <v>375</v>
      </c>
      <c r="B952" s="47">
        <v>44276</v>
      </c>
      <c r="C952" s="2" t="s">
        <v>6</v>
      </c>
      <c r="D952" s="2" t="s">
        <v>33</v>
      </c>
      <c r="E952" s="2" t="s">
        <v>206</v>
      </c>
      <c r="F952" s="2" t="s">
        <v>1640</v>
      </c>
      <c r="G952" s="2" t="s">
        <v>3</v>
      </c>
      <c r="H952" s="2" t="s">
        <v>2738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1273144577.6592</v>
      </c>
      <c r="R952" s="1">
        <v>0</v>
      </c>
      <c r="S952" s="1">
        <v>925715409.74999988</v>
      </c>
      <c r="T952" s="1">
        <v>0</v>
      </c>
      <c r="U952" s="2" t="s">
        <v>0</v>
      </c>
      <c r="V952" s="1">
        <v>0</v>
      </c>
      <c r="W952" s="1">
        <v>299507903.37</v>
      </c>
      <c r="X952" s="2" t="s">
        <v>9</v>
      </c>
      <c r="Y952" s="1">
        <v>47921264.539199993</v>
      </c>
      <c r="Z952" s="3">
        <v>0</v>
      </c>
      <c r="AA952" s="3" t="s">
        <v>0</v>
      </c>
      <c r="AB952" s="3">
        <v>0</v>
      </c>
      <c r="AC952" s="3">
        <v>0</v>
      </c>
      <c r="AD952" s="3" t="s">
        <v>0</v>
      </c>
      <c r="AE952" s="3">
        <v>0</v>
      </c>
    </row>
    <row r="953" spans="1:31" hidden="1" x14ac:dyDescent="0.25">
      <c r="A953" s="2" t="s">
        <v>376</v>
      </c>
      <c r="B953" s="47">
        <v>44276</v>
      </c>
      <c r="C953" s="2" t="s">
        <v>6</v>
      </c>
      <c r="D953" s="2" t="s">
        <v>33</v>
      </c>
      <c r="E953" s="2" t="s">
        <v>206</v>
      </c>
      <c r="F953" s="2" t="s">
        <v>1640</v>
      </c>
      <c r="G953" s="2" t="s">
        <v>3</v>
      </c>
      <c r="H953" s="2" t="s">
        <v>2739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1020</v>
      </c>
      <c r="P953" s="2" t="s">
        <v>1021</v>
      </c>
      <c r="Q953" s="1">
        <v>117464509.39</v>
      </c>
      <c r="R953" s="1">
        <v>0</v>
      </c>
      <c r="S953" s="1">
        <v>85157627.5</v>
      </c>
      <c r="T953" s="1">
        <v>27850760.25</v>
      </c>
      <c r="U953" s="2" t="s">
        <v>9</v>
      </c>
      <c r="V953" s="1">
        <v>4456121.6399999997</v>
      </c>
      <c r="W953" s="1">
        <v>0</v>
      </c>
      <c r="X953" s="2" t="s">
        <v>0</v>
      </c>
      <c r="Y953" s="1">
        <v>0</v>
      </c>
      <c r="Z953" s="3">
        <v>0</v>
      </c>
      <c r="AA953" s="3" t="s">
        <v>0</v>
      </c>
      <c r="AB953" s="3">
        <v>0</v>
      </c>
      <c r="AC953" s="3">
        <v>0</v>
      </c>
      <c r="AD953" s="3" t="s">
        <v>0</v>
      </c>
      <c r="AE953" s="3">
        <v>0</v>
      </c>
    </row>
    <row r="954" spans="1:31" hidden="1" x14ac:dyDescent="0.25">
      <c r="A954" s="2" t="s">
        <v>377</v>
      </c>
      <c r="B954" s="47">
        <v>44276</v>
      </c>
      <c r="C954" s="2" t="s">
        <v>6</v>
      </c>
      <c r="D954" s="2" t="s">
        <v>33</v>
      </c>
      <c r="E954" s="2" t="s">
        <v>206</v>
      </c>
      <c r="F954" s="2" t="s">
        <v>1640</v>
      </c>
      <c r="G954" s="2" t="s">
        <v>3</v>
      </c>
      <c r="H954" s="2" t="s">
        <v>2740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305958821.19999999</v>
      </c>
      <c r="R954" s="1">
        <v>0</v>
      </c>
      <c r="S954" s="1">
        <v>244569916</v>
      </c>
      <c r="T954" s="1">
        <v>0</v>
      </c>
      <c r="U954" s="2" t="s">
        <v>0</v>
      </c>
      <c r="V954" s="1">
        <v>0</v>
      </c>
      <c r="W954" s="1">
        <v>52921470</v>
      </c>
      <c r="X954" s="2" t="s">
        <v>9</v>
      </c>
      <c r="Y954" s="1">
        <v>8467435.1999999993</v>
      </c>
      <c r="Z954" s="3">
        <v>0</v>
      </c>
      <c r="AA954" s="3" t="s">
        <v>0</v>
      </c>
      <c r="AB954" s="3">
        <v>0</v>
      </c>
      <c r="AC954" s="3">
        <v>0</v>
      </c>
      <c r="AD954" s="3" t="s">
        <v>0</v>
      </c>
      <c r="AE954" s="3">
        <v>0</v>
      </c>
    </row>
    <row r="955" spans="1:31" hidden="1" x14ac:dyDescent="0.25">
      <c r="A955" s="2" t="s">
        <v>378</v>
      </c>
      <c r="B955" s="47">
        <v>44276</v>
      </c>
      <c r="C955" s="2" t="s">
        <v>27</v>
      </c>
      <c r="D955" s="2" t="s">
        <v>33</v>
      </c>
      <c r="E955" s="2" t="s">
        <v>32</v>
      </c>
      <c r="F955" s="2" t="s">
        <v>2408</v>
      </c>
      <c r="G955" s="2" t="s">
        <v>3</v>
      </c>
      <c r="H955" s="2" t="s">
        <v>2741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400872396.14999998</v>
      </c>
      <c r="R955" s="1">
        <v>0</v>
      </c>
      <c r="S955" s="1">
        <v>332211340.75</v>
      </c>
      <c r="T955" s="1">
        <v>0</v>
      </c>
      <c r="U955" s="2" t="s">
        <v>0</v>
      </c>
      <c r="V955" s="1">
        <v>0</v>
      </c>
      <c r="W955" s="1">
        <v>59190565</v>
      </c>
      <c r="X955" s="2" t="s">
        <v>0</v>
      </c>
      <c r="Y955" s="1">
        <v>9470490.4000000004</v>
      </c>
      <c r="Z955" s="3">
        <v>0</v>
      </c>
      <c r="AA955" s="3" t="s">
        <v>0</v>
      </c>
      <c r="AB955" s="3">
        <v>0</v>
      </c>
      <c r="AC955" s="3">
        <v>0</v>
      </c>
      <c r="AD955" s="3" t="s">
        <v>0</v>
      </c>
      <c r="AE955" s="3">
        <v>0</v>
      </c>
    </row>
    <row r="956" spans="1:31" hidden="1" x14ac:dyDescent="0.25">
      <c r="A956" s="2" t="s">
        <v>379</v>
      </c>
      <c r="B956" s="47">
        <v>44276</v>
      </c>
      <c r="C956" s="2" t="s">
        <v>6</v>
      </c>
      <c r="D956" s="2" t="s">
        <v>26</v>
      </c>
      <c r="E956" s="2" t="s">
        <v>200</v>
      </c>
      <c r="F956" s="2" t="s">
        <v>2372</v>
      </c>
      <c r="G956" s="2" t="s">
        <v>3</v>
      </c>
      <c r="H956" s="2" t="s">
        <v>2742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2741411071.2111998</v>
      </c>
      <c r="R956" s="1">
        <v>0</v>
      </c>
      <c r="S956" s="1">
        <v>2059417745.7499995</v>
      </c>
      <c r="T956" s="1">
        <v>0</v>
      </c>
      <c r="U956" s="2" t="s">
        <v>0</v>
      </c>
      <c r="V956" s="1">
        <v>0</v>
      </c>
      <c r="W956" s="1">
        <v>587925280.57000005</v>
      </c>
      <c r="X956" s="2" t="s">
        <v>0</v>
      </c>
      <c r="Y956" s="1">
        <v>94068044.891199991</v>
      </c>
      <c r="Z956" s="3">
        <v>0</v>
      </c>
      <c r="AA956" s="3" t="s">
        <v>0</v>
      </c>
      <c r="AB956" s="3">
        <v>0</v>
      </c>
      <c r="AC956" s="3">
        <v>0</v>
      </c>
      <c r="AD956" s="3" t="s">
        <v>0</v>
      </c>
      <c r="AE956" s="3">
        <v>0</v>
      </c>
    </row>
    <row r="957" spans="1:31" hidden="1" x14ac:dyDescent="0.25">
      <c r="A957" s="2" t="s">
        <v>380</v>
      </c>
      <c r="B957" s="47">
        <v>44276</v>
      </c>
      <c r="C957" s="2" t="s">
        <v>27</v>
      </c>
      <c r="D957" s="2" t="s">
        <v>26</v>
      </c>
      <c r="E957" s="2" t="s">
        <v>253</v>
      </c>
      <c r="F957" s="2" t="s">
        <v>1996</v>
      </c>
      <c r="G957" s="2" t="s">
        <v>3</v>
      </c>
      <c r="H957" s="2" t="s">
        <v>2743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2</v>
      </c>
      <c r="P957" s="2" t="s">
        <v>1</v>
      </c>
      <c r="Q957" s="1">
        <v>481613238.94560003</v>
      </c>
      <c r="R957" s="1">
        <v>0</v>
      </c>
      <c r="S957" s="1">
        <v>350008014.25</v>
      </c>
      <c r="T957" s="1">
        <v>0</v>
      </c>
      <c r="U957" s="2" t="s">
        <v>0</v>
      </c>
      <c r="V957" s="1">
        <v>0</v>
      </c>
      <c r="W957" s="1">
        <v>113452779.91</v>
      </c>
      <c r="X957" s="2" t="s">
        <v>9</v>
      </c>
      <c r="Y957" s="1">
        <v>18152444.785599999</v>
      </c>
      <c r="Z957" s="3">
        <v>0</v>
      </c>
      <c r="AA957" s="3" t="s">
        <v>0</v>
      </c>
      <c r="AB957" s="3">
        <v>0</v>
      </c>
      <c r="AC957" s="3">
        <v>0</v>
      </c>
      <c r="AD957" s="3" t="s">
        <v>0</v>
      </c>
      <c r="AE957" s="3">
        <v>0</v>
      </c>
    </row>
    <row r="958" spans="1:31" hidden="1" x14ac:dyDescent="0.25">
      <c r="A958" s="2" t="s">
        <v>381</v>
      </c>
      <c r="B958" s="47">
        <v>44276</v>
      </c>
      <c r="C958" s="2" t="s">
        <v>27</v>
      </c>
      <c r="D958" s="2" t="s">
        <v>26</v>
      </c>
      <c r="E958" s="2" t="s">
        <v>253</v>
      </c>
      <c r="F958" s="2" t="s">
        <v>1998</v>
      </c>
      <c r="G958" s="2" t="s">
        <v>3</v>
      </c>
      <c r="H958" s="2" t="s">
        <v>2744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1067</v>
      </c>
      <c r="P958" s="2" t="s">
        <v>1068</v>
      </c>
      <c r="Q958" s="1">
        <v>45997206</v>
      </c>
      <c r="R958" s="1">
        <v>0</v>
      </c>
      <c r="S958" s="1">
        <v>15296530</v>
      </c>
      <c r="T958" s="1">
        <v>26466100</v>
      </c>
      <c r="U958" s="2" t="s">
        <v>9</v>
      </c>
      <c r="V958" s="1">
        <v>4234576</v>
      </c>
      <c r="W958" s="1">
        <v>0</v>
      </c>
      <c r="X958" s="2" t="s">
        <v>0</v>
      </c>
      <c r="Y958" s="1">
        <v>0</v>
      </c>
      <c r="Z958" s="3">
        <v>0</v>
      </c>
      <c r="AA958" s="3" t="s">
        <v>0</v>
      </c>
      <c r="AB958" s="3">
        <v>0</v>
      </c>
      <c r="AC958" s="3">
        <v>0</v>
      </c>
      <c r="AD958" s="3" t="s">
        <v>0</v>
      </c>
      <c r="AE958" s="3">
        <v>0</v>
      </c>
    </row>
    <row r="959" spans="1:31" hidden="1" x14ac:dyDescent="0.25">
      <c r="A959" s="2" t="s">
        <v>382</v>
      </c>
      <c r="B959" s="47">
        <v>44276</v>
      </c>
      <c r="C959" s="2" t="s">
        <v>27</v>
      </c>
      <c r="D959" s="2" t="s">
        <v>26</v>
      </c>
      <c r="E959" s="2" t="s">
        <v>253</v>
      </c>
      <c r="F959" s="2" t="s">
        <v>1996</v>
      </c>
      <c r="G959" s="2" t="s">
        <v>3</v>
      </c>
      <c r="H959" s="2" t="s">
        <v>2745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</v>
      </c>
      <c r="P959" s="2" t="s">
        <v>1</v>
      </c>
      <c r="Q959" s="1">
        <v>669501736.86679995</v>
      </c>
      <c r="R959" s="1">
        <v>0</v>
      </c>
      <c r="S959" s="1">
        <v>415685119.24999988</v>
      </c>
      <c r="T959" s="1">
        <v>0</v>
      </c>
      <c r="U959" s="2" t="s">
        <v>0</v>
      </c>
      <c r="V959" s="1">
        <v>0</v>
      </c>
      <c r="W959" s="1">
        <v>218807428.97999999</v>
      </c>
      <c r="X959" s="2" t="s">
        <v>9</v>
      </c>
      <c r="Y959" s="1">
        <v>35009188.636799999</v>
      </c>
      <c r="Z959" s="3">
        <v>0</v>
      </c>
      <c r="AA959" s="3" t="s">
        <v>0</v>
      </c>
      <c r="AB959" s="3">
        <v>0</v>
      </c>
      <c r="AC959" s="3">
        <v>0</v>
      </c>
      <c r="AD959" s="3" t="s">
        <v>0</v>
      </c>
      <c r="AE959" s="3">
        <v>0</v>
      </c>
    </row>
    <row r="960" spans="1:31" hidden="1" x14ac:dyDescent="0.25">
      <c r="A960" s="2" t="s">
        <v>383</v>
      </c>
      <c r="B960" s="47">
        <v>44276</v>
      </c>
      <c r="C960" s="2" t="s">
        <v>27</v>
      </c>
      <c r="D960" s="2" t="s">
        <v>26</v>
      </c>
      <c r="E960" s="2" t="s">
        <v>253</v>
      </c>
      <c r="F960" s="2" t="s">
        <v>1998</v>
      </c>
      <c r="G960" s="2" t="s">
        <v>13</v>
      </c>
      <c r="H960" s="2" t="s">
        <v>1</v>
      </c>
      <c r="I960" s="1" t="s">
        <v>2746</v>
      </c>
      <c r="J960" s="1" t="s">
        <v>1</v>
      </c>
      <c r="K960" s="1" t="s">
        <v>2747</v>
      </c>
      <c r="L960" s="1" t="s">
        <v>2748</v>
      </c>
      <c r="M960" s="1">
        <v>125920723.41</v>
      </c>
      <c r="N960" s="2" t="s">
        <v>12</v>
      </c>
      <c r="O960" s="2" t="s">
        <v>2749</v>
      </c>
      <c r="P960" s="2" t="s">
        <v>2750</v>
      </c>
      <c r="Q960" s="1">
        <v>-46800000</v>
      </c>
      <c r="R960" s="1">
        <v>0</v>
      </c>
      <c r="S960" s="1">
        <v>-46800000</v>
      </c>
      <c r="T960" s="1">
        <v>0</v>
      </c>
      <c r="U960" s="2" t="s">
        <v>0</v>
      </c>
      <c r="V960" s="1">
        <v>0</v>
      </c>
      <c r="W960" s="1">
        <v>0</v>
      </c>
      <c r="X960" s="2" t="s">
        <v>0</v>
      </c>
      <c r="Y960" s="1">
        <v>0</v>
      </c>
      <c r="Z960" s="3">
        <v>0</v>
      </c>
      <c r="AA960" s="3" t="s">
        <v>0</v>
      </c>
      <c r="AB960" s="3">
        <v>0</v>
      </c>
      <c r="AC960" s="3">
        <v>0</v>
      </c>
      <c r="AD960" s="3" t="s">
        <v>0</v>
      </c>
      <c r="AE960" s="3">
        <v>0</v>
      </c>
    </row>
    <row r="961" spans="1:31" hidden="1" x14ac:dyDescent="0.25">
      <c r="A961" s="2" t="s">
        <v>384</v>
      </c>
      <c r="B961" s="47">
        <v>44276</v>
      </c>
      <c r="C961" s="2" t="s">
        <v>6</v>
      </c>
      <c r="D961" s="2" t="s">
        <v>24</v>
      </c>
      <c r="E961" s="2" t="s">
        <v>196</v>
      </c>
      <c r="F961" s="2" t="s">
        <v>1875</v>
      </c>
      <c r="G961" s="2" t="s">
        <v>3</v>
      </c>
      <c r="H961" s="2" t="s">
        <v>2751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1">
        <v>427857992.62759995</v>
      </c>
      <c r="R961" s="1">
        <v>0</v>
      </c>
      <c r="S961" s="1">
        <v>335131355.25</v>
      </c>
      <c r="T961" s="1">
        <v>0</v>
      </c>
      <c r="U961" s="2" t="s">
        <v>0</v>
      </c>
      <c r="V961" s="1">
        <v>0</v>
      </c>
      <c r="W961" s="1">
        <v>79936756.359999999</v>
      </c>
      <c r="X961" s="2" t="s">
        <v>9</v>
      </c>
      <c r="Y961" s="1">
        <v>12789881.0176</v>
      </c>
      <c r="Z961" s="3">
        <v>0</v>
      </c>
      <c r="AA961" s="3" t="s">
        <v>0</v>
      </c>
      <c r="AB961" s="3">
        <v>0</v>
      </c>
      <c r="AC961" s="3">
        <v>0</v>
      </c>
      <c r="AD961" s="3" t="s">
        <v>0</v>
      </c>
      <c r="AE961" s="3">
        <v>0</v>
      </c>
    </row>
    <row r="962" spans="1:31" hidden="1" x14ac:dyDescent="0.25">
      <c r="A962" s="2" t="s">
        <v>385</v>
      </c>
      <c r="B962" s="47">
        <v>44276</v>
      </c>
      <c r="C962" s="2" t="s">
        <v>6</v>
      </c>
      <c r="D962" s="2" t="s">
        <v>24</v>
      </c>
      <c r="E962" s="2" t="s">
        <v>196</v>
      </c>
      <c r="F962" s="2" t="s">
        <v>1875</v>
      </c>
      <c r="G962" s="2" t="s">
        <v>3</v>
      </c>
      <c r="H962" s="2" t="s">
        <v>2752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864</v>
      </c>
      <c r="P962" s="2" t="s">
        <v>865</v>
      </c>
      <c r="Q962" s="1">
        <v>30127028</v>
      </c>
      <c r="R962" s="1">
        <v>0</v>
      </c>
      <c r="S962" s="1">
        <v>6353640</v>
      </c>
      <c r="T962" s="1">
        <v>20494300</v>
      </c>
      <c r="U962" s="2" t="s">
        <v>9</v>
      </c>
      <c r="V962" s="1">
        <v>3279088</v>
      </c>
      <c r="W962" s="1">
        <v>0</v>
      </c>
      <c r="X962" s="2" t="s">
        <v>0</v>
      </c>
      <c r="Y962" s="1">
        <v>0</v>
      </c>
      <c r="Z962" s="3">
        <v>0</v>
      </c>
      <c r="AA962" s="3" t="s">
        <v>0</v>
      </c>
      <c r="AB962" s="3">
        <v>0</v>
      </c>
      <c r="AC962" s="3">
        <v>0</v>
      </c>
      <c r="AD962" s="3" t="s">
        <v>0</v>
      </c>
      <c r="AE962" s="3">
        <v>0</v>
      </c>
    </row>
    <row r="963" spans="1:31" hidden="1" x14ac:dyDescent="0.25">
      <c r="A963" s="2" t="s">
        <v>386</v>
      </c>
      <c r="B963" s="47">
        <v>44276</v>
      </c>
      <c r="C963" s="2" t="s">
        <v>6</v>
      </c>
      <c r="D963" s="2" t="s">
        <v>24</v>
      </c>
      <c r="E963" s="2" t="s">
        <v>196</v>
      </c>
      <c r="F963" s="2" t="s">
        <v>1875</v>
      </c>
      <c r="G963" s="2" t="s">
        <v>3</v>
      </c>
      <c r="H963" s="2" t="s">
        <v>2753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</v>
      </c>
      <c r="P963" s="2" t="s">
        <v>1</v>
      </c>
      <c r="Q963" s="1">
        <v>1270605304.6668</v>
      </c>
      <c r="R963" s="1">
        <v>0</v>
      </c>
      <c r="S963" s="1">
        <v>872750538.75</v>
      </c>
      <c r="T963" s="1">
        <v>0</v>
      </c>
      <c r="U963" s="2" t="s">
        <v>0</v>
      </c>
      <c r="V963" s="1">
        <v>0</v>
      </c>
      <c r="W963" s="1">
        <v>342978246.48000002</v>
      </c>
      <c r="X963" s="2" t="s">
        <v>9</v>
      </c>
      <c r="Y963" s="1">
        <v>54876519.436800003</v>
      </c>
      <c r="Z963" s="3">
        <v>0</v>
      </c>
      <c r="AA963" s="3" t="s">
        <v>0</v>
      </c>
      <c r="AB963" s="3">
        <v>0</v>
      </c>
      <c r="AC963" s="3">
        <v>0</v>
      </c>
      <c r="AD963" s="3" t="s">
        <v>0</v>
      </c>
      <c r="AE963" s="3">
        <v>0</v>
      </c>
    </row>
    <row r="964" spans="1:31" hidden="1" x14ac:dyDescent="0.25">
      <c r="A964" s="2" t="s">
        <v>387</v>
      </c>
      <c r="B964" s="47">
        <v>44276</v>
      </c>
      <c r="C964" s="2" t="s">
        <v>6</v>
      </c>
      <c r="D964" s="2" t="s">
        <v>24</v>
      </c>
      <c r="E964" s="2" t="s">
        <v>196</v>
      </c>
      <c r="F964" s="2" t="s">
        <v>1875</v>
      </c>
      <c r="G964" s="2" t="s">
        <v>13</v>
      </c>
      <c r="H964" s="2" t="s">
        <v>1</v>
      </c>
      <c r="I964" s="1" t="s">
        <v>2754</v>
      </c>
      <c r="J964" s="1" t="s">
        <v>1</v>
      </c>
      <c r="K964" s="1" t="s">
        <v>2755</v>
      </c>
      <c r="L964" s="1" t="s">
        <v>2756</v>
      </c>
      <c r="M964" s="1">
        <v>16613895.4</v>
      </c>
      <c r="N964" s="2" t="s">
        <v>12</v>
      </c>
      <c r="O964" s="2" t="s">
        <v>2757</v>
      </c>
      <c r="P964" s="2" t="s">
        <v>2758</v>
      </c>
      <c r="Q964" s="1">
        <v>-1394900</v>
      </c>
      <c r="R964" s="1">
        <v>0</v>
      </c>
      <c r="S964" s="1">
        <v>0</v>
      </c>
      <c r="T964" s="1">
        <v>0</v>
      </c>
      <c r="U964" s="2" t="s">
        <v>0</v>
      </c>
      <c r="V964" s="1">
        <v>0</v>
      </c>
      <c r="W964" s="1">
        <v>-1202500</v>
      </c>
      <c r="X964" s="2" t="s">
        <v>9</v>
      </c>
      <c r="Y964" s="1">
        <v>-192400</v>
      </c>
      <c r="Z964" s="3">
        <v>0</v>
      </c>
      <c r="AA964" s="3" t="s">
        <v>0</v>
      </c>
      <c r="AB964" s="3">
        <v>0</v>
      </c>
      <c r="AC964" s="3">
        <v>0</v>
      </c>
      <c r="AD964" s="3" t="s">
        <v>0</v>
      </c>
      <c r="AE964" s="3">
        <v>0</v>
      </c>
    </row>
    <row r="965" spans="1:31" hidden="1" x14ac:dyDescent="0.25">
      <c r="A965" s="2" t="s">
        <v>402</v>
      </c>
      <c r="B965" s="47">
        <v>44276</v>
      </c>
      <c r="C965" s="2" t="s">
        <v>6</v>
      </c>
      <c r="D965" s="2" t="s">
        <v>24</v>
      </c>
      <c r="E965" s="2" t="s">
        <v>196</v>
      </c>
      <c r="F965" s="2" t="s">
        <v>1875</v>
      </c>
      <c r="G965" s="2" t="s">
        <v>13</v>
      </c>
      <c r="H965" s="2" t="s">
        <v>1</v>
      </c>
      <c r="I965" s="1" t="s">
        <v>2759</v>
      </c>
      <c r="J965" s="1" t="s">
        <v>1</v>
      </c>
      <c r="K965" s="1" t="s">
        <v>2760</v>
      </c>
      <c r="L965" s="1" t="s">
        <v>2756</v>
      </c>
      <c r="M965" s="1">
        <v>7116136</v>
      </c>
      <c r="N965" s="2" t="s">
        <v>12</v>
      </c>
      <c r="O965" s="2" t="s">
        <v>2761</v>
      </c>
      <c r="P965" s="2" t="s">
        <v>2762</v>
      </c>
      <c r="Q965" s="1">
        <v>-7116136</v>
      </c>
      <c r="R965" s="1">
        <v>0</v>
      </c>
      <c r="S965" s="1">
        <v>0</v>
      </c>
      <c r="T965" s="1">
        <v>0</v>
      </c>
      <c r="U965" s="2" t="s">
        <v>0</v>
      </c>
      <c r="V965" s="1">
        <v>0</v>
      </c>
      <c r="W965" s="1">
        <v>-6134600</v>
      </c>
      <c r="X965" s="2" t="s">
        <v>9</v>
      </c>
      <c r="Y965" s="1">
        <v>-981536</v>
      </c>
      <c r="Z965" s="3">
        <v>0</v>
      </c>
      <c r="AA965" s="3" t="s">
        <v>0</v>
      </c>
      <c r="AB965" s="3">
        <v>0</v>
      </c>
      <c r="AC965" s="3">
        <v>0</v>
      </c>
      <c r="AD965" s="3" t="s">
        <v>0</v>
      </c>
      <c r="AE965" s="3">
        <v>0</v>
      </c>
    </row>
    <row r="966" spans="1:31" hidden="1" x14ac:dyDescent="0.25">
      <c r="A966" s="2" t="s">
        <v>403</v>
      </c>
      <c r="B966" s="47">
        <v>44276</v>
      </c>
      <c r="C966" s="2" t="s">
        <v>27</v>
      </c>
      <c r="D966" s="2" t="s">
        <v>24</v>
      </c>
      <c r="E966" s="2" t="s">
        <v>358</v>
      </c>
      <c r="F966" s="2" t="s">
        <v>1085</v>
      </c>
      <c r="G966" s="2" t="s">
        <v>3</v>
      </c>
      <c r="H966" s="2" t="s">
        <v>2763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274295433.35000002</v>
      </c>
      <c r="R966" s="1">
        <v>0</v>
      </c>
      <c r="S966" s="1">
        <v>224202213.75</v>
      </c>
      <c r="T966" s="1">
        <v>0</v>
      </c>
      <c r="U966" s="2" t="s">
        <v>0</v>
      </c>
      <c r="V966" s="1">
        <v>0</v>
      </c>
      <c r="W966" s="1">
        <v>43183810</v>
      </c>
      <c r="X966" s="2" t="s">
        <v>0</v>
      </c>
      <c r="Y966" s="1">
        <v>6909409.5999999996</v>
      </c>
      <c r="Z966" s="3">
        <v>0</v>
      </c>
      <c r="AA966" s="3" t="s">
        <v>0</v>
      </c>
      <c r="AB966" s="3">
        <v>0</v>
      </c>
      <c r="AC966" s="3">
        <v>0</v>
      </c>
      <c r="AD966" s="3" t="s">
        <v>0</v>
      </c>
      <c r="AE966" s="3">
        <v>0</v>
      </c>
    </row>
    <row r="967" spans="1:31" hidden="1" x14ac:dyDescent="0.25">
      <c r="A967" s="2" t="s">
        <v>404</v>
      </c>
      <c r="B967" s="47">
        <v>44276</v>
      </c>
      <c r="C967" s="2" t="s">
        <v>6</v>
      </c>
      <c r="D967" s="2" t="s">
        <v>22</v>
      </c>
      <c r="E967" s="2" t="s">
        <v>194</v>
      </c>
      <c r="F967" s="2" t="s">
        <v>2764</v>
      </c>
      <c r="G967" s="2" t="s">
        <v>3</v>
      </c>
      <c r="H967" s="2" t="s">
        <v>2765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1814183398.8892002</v>
      </c>
      <c r="R967" s="1">
        <v>0</v>
      </c>
      <c r="S967" s="1">
        <v>1265979288.75</v>
      </c>
      <c r="T967" s="1">
        <v>0</v>
      </c>
      <c r="U967" s="2" t="s">
        <v>0</v>
      </c>
      <c r="V967" s="1">
        <v>0</v>
      </c>
      <c r="W967" s="1">
        <v>472589750.12</v>
      </c>
      <c r="X967" s="2" t="s">
        <v>9</v>
      </c>
      <c r="Y967" s="1">
        <v>75614360.019199997</v>
      </c>
      <c r="Z967" s="3">
        <v>0</v>
      </c>
      <c r="AA967" s="3" t="s">
        <v>0</v>
      </c>
      <c r="AB967" s="3">
        <v>0</v>
      </c>
      <c r="AC967" s="3">
        <v>0</v>
      </c>
      <c r="AD967" s="3" t="s">
        <v>0</v>
      </c>
      <c r="AE967" s="3">
        <v>0</v>
      </c>
    </row>
    <row r="968" spans="1:31" hidden="1" x14ac:dyDescent="0.25">
      <c r="A968" s="2" t="s">
        <v>405</v>
      </c>
      <c r="B968" s="47">
        <v>44276</v>
      </c>
      <c r="C968" s="2" t="s">
        <v>6</v>
      </c>
      <c r="D968" s="2" t="s">
        <v>1031</v>
      </c>
      <c r="E968" s="2" t="s">
        <v>1032</v>
      </c>
      <c r="F968" s="2" t="s">
        <v>770</v>
      </c>
      <c r="G968" s="2" t="s">
        <v>3</v>
      </c>
      <c r="H968" s="2" t="s">
        <v>2766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1">
        <v>1860175056.7903998</v>
      </c>
      <c r="R968" s="1">
        <v>0</v>
      </c>
      <c r="S968" s="1">
        <v>1315250959.4999998</v>
      </c>
      <c r="T968" s="1">
        <v>0</v>
      </c>
      <c r="U968" s="2" t="s">
        <v>0</v>
      </c>
      <c r="V968" s="1">
        <v>0</v>
      </c>
      <c r="W968" s="1">
        <v>466403446</v>
      </c>
      <c r="X968" s="2" t="s">
        <v>9</v>
      </c>
      <c r="Y968" s="1">
        <v>74624551.359999999</v>
      </c>
      <c r="Z968" s="3">
        <v>0</v>
      </c>
      <c r="AA968" s="3" t="s">
        <v>0</v>
      </c>
      <c r="AB968" s="3">
        <v>0</v>
      </c>
      <c r="AC968" s="3">
        <v>3607500</v>
      </c>
      <c r="AD968" s="3" t="s">
        <v>0</v>
      </c>
      <c r="AE968" s="3">
        <v>288600</v>
      </c>
    </row>
    <row r="969" spans="1:31" hidden="1" x14ac:dyDescent="0.25">
      <c r="A969" s="2" t="s">
        <v>406</v>
      </c>
      <c r="B969" s="47">
        <v>44276</v>
      </c>
      <c r="C969" s="2" t="s">
        <v>27</v>
      </c>
      <c r="D969" s="2" t="s">
        <v>1031</v>
      </c>
      <c r="E969" s="2" t="s">
        <v>1104</v>
      </c>
      <c r="F969" s="2" t="s">
        <v>2767</v>
      </c>
      <c r="G969" s="2" t="s">
        <v>3</v>
      </c>
      <c r="H969" s="2" t="s">
        <v>2768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119352602</v>
      </c>
      <c r="R969" s="1">
        <v>0</v>
      </c>
      <c r="S969" s="1">
        <v>277500</v>
      </c>
      <c r="T969" s="1">
        <v>0</v>
      </c>
      <c r="U969" s="2" t="s">
        <v>0</v>
      </c>
      <c r="V969" s="1">
        <v>0</v>
      </c>
      <c r="W969" s="1">
        <v>102650950</v>
      </c>
      <c r="X969" s="2" t="s">
        <v>9</v>
      </c>
      <c r="Y969" s="1">
        <v>16424152</v>
      </c>
      <c r="Z969" s="3">
        <v>0</v>
      </c>
      <c r="AA969" s="3" t="s">
        <v>0</v>
      </c>
      <c r="AB969" s="3">
        <v>0</v>
      </c>
      <c r="AC969" s="3">
        <v>0</v>
      </c>
      <c r="AD969" s="3" t="s">
        <v>0</v>
      </c>
      <c r="AE969" s="3">
        <v>0</v>
      </c>
    </row>
    <row r="970" spans="1:31" hidden="1" x14ac:dyDescent="0.25">
      <c r="A970" s="2" t="s">
        <v>407</v>
      </c>
      <c r="B970" s="47">
        <v>44276</v>
      </c>
      <c r="C970" s="2" t="s">
        <v>6</v>
      </c>
      <c r="D970" s="2" t="s">
        <v>19</v>
      </c>
      <c r="E970" s="2" t="s">
        <v>185</v>
      </c>
      <c r="F970" s="2" t="s">
        <v>1220</v>
      </c>
      <c r="G970" s="2" t="s">
        <v>3</v>
      </c>
      <c r="H970" s="2" t="s">
        <v>2769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1263063891.5211999</v>
      </c>
      <c r="R970" s="1">
        <v>0</v>
      </c>
      <c r="S970" s="1">
        <v>920811369.25</v>
      </c>
      <c r="T970" s="1">
        <v>0</v>
      </c>
      <c r="U970" s="2" t="s">
        <v>0</v>
      </c>
      <c r="V970" s="1">
        <v>0</v>
      </c>
      <c r="W970" s="1">
        <v>295045277.81999999</v>
      </c>
      <c r="X970" s="2" t="s">
        <v>9</v>
      </c>
      <c r="Y970" s="1">
        <v>47207244.451200001</v>
      </c>
      <c r="Z970" s="3">
        <v>0</v>
      </c>
      <c r="AA970" s="3" t="s">
        <v>0</v>
      </c>
      <c r="AB970" s="3">
        <v>0</v>
      </c>
      <c r="AC970" s="3">
        <v>0</v>
      </c>
      <c r="AD970" s="3" t="s">
        <v>0</v>
      </c>
      <c r="AE970" s="3">
        <v>0</v>
      </c>
    </row>
    <row r="971" spans="1:31" hidden="1" x14ac:dyDescent="0.25">
      <c r="A971" s="2" t="s">
        <v>408</v>
      </c>
      <c r="B971" s="47">
        <v>44276</v>
      </c>
      <c r="C971" s="2" t="s">
        <v>6</v>
      </c>
      <c r="D971" s="2" t="s">
        <v>14</v>
      </c>
      <c r="E971" s="2" t="s">
        <v>181</v>
      </c>
      <c r="F971" s="2" t="s">
        <v>2770</v>
      </c>
      <c r="G971" s="2" t="s">
        <v>3</v>
      </c>
      <c r="H971" s="2" t="s">
        <v>2771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1">
        <v>498425756.5</v>
      </c>
      <c r="R971" s="1">
        <v>0</v>
      </c>
      <c r="S971" s="1">
        <v>445932450.5</v>
      </c>
      <c r="T971" s="1">
        <v>0</v>
      </c>
      <c r="U971" s="2" t="s">
        <v>0</v>
      </c>
      <c r="V971" s="1">
        <v>0</v>
      </c>
      <c r="W971" s="1">
        <v>45252850</v>
      </c>
      <c r="X971" s="2" t="s">
        <v>0</v>
      </c>
      <c r="Y971" s="1">
        <v>7240456</v>
      </c>
      <c r="Z971" s="3">
        <v>0</v>
      </c>
      <c r="AA971" s="3" t="s">
        <v>0</v>
      </c>
      <c r="AB971" s="3">
        <v>0</v>
      </c>
      <c r="AC971" s="3">
        <v>0</v>
      </c>
      <c r="AD971" s="3" t="s">
        <v>0</v>
      </c>
      <c r="AE971" s="3">
        <v>0</v>
      </c>
    </row>
    <row r="972" spans="1:31" hidden="1" x14ac:dyDescent="0.25">
      <c r="A972" s="2" t="s">
        <v>409</v>
      </c>
      <c r="B972" s="47">
        <v>44276</v>
      </c>
      <c r="C972" s="2" t="s">
        <v>6</v>
      </c>
      <c r="D972" s="2" t="s">
        <v>10</v>
      </c>
      <c r="E972" s="2" t="s">
        <v>178</v>
      </c>
      <c r="F972" s="2" t="s">
        <v>2772</v>
      </c>
      <c r="G972" s="2" t="s">
        <v>3</v>
      </c>
      <c r="H972" s="2" t="s">
        <v>2773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958325730.52640009</v>
      </c>
      <c r="R972" s="1">
        <v>0</v>
      </c>
      <c r="S972" s="1">
        <v>652556723.25</v>
      </c>
      <c r="T972" s="1">
        <v>0</v>
      </c>
      <c r="U972" s="2" t="s">
        <v>0</v>
      </c>
      <c r="V972" s="1">
        <v>0</v>
      </c>
      <c r="W972" s="1">
        <v>263593971.78999999</v>
      </c>
      <c r="X972" s="2" t="s">
        <v>9</v>
      </c>
      <c r="Y972" s="1">
        <v>42175035.486400001</v>
      </c>
      <c r="Z972" s="3">
        <v>0</v>
      </c>
      <c r="AA972" s="3" t="s">
        <v>0</v>
      </c>
      <c r="AB972" s="3">
        <v>0</v>
      </c>
      <c r="AC972" s="3">
        <v>0</v>
      </c>
      <c r="AD972" s="3" t="s">
        <v>0</v>
      </c>
      <c r="AE972" s="3">
        <v>0</v>
      </c>
    </row>
    <row r="973" spans="1:31" hidden="1" x14ac:dyDescent="0.25">
      <c r="A973" s="2" t="s">
        <v>424</v>
      </c>
      <c r="B973" s="47">
        <v>44276</v>
      </c>
      <c r="C973" s="2" t="s">
        <v>6</v>
      </c>
      <c r="D973" s="2" t="s">
        <v>280</v>
      </c>
      <c r="E973" s="2" t="s">
        <v>204</v>
      </c>
      <c r="F973" s="2" t="s">
        <v>1221</v>
      </c>
      <c r="G973" s="2" t="s">
        <v>3</v>
      </c>
      <c r="H973" s="2" t="s">
        <v>2774</v>
      </c>
      <c r="I973" s="1" t="s">
        <v>1</v>
      </c>
      <c r="J973" s="1" t="s">
        <v>1</v>
      </c>
      <c r="K973" s="1" t="s">
        <v>1</v>
      </c>
      <c r="L973" s="1" t="s">
        <v>1</v>
      </c>
      <c r="M973" s="1"/>
      <c r="N973" s="2" t="s">
        <v>1</v>
      </c>
      <c r="O973" s="2" t="s">
        <v>2</v>
      </c>
      <c r="P973" s="2"/>
      <c r="Q973" s="1">
        <v>210270039.5</v>
      </c>
      <c r="R973" s="1">
        <v>0</v>
      </c>
      <c r="S973" s="1">
        <v>197243819.5</v>
      </c>
      <c r="T973" s="1">
        <v>0</v>
      </c>
      <c r="U973" s="2" t="s">
        <v>0</v>
      </c>
      <c r="V973" s="1">
        <v>0</v>
      </c>
      <c r="W973" s="1">
        <v>11229500</v>
      </c>
      <c r="X973" s="2" t="s">
        <v>0</v>
      </c>
      <c r="Y973" s="1">
        <v>1796720</v>
      </c>
      <c r="Z973" s="3">
        <v>0</v>
      </c>
      <c r="AA973" s="3" t="s">
        <v>0</v>
      </c>
      <c r="AB973" s="3">
        <v>0</v>
      </c>
      <c r="AC973" s="3">
        <v>0</v>
      </c>
      <c r="AD973" s="3" t="s">
        <v>0</v>
      </c>
      <c r="AE973" s="3">
        <v>0</v>
      </c>
    </row>
    <row r="974" spans="1:31" hidden="1" x14ac:dyDescent="0.25">
      <c r="A974" s="2" t="s">
        <v>425</v>
      </c>
      <c r="B974" s="47">
        <v>44276</v>
      </c>
      <c r="C974" s="2" t="s">
        <v>6</v>
      </c>
      <c r="D974" s="2" t="s">
        <v>7</v>
      </c>
      <c r="E974" s="2" t="s">
        <v>762</v>
      </c>
      <c r="F974" s="2" t="s">
        <v>2775</v>
      </c>
      <c r="G974" s="2" t="s">
        <v>3</v>
      </c>
      <c r="H974" s="2" t="s">
        <v>2776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459321922</v>
      </c>
      <c r="R974" s="1">
        <v>0</v>
      </c>
      <c r="S974" s="1">
        <v>359625200</v>
      </c>
      <c r="T974" s="1">
        <v>0</v>
      </c>
      <c r="U974" s="2" t="s">
        <v>0</v>
      </c>
      <c r="V974" s="1">
        <v>0</v>
      </c>
      <c r="W974" s="1">
        <v>85945450</v>
      </c>
      <c r="X974" s="2" t="s">
        <v>0</v>
      </c>
      <c r="Y974" s="1">
        <v>13751272</v>
      </c>
      <c r="Z974" s="3">
        <v>0</v>
      </c>
      <c r="AA974" s="3" t="s">
        <v>0</v>
      </c>
      <c r="AB974" s="3">
        <v>0</v>
      </c>
      <c r="AC974" s="3">
        <v>0</v>
      </c>
      <c r="AD974" s="3" t="s">
        <v>0</v>
      </c>
      <c r="AE974" s="3">
        <v>0</v>
      </c>
    </row>
    <row r="975" spans="1:31" hidden="1" x14ac:dyDescent="0.25">
      <c r="A975" s="2" t="s">
        <v>426</v>
      </c>
      <c r="B975" s="47">
        <v>44276</v>
      </c>
      <c r="C975" s="2" t="s">
        <v>6</v>
      </c>
      <c r="D975" s="2" t="s">
        <v>5</v>
      </c>
      <c r="E975" s="2" t="s">
        <v>175</v>
      </c>
      <c r="F975" s="2" t="s">
        <v>1126</v>
      </c>
      <c r="G975" s="2" t="s">
        <v>3</v>
      </c>
      <c r="H975" s="2" t="s">
        <v>2777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680938657.79559994</v>
      </c>
      <c r="R975" s="1">
        <v>0</v>
      </c>
      <c r="S975" s="1">
        <v>494329259.25</v>
      </c>
      <c r="T975" s="1">
        <v>0</v>
      </c>
      <c r="U975" s="2" t="s">
        <v>0</v>
      </c>
      <c r="V975" s="1">
        <v>0</v>
      </c>
      <c r="W975" s="1">
        <v>160870171.16</v>
      </c>
      <c r="X975" s="2" t="s">
        <v>9</v>
      </c>
      <c r="Y975" s="1">
        <v>25739227.385600001</v>
      </c>
      <c r="Z975" s="3">
        <v>0</v>
      </c>
      <c r="AA975" s="3" t="s">
        <v>0</v>
      </c>
      <c r="AB975" s="3">
        <v>0</v>
      </c>
      <c r="AC975" s="3">
        <v>0</v>
      </c>
      <c r="AD975" s="3" t="s">
        <v>0</v>
      </c>
      <c r="AE975" s="3">
        <v>0</v>
      </c>
    </row>
    <row r="976" spans="1:31" hidden="1" x14ac:dyDescent="0.25">
      <c r="A976" s="2" t="s">
        <v>427</v>
      </c>
      <c r="B976" s="46">
        <v>44276</v>
      </c>
      <c r="C976" s="2" t="s">
        <v>6</v>
      </c>
      <c r="D976" s="2" t="s">
        <v>1007</v>
      </c>
      <c r="E976" s="2" t="s">
        <v>907</v>
      </c>
      <c r="F976" s="59" t="s">
        <v>2778</v>
      </c>
      <c r="G976" s="2" t="s">
        <v>3</v>
      </c>
      <c r="H976" s="2" t="s">
        <v>2620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98</v>
      </c>
      <c r="P976" s="2" t="s">
        <v>1</v>
      </c>
      <c r="Q976" s="1">
        <v>0</v>
      </c>
      <c r="R976" s="1">
        <v>0</v>
      </c>
      <c r="S976" s="1">
        <v>0</v>
      </c>
      <c r="T976" s="1">
        <v>0</v>
      </c>
      <c r="U976" s="2" t="s">
        <v>0</v>
      </c>
      <c r="V976" s="1">
        <v>0</v>
      </c>
      <c r="W976" s="1"/>
      <c r="X976" s="2" t="s">
        <v>9</v>
      </c>
      <c r="Y976" s="1">
        <v>0</v>
      </c>
      <c r="Z976" s="3">
        <v>0</v>
      </c>
      <c r="AA976" s="3" t="s">
        <v>0</v>
      </c>
      <c r="AB976" s="3">
        <v>0</v>
      </c>
      <c r="AC976" s="3">
        <v>0</v>
      </c>
      <c r="AD976" s="3" t="s">
        <v>0</v>
      </c>
      <c r="AE976" s="3">
        <v>0</v>
      </c>
    </row>
    <row r="977" spans="1:31" hidden="1" x14ac:dyDescent="0.25">
      <c r="A977" s="2" t="s">
        <v>428</v>
      </c>
      <c r="B977" s="47">
        <v>44277</v>
      </c>
      <c r="C977" s="2" t="s">
        <v>27</v>
      </c>
      <c r="D977" s="2" t="s">
        <v>49</v>
      </c>
      <c r="E977" s="2" t="s">
        <v>223</v>
      </c>
      <c r="F977" s="2" t="s">
        <v>2779</v>
      </c>
      <c r="G977" s="2" t="s">
        <v>3</v>
      </c>
      <c r="H977" s="2" t="s">
        <v>2780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904354778.8499999</v>
      </c>
      <c r="R977" s="1">
        <v>0</v>
      </c>
      <c r="S977" s="1">
        <v>703917359.5</v>
      </c>
      <c r="T977" s="1">
        <v>0</v>
      </c>
      <c r="U977" s="2" t="s">
        <v>0</v>
      </c>
      <c r="V977" s="1">
        <v>0</v>
      </c>
      <c r="W977" s="1">
        <v>172790878.75</v>
      </c>
      <c r="X977" s="2" t="s">
        <v>9</v>
      </c>
      <c r="Y977" s="1">
        <v>27646540.600000001</v>
      </c>
      <c r="Z977" s="3">
        <v>0</v>
      </c>
      <c r="AA977" s="3" t="s">
        <v>0</v>
      </c>
      <c r="AB977" s="3">
        <v>0</v>
      </c>
      <c r="AC977" s="3">
        <v>0</v>
      </c>
      <c r="AD977" s="3" t="s">
        <v>0</v>
      </c>
      <c r="AE977" s="3">
        <v>0</v>
      </c>
    </row>
    <row r="978" spans="1:31" hidden="1" x14ac:dyDescent="0.25">
      <c r="A978" s="2" t="s">
        <v>429</v>
      </c>
      <c r="B978" s="47">
        <v>44277</v>
      </c>
      <c r="C978" s="2" t="s">
        <v>27</v>
      </c>
      <c r="D978" s="2" t="s">
        <v>49</v>
      </c>
      <c r="E978" s="2" t="s">
        <v>223</v>
      </c>
      <c r="F978" s="2" t="s">
        <v>2781</v>
      </c>
      <c r="G978" s="2" t="s">
        <v>3</v>
      </c>
      <c r="H978" s="2" t="s">
        <v>2782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1067</v>
      </c>
      <c r="P978" s="2" t="s">
        <v>1068</v>
      </c>
      <c r="Q978" s="1">
        <v>27843462</v>
      </c>
      <c r="R978" s="1">
        <v>0</v>
      </c>
      <c r="S978" s="1">
        <v>13042500</v>
      </c>
      <c r="T978" s="1">
        <v>12759450</v>
      </c>
      <c r="U978" s="2" t="s">
        <v>9</v>
      </c>
      <c r="V978" s="1">
        <v>2041512</v>
      </c>
      <c r="W978" s="1">
        <v>0</v>
      </c>
      <c r="X978" s="2" t="s">
        <v>0</v>
      </c>
      <c r="Y978" s="1">
        <v>0</v>
      </c>
      <c r="Z978" s="3">
        <v>0</v>
      </c>
      <c r="AA978" s="3" t="s">
        <v>0</v>
      </c>
      <c r="AB978" s="3">
        <v>0</v>
      </c>
      <c r="AC978" s="3">
        <v>0</v>
      </c>
      <c r="AD978" s="3" t="s">
        <v>0</v>
      </c>
      <c r="AE978" s="3">
        <v>0</v>
      </c>
    </row>
    <row r="979" spans="1:31" hidden="1" x14ac:dyDescent="0.25">
      <c r="A979" s="2" t="s">
        <v>430</v>
      </c>
      <c r="B979" s="47">
        <v>44277</v>
      </c>
      <c r="C979" s="2" t="s">
        <v>27</v>
      </c>
      <c r="D979" s="2" t="s">
        <v>49</v>
      </c>
      <c r="E979" s="2" t="s">
        <v>223</v>
      </c>
      <c r="F979" s="2" t="s">
        <v>2779</v>
      </c>
      <c r="G979" s="2" t="s">
        <v>3</v>
      </c>
      <c r="H979" s="2" t="s">
        <v>2783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1">
        <v>214724473</v>
      </c>
      <c r="R979" s="1">
        <v>0</v>
      </c>
      <c r="S979" s="1">
        <v>116507418</v>
      </c>
      <c r="T979" s="1">
        <v>0</v>
      </c>
      <c r="U979" s="2" t="s">
        <v>0</v>
      </c>
      <c r="V979" s="1">
        <v>0</v>
      </c>
      <c r="W979" s="1">
        <v>84669875</v>
      </c>
      <c r="X979" s="2" t="s">
        <v>9</v>
      </c>
      <c r="Y979" s="1">
        <v>13547180</v>
      </c>
      <c r="Z979" s="3">
        <v>0</v>
      </c>
      <c r="AA979" s="3" t="s">
        <v>0</v>
      </c>
      <c r="AB979" s="3">
        <v>0</v>
      </c>
      <c r="AC979" s="3">
        <v>0</v>
      </c>
      <c r="AD979" s="3" t="s">
        <v>0</v>
      </c>
      <c r="AE979" s="3">
        <v>0</v>
      </c>
    </row>
    <row r="980" spans="1:31" hidden="1" x14ac:dyDescent="0.25">
      <c r="A980" s="2" t="s">
        <v>431</v>
      </c>
      <c r="B980" s="47">
        <v>44277</v>
      </c>
      <c r="C980" s="2" t="s">
        <v>27</v>
      </c>
      <c r="D980" s="2" t="s">
        <v>49</v>
      </c>
      <c r="E980" s="2" t="s">
        <v>223</v>
      </c>
      <c r="F980" s="2" t="s">
        <v>2781</v>
      </c>
      <c r="G980" s="2" t="s">
        <v>13</v>
      </c>
      <c r="H980" s="2" t="s">
        <v>1</v>
      </c>
      <c r="I980" s="1" t="s">
        <v>1091</v>
      </c>
      <c r="J980" s="1" t="s">
        <v>1</v>
      </c>
      <c r="K980" s="1" t="s">
        <v>2784</v>
      </c>
      <c r="L980" s="1" t="s">
        <v>2785</v>
      </c>
      <c r="M980" s="1">
        <v>79091866</v>
      </c>
      <c r="N980" s="2" t="s">
        <v>12</v>
      </c>
      <c r="O980" s="2" t="s">
        <v>2786</v>
      </c>
      <c r="P980" s="2" t="s">
        <v>2787</v>
      </c>
      <c r="Q980" s="1">
        <v>-4440000</v>
      </c>
      <c r="R980" s="1">
        <v>0</v>
      </c>
      <c r="S980" s="1">
        <v>-4440000</v>
      </c>
      <c r="T980" s="1">
        <v>0</v>
      </c>
      <c r="U980" s="2" t="s">
        <v>0</v>
      </c>
      <c r="V980" s="1">
        <v>0</v>
      </c>
      <c r="W980" s="1">
        <v>0</v>
      </c>
      <c r="X980" s="2" t="s">
        <v>0</v>
      </c>
      <c r="Y980" s="1">
        <v>0</v>
      </c>
      <c r="Z980" s="3">
        <v>0</v>
      </c>
      <c r="AA980" s="3" t="s">
        <v>0</v>
      </c>
      <c r="AB980" s="3">
        <v>0</v>
      </c>
      <c r="AC980" s="3">
        <v>0</v>
      </c>
      <c r="AD980" s="3" t="s">
        <v>0</v>
      </c>
      <c r="AE980" s="3">
        <v>0</v>
      </c>
    </row>
    <row r="981" spans="1:31" hidden="1" x14ac:dyDescent="0.25">
      <c r="A981" s="2" t="s">
        <v>432</v>
      </c>
      <c r="B981" s="47">
        <v>44277</v>
      </c>
      <c r="C981" s="2" t="s">
        <v>27</v>
      </c>
      <c r="D981" s="2" t="s">
        <v>49</v>
      </c>
      <c r="E981" s="2" t="s">
        <v>223</v>
      </c>
      <c r="F981" s="2" t="s">
        <v>2781</v>
      </c>
      <c r="G981" s="2" t="s">
        <v>13</v>
      </c>
      <c r="H981" s="2" t="s">
        <v>1</v>
      </c>
      <c r="I981" s="1" t="s">
        <v>1241</v>
      </c>
      <c r="J981" s="1" t="s">
        <v>1</v>
      </c>
      <c r="K981" s="1" t="s">
        <v>2788</v>
      </c>
      <c r="L981" s="1" t="s">
        <v>2785</v>
      </c>
      <c r="M981" s="1">
        <v>2869350</v>
      </c>
      <c r="N981" s="2" t="s">
        <v>12</v>
      </c>
      <c r="O981" s="2" t="s">
        <v>2789</v>
      </c>
      <c r="P981" s="2" t="s">
        <v>2790</v>
      </c>
      <c r="Q981" s="1">
        <v>-2869350</v>
      </c>
      <c r="R981" s="1">
        <v>0</v>
      </c>
      <c r="S981" s="1">
        <v>-2869350</v>
      </c>
      <c r="T981" s="1">
        <v>0</v>
      </c>
      <c r="U981" s="2" t="s">
        <v>0</v>
      </c>
      <c r="V981" s="1">
        <v>0</v>
      </c>
      <c r="W981" s="1">
        <v>0</v>
      </c>
      <c r="X981" s="2" t="s">
        <v>0</v>
      </c>
      <c r="Y981" s="1">
        <v>0</v>
      </c>
      <c r="Z981" s="3">
        <v>0</v>
      </c>
      <c r="AA981" s="3" t="s">
        <v>0</v>
      </c>
      <c r="AB981" s="3">
        <v>0</v>
      </c>
      <c r="AC981" s="3">
        <v>0</v>
      </c>
      <c r="AD981" s="3" t="s">
        <v>0</v>
      </c>
      <c r="AE981" s="3">
        <v>0</v>
      </c>
    </row>
    <row r="982" spans="1:31" hidden="1" x14ac:dyDescent="0.25">
      <c r="A982" s="2" t="s">
        <v>433</v>
      </c>
      <c r="B982" s="47">
        <v>44277</v>
      </c>
      <c r="C982" s="2" t="s">
        <v>6</v>
      </c>
      <c r="D982" s="2" t="s">
        <v>49</v>
      </c>
      <c r="E982" s="2" t="s">
        <v>232</v>
      </c>
      <c r="F982" s="2" t="s">
        <v>1166</v>
      </c>
      <c r="G982" s="2" t="s">
        <v>3</v>
      </c>
      <c r="H982" s="2" t="s">
        <v>2791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1195969638.1199999</v>
      </c>
      <c r="R982" s="1">
        <v>0</v>
      </c>
      <c r="S982" s="1">
        <v>1037417052.75</v>
      </c>
      <c r="T982" s="1">
        <v>0</v>
      </c>
      <c r="U982" s="2" t="s">
        <v>0</v>
      </c>
      <c r="V982" s="1">
        <v>0</v>
      </c>
      <c r="W982" s="1">
        <v>136683263.25</v>
      </c>
      <c r="X982" s="2" t="s">
        <v>9</v>
      </c>
      <c r="Y982" s="1">
        <v>21869322.120000001</v>
      </c>
      <c r="Z982" s="3">
        <v>0</v>
      </c>
      <c r="AA982" s="3" t="s">
        <v>0</v>
      </c>
      <c r="AB982" s="3">
        <v>0</v>
      </c>
      <c r="AC982" s="3">
        <v>0</v>
      </c>
      <c r="AD982" s="3" t="s">
        <v>0</v>
      </c>
      <c r="AE982" s="3">
        <v>0</v>
      </c>
    </row>
    <row r="983" spans="1:31" hidden="1" x14ac:dyDescent="0.25">
      <c r="A983" s="2" t="s">
        <v>434</v>
      </c>
      <c r="B983" s="47">
        <v>44277</v>
      </c>
      <c r="C983" s="2" t="s">
        <v>6</v>
      </c>
      <c r="D983" s="2" t="s">
        <v>49</v>
      </c>
      <c r="E983" s="2" t="s">
        <v>232</v>
      </c>
      <c r="F983" s="2" t="s">
        <v>1166</v>
      </c>
      <c r="G983" s="2" t="s">
        <v>13</v>
      </c>
      <c r="H983" s="2" t="s">
        <v>1</v>
      </c>
      <c r="I983" s="1" t="s">
        <v>2792</v>
      </c>
      <c r="J983" s="1" t="s">
        <v>1</v>
      </c>
      <c r="K983" s="1" t="s">
        <v>2793</v>
      </c>
      <c r="L983" s="1" t="s">
        <v>2106</v>
      </c>
      <c r="M983" s="1">
        <v>65678088.5</v>
      </c>
      <c r="N983" s="2" t="s">
        <v>12</v>
      </c>
      <c r="O983" s="2" t="s">
        <v>2794</v>
      </c>
      <c r="P983" s="2" t="s">
        <v>2795</v>
      </c>
      <c r="Q983" s="1">
        <v>-9265350</v>
      </c>
      <c r="R983" s="1">
        <v>0</v>
      </c>
      <c r="S983" s="1">
        <v>-9265350</v>
      </c>
      <c r="T983" s="1">
        <v>0</v>
      </c>
      <c r="U983" s="2" t="s">
        <v>0</v>
      </c>
      <c r="V983" s="1">
        <v>0</v>
      </c>
      <c r="W983" s="1">
        <v>0</v>
      </c>
      <c r="X983" s="2" t="s">
        <v>0</v>
      </c>
      <c r="Y983" s="1">
        <v>0</v>
      </c>
      <c r="Z983" s="3">
        <v>0</v>
      </c>
      <c r="AA983" s="3" t="s">
        <v>0</v>
      </c>
      <c r="AB983" s="3">
        <v>0</v>
      </c>
      <c r="AC983" s="3">
        <v>0</v>
      </c>
      <c r="AD983" s="3" t="s">
        <v>0</v>
      </c>
      <c r="AE983" s="3">
        <v>0</v>
      </c>
    </row>
    <row r="984" spans="1:31" hidden="1" x14ac:dyDescent="0.25">
      <c r="A984" s="2" t="s">
        <v>435</v>
      </c>
      <c r="B984" s="47">
        <v>44277</v>
      </c>
      <c r="C984" s="2" t="s">
        <v>35</v>
      </c>
      <c r="D984" s="2" t="s">
        <v>42</v>
      </c>
      <c r="E984" s="2" t="s">
        <v>219</v>
      </c>
      <c r="F984" s="2" t="s">
        <v>2796</v>
      </c>
      <c r="G984" s="2" t="s">
        <v>3</v>
      </c>
      <c r="H984" s="2" t="s">
        <v>2797</v>
      </c>
      <c r="I984" s="1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1">
        <v>309301891.5</v>
      </c>
      <c r="R984" s="1">
        <v>0</v>
      </c>
      <c r="S984" s="1">
        <v>283882521.5</v>
      </c>
      <c r="T984" s="1">
        <v>0</v>
      </c>
      <c r="U984" s="2" t="s">
        <v>0</v>
      </c>
      <c r="V984" s="1">
        <v>0</v>
      </c>
      <c r="W984" s="1">
        <v>21913250</v>
      </c>
      <c r="X984" s="2" t="s">
        <v>0</v>
      </c>
      <c r="Y984" s="1">
        <v>3506120</v>
      </c>
      <c r="Z984" s="3">
        <v>0</v>
      </c>
      <c r="AA984" s="3" t="s">
        <v>0</v>
      </c>
      <c r="AB984" s="3">
        <v>0</v>
      </c>
      <c r="AC984" s="3">
        <v>0</v>
      </c>
      <c r="AD984" s="3" t="s">
        <v>0</v>
      </c>
      <c r="AE984" s="3">
        <v>0</v>
      </c>
    </row>
    <row r="985" spans="1:31" hidden="1" x14ac:dyDescent="0.25">
      <c r="A985" s="2" t="s">
        <v>436</v>
      </c>
      <c r="B985" s="47">
        <v>44277</v>
      </c>
      <c r="C985" s="2" t="s">
        <v>6</v>
      </c>
      <c r="D985" s="2" t="s">
        <v>42</v>
      </c>
      <c r="E985" s="2" t="s">
        <v>221</v>
      </c>
      <c r="F985" s="2" t="s">
        <v>916</v>
      </c>
      <c r="G985" s="2" t="s">
        <v>3</v>
      </c>
      <c r="H985" s="2" t="s">
        <v>2798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1028</v>
      </c>
      <c r="P985" s="2" t="s">
        <v>1029</v>
      </c>
      <c r="Q985" s="1">
        <v>258349392</v>
      </c>
      <c r="R985" s="1">
        <v>0</v>
      </c>
      <c r="S985" s="1">
        <v>255448000</v>
      </c>
      <c r="T985" s="1">
        <v>2501200</v>
      </c>
      <c r="U985" s="2" t="s">
        <v>9</v>
      </c>
      <c r="V985" s="1">
        <v>400192</v>
      </c>
      <c r="W985" s="1">
        <v>0</v>
      </c>
      <c r="X985" s="2" t="s">
        <v>0</v>
      </c>
      <c r="Y985" s="1">
        <v>0</v>
      </c>
      <c r="Z985" s="3">
        <v>0</v>
      </c>
      <c r="AA985" s="3" t="s">
        <v>0</v>
      </c>
      <c r="AB985" s="3">
        <v>0</v>
      </c>
      <c r="AC985" s="3">
        <v>0</v>
      </c>
      <c r="AD985" s="3" t="s">
        <v>0</v>
      </c>
      <c r="AE985" s="3">
        <v>0</v>
      </c>
    </row>
    <row r="986" spans="1:31" hidden="1" x14ac:dyDescent="0.25">
      <c r="A986" s="2" t="s">
        <v>437</v>
      </c>
      <c r="B986" s="47">
        <v>44277</v>
      </c>
      <c r="C986" s="2" t="s">
        <v>6</v>
      </c>
      <c r="D986" s="2" t="s">
        <v>42</v>
      </c>
      <c r="E986" s="2" t="s">
        <v>221</v>
      </c>
      <c r="F986" s="2" t="s">
        <v>916</v>
      </c>
      <c r="G986" s="2" t="s">
        <v>3</v>
      </c>
      <c r="H986" s="2" t="s">
        <v>2799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342000358</v>
      </c>
      <c r="R986" s="1">
        <v>0</v>
      </c>
      <c r="S986" s="1">
        <v>296114586</v>
      </c>
      <c r="T986" s="1">
        <v>0</v>
      </c>
      <c r="U986" s="2" t="s">
        <v>0</v>
      </c>
      <c r="V986" s="1">
        <v>0</v>
      </c>
      <c r="W986" s="1">
        <v>39556700</v>
      </c>
      <c r="X986" s="2" t="s">
        <v>9</v>
      </c>
      <c r="Y986" s="1">
        <v>6329072</v>
      </c>
      <c r="Z986" s="3">
        <v>0</v>
      </c>
      <c r="AA986" s="3" t="s">
        <v>0</v>
      </c>
      <c r="AB986" s="3">
        <v>0</v>
      </c>
      <c r="AC986" s="3">
        <v>0</v>
      </c>
      <c r="AD986" s="3" t="s">
        <v>0</v>
      </c>
      <c r="AE986" s="3">
        <v>0</v>
      </c>
    </row>
    <row r="987" spans="1:31" hidden="1" x14ac:dyDescent="0.25">
      <c r="A987" s="2" t="s">
        <v>438</v>
      </c>
      <c r="B987" s="47">
        <v>44277</v>
      </c>
      <c r="C987" s="2" t="s">
        <v>6</v>
      </c>
      <c r="D987" s="2" t="s">
        <v>42</v>
      </c>
      <c r="E987" s="2" t="s">
        <v>221</v>
      </c>
      <c r="F987" s="2" t="s">
        <v>916</v>
      </c>
      <c r="G987" s="2" t="s">
        <v>3</v>
      </c>
      <c r="H987" s="2" t="s">
        <v>2800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2801</v>
      </c>
      <c r="P987" s="2" t="s">
        <v>2802</v>
      </c>
      <c r="Q987" s="1">
        <v>19491748</v>
      </c>
      <c r="R987" s="1">
        <v>0</v>
      </c>
      <c r="S987" s="1">
        <v>11470000</v>
      </c>
      <c r="T987" s="1">
        <v>6915300</v>
      </c>
      <c r="U987" s="2" t="s">
        <v>9</v>
      </c>
      <c r="V987" s="1">
        <v>1106448</v>
      </c>
      <c r="W987" s="1">
        <v>0</v>
      </c>
      <c r="X987" s="2" t="s">
        <v>0</v>
      </c>
      <c r="Y987" s="1">
        <v>0</v>
      </c>
      <c r="Z987" s="3">
        <v>0</v>
      </c>
      <c r="AA987" s="3" t="s">
        <v>0</v>
      </c>
      <c r="AB987" s="3">
        <v>0</v>
      </c>
      <c r="AC987" s="3">
        <v>0</v>
      </c>
      <c r="AD987" s="3" t="s">
        <v>0</v>
      </c>
      <c r="AE987" s="3">
        <v>0</v>
      </c>
    </row>
    <row r="988" spans="1:31" hidden="1" x14ac:dyDescent="0.25">
      <c r="A988" s="2" t="s">
        <v>439</v>
      </c>
      <c r="B988" s="47">
        <v>44277</v>
      </c>
      <c r="C988" s="2" t="s">
        <v>6</v>
      </c>
      <c r="D988" s="2" t="s">
        <v>42</v>
      </c>
      <c r="E988" s="2" t="s">
        <v>221</v>
      </c>
      <c r="F988" s="2" t="s">
        <v>916</v>
      </c>
      <c r="G988" s="2" t="s">
        <v>3</v>
      </c>
      <c r="H988" s="2" t="s">
        <v>2803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1">
        <v>230947748.48000002</v>
      </c>
      <c r="R988" s="1">
        <v>0</v>
      </c>
      <c r="S988" s="1">
        <v>148641395</v>
      </c>
      <c r="T988" s="1">
        <v>0</v>
      </c>
      <c r="U988" s="2" t="s">
        <v>0</v>
      </c>
      <c r="V988" s="1">
        <v>0</v>
      </c>
      <c r="W988" s="1">
        <v>70953753</v>
      </c>
      <c r="X988" s="2" t="s">
        <v>9</v>
      </c>
      <c r="Y988" s="1">
        <v>11352600.479999999</v>
      </c>
      <c r="Z988" s="3">
        <v>0</v>
      </c>
      <c r="AA988" s="3" t="s">
        <v>0</v>
      </c>
      <c r="AB988" s="3">
        <v>0</v>
      </c>
      <c r="AC988" s="3">
        <v>0</v>
      </c>
      <c r="AD988" s="3" t="s">
        <v>0</v>
      </c>
      <c r="AE988" s="3">
        <v>0</v>
      </c>
    </row>
    <row r="989" spans="1:31" hidden="1" x14ac:dyDescent="0.25">
      <c r="A989" s="2" t="s">
        <v>440</v>
      </c>
      <c r="B989" s="46">
        <v>44277</v>
      </c>
      <c r="C989" s="2" t="s">
        <v>6</v>
      </c>
      <c r="D989" s="2" t="s">
        <v>42</v>
      </c>
      <c r="E989" s="2" t="s">
        <v>217</v>
      </c>
      <c r="F989" s="59" t="s">
        <v>1005</v>
      </c>
      <c r="G989" s="2" t="s">
        <v>1182</v>
      </c>
      <c r="H989" s="2" t="s">
        <v>2804</v>
      </c>
      <c r="I989" s="2"/>
      <c r="J989" s="1"/>
      <c r="K989" s="1"/>
      <c r="L989" s="1"/>
      <c r="M989" s="1">
        <v>0</v>
      </c>
      <c r="N989" s="2"/>
      <c r="O989" s="2" t="s">
        <v>2</v>
      </c>
      <c r="P989" s="2"/>
      <c r="Q989" s="1">
        <v>167414284</v>
      </c>
      <c r="R989" s="1">
        <v>0</v>
      </c>
      <c r="S989" s="1">
        <v>167414284</v>
      </c>
      <c r="T989" s="1">
        <v>0</v>
      </c>
      <c r="U989" s="2" t="s">
        <v>0</v>
      </c>
      <c r="V989" s="1">
        <v>0</v>
      </c>
      <c r="W989" s="1">
        <v>0</v>
      </c>
      <c r="X989" s="2" t="s">
        <v>0</v>
      </c>
      <c r="Y989" s="1">
        <v>0</v>
      </c>
      <c r="Z989" s="3">
        <v>0</v>
      </c>
      <c r="AA989" s="3" t="s">
        <v>0</v>
      </c>
      <c r="AB989" s="3">
        <v>0</v>
      </c>
      <c r="AC989" s="3">
        <v>0</v>
      </c>
      <c r="AD989" s="3" t="s">
        <v>0</v>
      </c>
      <c r="AE989" s="3">
        <v>0</v>
      </c>
    </row>
    <row r="990" spans="1:31" hidden="1" x14ac:dyDescent="0.25">
      <c r="A990" s="2" t="s">
        <v>441</v>
      </c>
      <c r="B990" s="47">
        <v>44277</v>
      </c>
      <c r="C990" s="2" t="s">
        <v>27</v>
      </c>
      <c r="D990" s="2" t="s">
        <v>42</v>
      </c>
      <c r="E990" s="2" t="s">
        <v>214</v>
      </c>
      <c r="F990" s="2" t="s">
        <v>2494</v>
      </c>
      <c r="G990" s="2" t="s">
        <v>3</v>
      </c>
      <c r="H990" s="2" t="s">
        <v>2805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1">
        <v>882336142.55119991</v>
      </c>
      <c r="R990" s="1">
        <v>0</v>
      </c>
      <c r="S990" s="1">
        <v>593331801.5</v>
      </c>
      <c r="T990" s="1">
        <v>0</v>
      </c>
      <c r="U990" s="2" t="s">
        <v>0</v>
      </c>
      <c r="V990" s="1">
        <v>0</v>
      </c>
      <c r="W990" s="1">
        <v>249141673.31999999</v>
      </c>
      <c r="X990" s="2" t="s">
        <v>9</v>
      </c>
      <c r="Y990" s="1">
        <v>39862667.731200002</v>
      </c>
      <c r="Z990" s="3">
        <v>0</v>
      </c>
      <c r="AA990" s="3" t="s">
        <v>0</v>
      </c>
      <c r="AB990" s="3">
        <v>0</v>
      </c>
      <c r="AC990" s="3">
        <v>0</v>
      </c>
      <c r="AD990" s="3" t="s">
        <v>0</v>
      </c>
      <c r="AE990" s="3">
        <v>0</v>
      </c>
    </row>
    <row r="991" spans="1:31" hidden="1" x14ac:dyDescent="0.25">
      <c r="A991" s="2" t="s">
        <v>442</v>
      </c>
      <c r="B991" s="47">
        <v>44277</v>
      </c>
      <c r="C991" s="2" t="s">
        <v>27</v>
      </c>
      <c r="D991" s="2" t="s">
        <v>42</v>
      </c>
      <c r="E991" s="2" t="s">
        <v>214</v>
      </c>
      <c r="F991" s="2" t="s">
        <v>2496</v>
      </c>
      <c r="G991" s="2" t="s">
        <v>13</v>
      </c>
      <c r="H991" s="2" t="s">
        <v>1</v>
      </c>
      <c r="I991" s="1" t="s">
        <v>1685</v>
      </c>
      <c r="J991" s="1" t="s">
        <v>1</v>
      </c>
      <c r="K991" s="1" t="s">
        <v>2806</v>
      </c>
      <c r="L991" s="1" t="s">
        <v>2785</v>
      </c>
      <c r="M991" s="1">
        <v>18340012</v>
      </c>
      <c r="N991" s="2" t="s">
        <v>12</v>
      </c>
      <c r="O991" s="2" t="s">
        <v>2807</v>
      </c>
      <c r="P991" s="2" t="s">
        <v>2808</v>
      </c>
      <c r="Q991" s="1">
        <v>-18340012</v>
      </c>
      <c r="R991" s="1">
        <v>0</v>
      </c>
      <c r="S991" s="1">
        <v>-18340012</v>
      </c>
      <c r="T991" s="1">
        <v>0</v>
      </c>
      <c r="U991" s="2" t="s">
        <v>0</v>
      </c>
      <c r="V991" s="1">
        <v>0</v>
      </c>
      <c r="W991" s="1">
        <v>0</v>
      </c>
      <c r="X991" s="2" t="s">
        <v>0</v>
      </c>
      <c r="Y991" s="1">
        <v>0</v>
      </c>
      <c r="Z991" s="3">
        <v>0</v>
      </c>
      <c r="AA991" s="3" t="s">
        <v>0</v>
      </c>
      <c r="AB991" s="3">
        <v>0</v>
      </c>
      <c r="AC991" s="3">
        <v>0</v>
      </c>
      <c r="AD991" s="3" t="s">
        <v>0</v>
      </c>
      <c r="AE991" s="3">
        <v>0</v>
      </c>
    </row>
    <row r="992" spans="1:31" hidden="1" x14ac:dyDescent="0.25">
      <c r="A992" s="2" t="s">
        <v>443</v>
      </c>
      <c r="B992" s="47">
        <v>44277</v>
      </c>
      <c r="C992" s="2" t="s">
        <v>35</v>
      </c>
      <c r="D992" s="2" t="s">
        <v>38</v>
      </c>
      <c r="E992" s="2" t="s">
        <v>210</v>
      </c>
      <c r="F992" s="2" t="s">
        <v>2267</v>
      </c>
      <c r="G992" s="2" t="s">
        <v>3</v>
      </c>
      <c r="H992" s="2" t="s">
        <v>2809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1">
        <v>428940449.5</v>
      </c>
      <c r="R992" s="1">
        <v>0</v>
      </c>
      <c r="S992" s="1">
        <v>405484669.5</v>
      </c>
      <c r="T992" s="1"/>
      <c r="U992" s="2"/>
      <c r="V992" s="1"/>
      <c r="W992" s="1">
        <v>20220500</v>
      </c>
      <c r="X992" s="2" t="s">
        <v>0</v>
      </c>
      <c r="Y992" s="1">
        <v>3235280</v>
      </c>
      <c r="Z992" s="3">
        <v>0</v>
      </c>
      <c r="AA992" s="3" t="s">
        <v>0</v>
      </c>
      <c r="AB992" s="3">
        <v>0</v>
      </c>
      <c r="AC992" s="3">
        <v>0</v>
      </c>
      <c r="AD992" s="3" t="s">
        <v>0</v>
      </c>
      <c r="AE992" s="3">
        <v>0</v>
      </c>
    </row>
    <row r="993" spans="1:31" hidden="1" x14ac:dyDescent="0.25">
      <c r="A993" s="2" t="s">
        <v>444</v>
      </c>
      <c r="B993" s="47">
        <v>44277</v>
      </c>
      <c r="C993" s="2" t="s">
        <v>6</v>
      </c>
      <c r="D993" s="2" t="s">
        <v>38</v>
      </c>
      <c r="E993" s="2" t="s">
        <v>212</v>
      </c>
      <c r="F993" s="2" t="s">
        <v>2810</v>
      </c>
      <c r="G993" s="2" t="s">
        <v>3</v>
      </c>
      <c r="H993" s="2" t="s">
        <v>2811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1421023459.6211998</v>
      </c>
      <c r="R993" s="1">
        <v>0</v>
      </c>
      <c r="S993" s="1">
        <v>1082215052.75</v>
      </c>
      <c r="T993" s="1">
        <v>0</v>
      </c>
      <c r="U993" s="2" t="s">
        <v>0</v>
      </c>
      <c r="V993" s="1">
        <v>0</v>
      </c>
      <c r="W993" s="1">
        <v>292076212.81999999</v>
      </c>
      <c r="X993" s="2" t="s">
        <v>0</v>
      </c>
      <c r="Y993" s="1">
        <v>46732194.051199995</v>
      </c>
      <c r="Z993" s="3">
        <v>0</v>
      </c>
      <c r="AA993" s="3" t="s">
        <v>0</v>
      </c>
      <c r="AB993" s="3">
        <v>0</v>
      </c>
      <c r="AC993" s="3">
        <v>0</v>
      </c>
      <c r="AD993" s="3" t="s">
        <v>0</v>
      </c>
      <c r="AE993" s="3">
        <v>0</v>
      </c>
    </row>
    <row r="994" spans="1:31" hidden="1" x14ac:dyDescent="0.25">
      <c r="A994" s="2" t="s">
        <v>445</v>
      </c>
      <c r="B994" s="47">
        <v>44277</v>
      </c>
      <c r="C994" s="2" t="s">
        <v>6</v>
      </c>
      <c r="D994" s="2" t="s">
        <v>38</v>
      </c>
      <c r="E994" s="2" t="s">
        <v>212</v>
      </c>
      <c r="F994" s="2" t="s">
        <v>2810</v>
      </c>
      <c r="G994" s="2" t="s">
        <v>3</v>
      </c>
      <c r="H994" s="2" t="s">
        <v>2812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1204</v>
      </c>
      <c r="P994" s="2" t="s">
        <v>1205</v>
      </c>
      <c r="Q994" s="1">
        <v>55256736</v>
      </c>
      <c r="R994" s="1">
        <v>0</v>
      </c>
      <c r="S994" s="1">
        <v>52432600</v>
      </c>
      <c r="T994" s="1">
        <v>2434600</v>
      </c>
      <c r="U994" s="2" t="s">
        <v>9</v>
      </c>
      <c r="V994" s="1">
        <v>389536</v>
      </c>
      <c r="W994" s="1">
        <v>0</v>
      </c>
      <c r="X994" s="2" t="s">
        <v>0</v>
      </c>
      <c r="Y994" s="1">
        <v>0</v>
      </c>
      <c r="Z994" s="3">
        <v>0</v>
      </c>
      <c r="AA994" s="3" t="s">
        <v>0</v>
      </c>
      <c r="AB994" s="3">
        <v>0</v>
      </c>
      <c r="AC994" s="3">
        <v>0</v>
      </c>
      <c r="AD994" s="3" t="s">
        <v>0</v>
      </c>
      <c r="AE994" s="3">
        <v>0</v>
      </c>
    </row>
    <row r="995" spans="1:31" hidden="1" x14ac:dyDescent="0.25">
      <c r="A995" s="2" t="s">
        <v>446</v>
      </c>
      <c r="B995" s="47">
        <v>44277</v>
      </c>
      <c r="C995" s="2" t="s">
        <v>6</v>
      </c>
      <c r="D995" s="2" t="s">
        <v>38</v>
      </c>
      <c r="E995" s="2" t="s">
        <v>212</v>
      </c>
      <c r="F995" s="2" t="s">
        <v>2810</v>
      </c>
      <c r="G995" s="2" t="s">
        <v>3</v>
      </c>
      <c r="H995" s="2" t="s">
        <v>2813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168134133.5</v>
      </c>
      <c r="R995" s="1">
        <v>0</v>
      </c>
      <c r="S995" s="1">
        <v>111391747.5</v>
      </c>
      <c r="T995" s="1">
        <v>0</v>
      </c>
      <c r="U995" s="2" t="s">
        <v>0</v>
      </c>
      <c r="V995" s="1">
        <v>0</v>
      </c>
      <c r="W995" s="1">
        <v>48915850</v>
      </c>
      <c r="X995" s="2" t="s">
        <v>0</v>
      </c>
      <c r="Y995" s="1">
        <v>7826536</v>
      </c>
      <c r="Z995" s="3">
        <v>0</v>
      </c>
      <c r="AA995" s="3" t="s">
        <v>0</v>
      </c>
      <c r="AB995" s="3">
        <v>0</v>
      </c>
      <c r="AC995" s="3">
        <v>0</v>
      </c>
      <c r="AD995" s="3" t="s">
        <v>0</v>
      </c>
      <c r="AE995" s="3">
        <v>0</v>
      </c>
    </row>
    <row r="996" spans="1:31" hidden="1" x14ac:dyDescent="0.25">
      <c r="A996" s="2" t="s">
        <v>447</v>
      </c>
      <c r="B996" s="47">
        <v>44277</v>
      </c>
      <c r="C996" s="2" t="s">
        <v>27</v>
      </c>
      <c r="D996" s="2" t="s">
        <v>38</v>
      </c>
      <c r="E996" s="2" t="s">
        <v>4</v>
      </c>
      <c r="F996" s="2" t="s">
        <v>2309</v>
      </c>
      <c r="G996" s="2" t="s">
        <v>3</v>
      </c>
      <c r="H996" s="2" t="s">
        <v>2814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2</v>
      </c>
      <c r="P996" s="2" t="s">
        <v>1</v>
      </c>
      <c r="Q996" s="1">
        <v>281916476.98280001</v>
      </c>
      <c r="R996" s="1">
        <v>0</v>
      </c>
      <c r="S996" s="1">
        <v>179705443</v>
      </c>
      <c r="T996" s="1">
        <v>0</v>
      </c>
      <c r="U996" s="2" t="s">
        <v>0</v>
      </c>
      <c r="V996" s="1">
        <v>0</v>
      </c>
      <c r="W996" s="1">
        <v>88112960.329999998</v>
      </c>
      <c r="X996" s="2" t="s">
        <v>9</v>
      </c>
      <c r="Y996" s="1">
        <v>14098073.652799999</v>
      </c>
      <c r="Z996" s="3">
        <v>0</v>
      </c>
      <c r="AA996" s="3" t="s">
        <v>0</v>
      </c>
      <c r="AB996" s="3">
        <v>0</v>
      </c>
      <c r="AC996" s="3">
        <v>0</v>
      </c>
      <c r="AD996" s="3" t="s">
        <v>0</v>
      </c>
      <c r="AE996" s="3">
        <v>0</v>
      </c>
    </row>
    <row r="997" spans="1:31" hidden="1" x14ac:dyDescent="0.25">
      <c r="A997" s="2" t="s">
        <v>448</v>
      </c>
      <c r="B997" s="47">
        <v>44277</v>
      </c>
      <c r="C997" s="2" t="s">
        <v>27</v>
      </c>
      <c r="D997" s="2" t="s">
        <v>38</v>
      </c>
      <c r="E997" s="2" t="s">
        <v>4</v>
      </c>
      <c r="F997" s="2" t="s">
        <v>2311</v>
      </c>
      <c r="G997" s="2" t="s">
        <v>3</v>
      </c>
      <c r="H997" s="2" t="s">
        <v>2815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2816</v>
      </c>
      <c r="P997" s="2" t="s">
        <v>2817</v>
      </c>
      <c r="Q997" s="1">
        <v>9181190</v>
      </c>
      <c r="R997" s="1">
        <v>0</v>
      </c>
      <c r="S997" s="1">
        <v>4803350</v>
      </c>
      <c r="T997" s="1">
        <v>3774000</v>
      </c>
      <c r="U997" s="2" t="s">
        <v>9</v>
      </c>
      <c r="V997" s="1">
        <v>603840</v>
      </c>
      <c r="W997" s="1">
        <v>0</v>
      </c>
      <c r="X997" s="2" t="s">
        <v>0</v>
      </c>
      <c r="Y997" s="1">
        <v>0</v>
      </c>
      <c r="Z997" s="3">
        <v>0</v>
      </c>
      <c r="AA997" s="3" t="s">
        <v>0</v>
      </c>
      <c r="AB997" s="3">
        <v>0</v>
      </c>
      <c r="AC997" s="3">
        <v>0</v>
      </c>
      <c r="AD997" s="3" t="s">
        <v>0</v>
      </c>
      <c r="AE997" s="3">
        <v>0</v>
      </c>
    </row>
    <row r="998" spans="1:31" hidden="1" x14ac:dyDescent="0.25">
      <c r="A998" s="2" t="s">
        <v>449</v>
      </c>
      <c r="B998" s="47">
        <v>44277</v>
      </c>
      <c r="C998" s="2" t="s">
        <v>27</v>
      </c>
      <c r="D998" s="2" t="s">
        <v>38</v>
      </c>
      <c r="E998" s="2" t="s">
        <v>4</v>
      </c>
      <c r="F998" s="2" t="s">
        <v>2309</v>
      </c>
      <c r="G998" s="2" t="s">
        <v>3</v>
      </c>
      <c r="H998" s="2" t="s">
        <v>2818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1">
        <v>343526016.52279997</v>
      </c>
      <c r="R998" s="1">
        <v>0</v>
      </c>
      <c r="S998" s="1">
        <v>234515062.25</v>
      </c>
      <c r="T998" s="1">
        <v>0</v>
      </c>
      <c r="U998" s="2" t="s">
        <v>0</v>
      </c>
      <c r="V998" s="1">
        <v>0</v>
      </c>
      <c r="W998" s="1">
        <v>93974960.579999998</v>
      </c>
      <c r="X998" s="2" t="s">
        <v>0</v>
      </c>
      <c r="Y998" s="1">
        <v>15035993.6928</v>
      </c>
      <c r="Z998" s="3">
        <v>0</v>
      </c>
      <c r="AA998" s="3" t="s">
        <v>0</v>
      </c>
      <c r="AB998" s="3">
        <v>0</v>
      </c>
      <c r="AC998" s="3">
        <v>0</v>
      </c>
      <c r="AD998" s="3" t="s">
        <v>0</v>
      </c>
      <c r="AE998" s="3">
        <v>0</v>
      </c>
    </row>
    <row r="999" spans="1:31" hidden="1" x14ac:dyDescent="0.25">
      <c r="A999" s="2" t="s">
        <v>450</v>
      </c>
      <c r="B999" s="47">
        <v>44277</v>
      </c>
      <c r="C999" s="2" t="s">
        <v>6</v>
      </c>
      <c r="D999" s="2" t="s">
        <v>33</v>
      </c>
      <c r="E999" s="2" t="s">
        <v>206</v>
      </c>
      <c r="F999" s="2" t="s">
        <v>1720</v>
      </c>
      <c r="G999" s="2" t="s">
        <v>3</v>
      </c>
      <c r="H999" s="2" t="s">
        <v>2819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1118533643.3027999</v>
      </c>
      <c r="R999" s="1">
        <v>0</v>
      </c>
      <c r="S999" s="1">
        <v>925735756.5</v>
      </c>
      <c r="T999" s="1">
        <v>0</v>
      </c>
      <c r="U999" s="2" t="s">
        <v>0</v>
      </c>
      <c r="V999" s="1">
        <v>0</v>
      </c>
      <c r="W999" s="1">
        <v>166205074.82999998</v>
      </c>
      <c r="X999" s="2" t="s">
        <v>9</v>
      </c>
      <c r="Y999" s="1">
        <v>26592811.972799998</v>
      </c>
      <c r="Z999" s="3">
        <v>0</v>
      </c>
      <c r="AA999" s="3" t="s">
        <v>0</v>
      </c>
      <c r="AB999" s="3">
        <v>0</v>
      </c>
      <c r="AC999" s="3">
        <v>0</v>
      </c>
      <c r="AD999" s="3" t="s">
        <v>0</v>
      </c>
      <c r="AE999" s="3">
        <v>0</v>
      </c>
    </row>
    <row r="1000" spans="1:31" hidden="1" x14ac:dyDescent="0.25">
      <c r="A1000" s="2" t="s">
        <v>451</v>
      </c>
      <c r="B1000" s="47">
        <v>44277</v>
      </c>
      <c r="C1000" s="2" t="s">
        <v>6</v>
      </c>
      <c r="D1000" s="2" t="s">
        <v>33</v>
      </c>
      <c r="E1000" s="2" t="s">
        <v>206</v>
      </c>
      <c r="F1000" s="2" t="s">
        <v>1720</v>
      </c>
      <c r="G1000" s="2" t="s">
        <v>13</v>
      </c>
      <c r="H1000" s="2" t="s">
        <v>1</v>
      </c>
      <c r="I1000" s="1" t="s">
        <v>1134</v>
      </c>
      <c r="J1000" s="1" t="s">
        <v>1</v>
      </c>
      <c r="K1000" s="1" t="s">
        <v>2820</v>
      </c>
      <c r="L1000" s="1" t="s">
        <v>2821</v>
      </c>
      <c r="M1000" s="1">
        <v>11300540</v>
      </c>
      <c r="N1000" s="2" t="s">
        <v>12</v>
      </c>
      <c r="O1000" s="2" t="s">
        <v>2822</v>
      </c>
      <c r="P1000" s="2" t="s">
        <v>2823</v>
      </c>
      <c r="Q1000" s="1">
        <v>-740000</v>
      </c>
      <c r="R1000" s="1">
        <v>0</v>
      </c>
      <c r="S1000" s="1">
        <v>-740000</v>
      </c>
      <c r="T1000" s="1">
        <v>0</v>
      </c>
      <c r="U1000" s="2" t="s">
        <v>0</v>
      </c>
      <c r="V1000" s="1">
        <v>0</v>
      </c>
      <c r="W1000" s="1">
        <v>0</v>
      </c>
      <c r="X1000" s="2" t="s">
        <v>0</v>
      </c>
      <c r="Y1000" s="1">
        <v>0</v>
      </c>
      <c r="Z1000" s="3">
        <v>0</v>
      </c>
      <c r="AA1000" s="3" t="s">
        <v>0</v>
      </c>
      <c r="AB1000" s="3">
        <v>0</v>
      </c>
      <c r="AC1000" s="3">
        <v>0</v>
      </c>
      <c r="AD1000" s="3" t="s">
        <v>0</v>
      </c>
      <c r="AE1000" s="3">
        <v>0</v>
      </c>
    </row>
    <row r="1001" spans="1:31" hidden="1" x14ac:dyDescent="0.25">
      <c r="A1001" s="2" t="s">
        <v>452</v>
      </c>
      <c r="B1001" s="47">
        <v>44277</v>
      </c>
      <c r="C1001" s="2" t="s">
        <v>27</v>
      </c>
      <c r="D1001" s="2" t="s">
        <v>33</v>
      </c>
      <c r="E1001" s="2" t="s">
        <v>32</v>
      </c>
      <c r="F1001" s="2" t="s">
        <v>2494</v>
      </c>
      <c r="G1001" s="2" t="s">
        <v>3</v>
      </c>
      <c r="H1001" s="2" t="s">
        <v>2824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970230710.10640001</v>
      </c>
      <c r="R1001" s="1">
        <v>0</v>
      </c>
      <c r="S1001" s="1">
        <v>739193781.5</v>
      </c>
      <c r="T1001" s="1">
        <v>0</v>
      </c>
      <c r="U1001" s="2" t="s">
        <v>0</v>
      </c>
      <c r="V1001" s="1">
        <v>0</v>
      </c>
      <c r="W1001" s="1">
        <v>199169766.03999999</v>
      </c>
      <c r="X1001" s="2" t="s">
        <v>0</v>
      </c>
      <c r="Y1001" s="1">
        <v>31867162.566399999</v>
      </c>
      <c r="Z1001" s="3">
        <v>0</v>
      </c>
      <c r="AA1001" s="3" t="s">
        <v>0</v>
      </c>
      <c r="AB1001" s="3">
        <v>0</v>
      </c>
      <c r="AC1001" s="3">
        <v>0</v>
      </c>
      <c r="AD1001" s="3" t="s">
        <v>0</v>
      </c>
      <c r="AE1001" s="3">
        <v>0</v>
      </c>
    </row>
    <row r="1002" spans="1:31" hidden="1" x14ac:dyDescent="0.25">
      <c r="A1002" s="2" t="s">
        <v>453</v>
      </c>
      <c r="B1002" s="47">
        <v>44277</v>
      </c>
      <c r="C1002" s="2" t="s">
        <v>6</v>
      </c>
      <c r="D1002" s="2" t="s">
        <v>26</v>
      </c>
      <c r="E1002" s="2" t="s">
        <v>200</v>
      </c>
      <c r="F1002" s="2" t="s">
        <v>2444</v>
      </c>
      <c r="G1002" s="2" t="s">
        <v>3</v>
      </c>
      <c r="H1002" s="2" t="s">
        <v>2825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1870547670.2451999</v>
      </c>
      <c r="R1002" s="1">
        <v>0</v>
      </c>
      <c r="S1002" s="1">
        <v>1372182682.7499998</v>
      </c>
      <c r="T1002" s="1">
        <v>0</v>
      </c>
      <c r="U1002" s="2" t="s">
        <v>0</v>
      </c>
      <c r="V1002" s="1">
        <v>0</v>
      </c>
      <c r="W1002" s="1">
        <v>429624989.21999997</v>
      </c>
      <c r="X1002" s="2" t="s">
        <v>0</v>
      </c>
      <c r="Y1002" s="1">
        <v>68739998.275199994</v>
      </c>
      <c r="Z1002" s="3">
        <v>0</v>
      </c>
      <c r="AA1002" s="3" t="s">
        <v>0</v>
      </c>
      <c r="AB1002" s="3">
        <v>0</v>
      </c>
      <c r="AC1002" s="3">
        <v>0</v>
      </c>
      <c r="AD1002" s="3" t="s">
        <v>0</v>
      </c>
      <c r="AE1002" s="3">
        <v>0</v>
      </c>
    </row>
    <row r="1003" spans="1:31" hidden="1" x14ac:dyDescent="0.25">
      <c r="A1003" s="2" t="s">
        <v>454</v>
      </c>
      <c r="B1003" s="47">
        <v>44277</v>
      </c>
      <c r="C1003" s="2" t="s">
        <v>27</v>
      </c>
      <c r="D1003" s="2" t="s">
        <v>26</v>
      </c>
      <c r="E1003" s="2" t="s">
        <v>253</v>
      </c>
      <c r="F1003" s="2" t="s">
        <v>2087</v>
      </c>
      <c r="G1003" s="2" t="s">
        <v>3</v>
      </c>
      <c r="H1003" s="2" t="s">
        <v>2826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282324846.25</v>
      </c>
      <c r="R1003" s="1">
        <v>0</v>
      </c>
      <c r="S1003" s="1">
        <v>191812467.75</v>
      </c>
      <c r="T1003" s="1">
        <v>0</v>
      </c>
      <c r="U1003" s="2" t="s">
        <v>0</v>
      </c>
      <c r="V1003" s="1">
        <v>0</v>
      </c>
      <c r="W1003" s="1">
        <v>78027912.5</v>
      </c>
      <c r="X1003" s="2" t="s">
        <v>9</v>
      </c>
      <c r="Y1003" s="1">
        <v>12484466</v>
      </c>
      <c r="Z1003" s="3">
        <v>0</v>
      </c>
      <c r="AA1003" s="3" t="s">
        <v>0</v>
      </c>
      <c r="AB1003" s="3">
        <v>0</v>
      </c>
      <c r="AC1003" s="3">
        <v>0</v>
      </c>
      <c r="AD1003" s="3" t="s">
        <v>0</v>
      </c>
      <c r="AE1003" s="3">
        <v>0</v>
      </c>
    </row>
    <row r="1004" spans="1:31" hidden="1" x14ac:dyDescent="0.25">
      <c r="A1004" s="2" t="s">
        <v>455</v>
      </c>
      <c r="B1004" s="47">
        <v>44277</v>
      </c>
      <c r="C1004" s="2" t="s">
        <v>27</v>
      </c>
      <c r="D1004" s="2" t="s">
        <v>26</v>
      </c>
      <c r="E1004" s="2" t="s">
        <v>253</v>
      </c>
      <c r="F1004" s="2" t="s">
        <v>2377</v>
      </c>
      <c r="G1004" s="2" t="s">
        <v>3</v>
      </c>
      <c r="H1004" s="2" t="s">
        <v>2827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1583</v>
      </c>
      <c r="P1004" s="2" t="s">
        <v>1584</v>
      </c>
      <c r="Q1004" s="1">
        <v>10596948</v>
      </c>
      <c r="R1004" s="1">
        <v>0</v>
      </c>
      <c r="S1004" s="1">
        <v>0</v>
      </c>
      <c r="T1004" s="1">
        <v>9135300</v>
      </c>
      <c r="U1004" s="2" t="s">
        <v>9</v>
      </c>
      <c r="V1004" s="1">
        <v>1461648</v>
      </c>
      <c r="W1004" s="1">
        <v>0</v>
      </c>
      <c r="X1004" s="2" t="s">
        <v>0</v>
      </c>
      <c r="Y1004" s="1">
        <v>0</v>
      </c>
      <c r="Z1004" s="3">
        <v>0</v>
      </c>
      <c r="AA1004" s="3" t="s">
        <v>0</v>
      </c>
      <c r="AB1004" s="3">
        <v>0</v>
      </c>
      <c r="AC1004" s="3">
        <v>0</v>
      </c>
      <c r="AD1004" s="3" t="s">
        <v>0</v>
      </c>
      <c r="AE1004" s="3">
        <v>0</v>
      </c>
    </row>
    <row r="1005" spans="1:31" hidden="1" x14ac:dyDescent="0.25">
      <c r="A1005" s="2" t="s">
        <v>456</v>
      </c>
      <c r="B1005" s="47">
        <v>44277</v>
      </c>
      <c r="C1005" s="2" t="s">
        <v>27</v>
      </c>
      <c r="D1005" s="2" t="s">
        <v>26</v>
      </c>
      <c r="E1005" s="2" t="s">
        <v>253</v>
      </c>
      <c r="F1005" s="2" t="s">
        <v>2087</v>
      </c>
      <c r="G1005" s="2" t="s">
        <v>3</v>
      </c>
      <c r="H1005" s="2" t="s">
        <v>2828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1">
        <v>27016639.100000001</v>
      </c>
      <c r="R1005" s="1">
        <v>0</v>
      </c>
      <c r="S1005" s="1">
        <v>14777250</v>
      </c>
      <c r="T1005" s="1">
        <v>0</v>
      </c>
      <c r="U1005" s="2" t="s">
        <v>0</v>
      </c>
      <c r="V1005" s="1">
        <v>0</v>
      </c>
      <c r="W1005" s="1">
        <v>10551197.5</v>
      </c>
      <c r="X1005" s="2" t="s">
        <v>0</v>
      </c>
      <c r="Y1005" s="1">
        <v>1688191.6</v>
      </c>
      <c r="Z1005" s="3">
        <v>0</v>
      </c>
      <c r="AA1005" s="3" t="s">
        <v>0</v>
      </c>
      <c r="AB1005" s="3">
        <v>0</v>
      </c>
      <c r="AC1005" s="3">
        <v>0</v>
      </c>
      <c r="AD1005" s="3" t="s">
        <v>0</v>
      </c>
      <c r="AE1005" s="3">
        <v>0</v>
      </c>
    </row>
    <row r="1006" spans="1:31" hidden="1" x14ac:dyDescent="0.25">
      <c r="A1006" s="2" t="s">
        <v>457</v>
      </c>
      <c r="B1006" s="47">
        <v>44277</v>
      </c>
      <c r="C1006" s="2" t="s">
        <v>27</v>
      </c>
      <c r="D1006" s="2" t="s">
        <v>26</v>
      </c>
      <c r="E1006" s="2" t="s">
        <v>253</v>
      </c>
      <c r="F1006" s="2" t="s">
        <v>2377</v>
      </c>
      <c r="G1006" s="2" t="s">
        <v>3</v>
      </c>
      <c r="H1006" s="2" t="s">
        <v>2829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1477</v>
      </c>
      <c r="P1006" s="2" t="s">
        <v>1478</v>
      </c>
      <c r="Q1006" s="1">
        <v>55518241</v>
      </c>
      <c r="R1006" s="1">
        <v>0</v>
      </c>
      <c r="S1006" s="1">
        <v>43530685</v>
      </c>
      <c r="T1006" s="1">
        <v>10334100</v>
      </c>
      <c r="U1006" s="2" t="s">
        <v>9</v>
      </c>
      <c r="V1006" s="1">
        <v>1653456</v>
      </c>
      <c r="W1006" s="1">
        <v>0</v>
      </c>
      <c r="X1006" s="2" t="s">
        <v>0</v>
      </c>
      <c r="Y1006" s="1">
        <v>0</v>
      </c>
      <c r="Z1006" s="3">
        <v>0</v>
      </c>
      <c r="AA1006" s="3" t="s">
        <v>0</v>
      </c>
      <c r="AB1006" s="3">
        <v>0</v>
      </c>
      <c r="AC1006" s="3">
        <v>0</v>
      </c>
      <c r="AD1006" s="3" t="s">
        <v>0</v>
      </c>
      <c r="AE1006" s="3">
        <v>0</v>
      </c>
    </row>
    <row r="1007" spans="1:31" hidden="1" x14ac:dyDescent="0.25">
      <c r="A1007" s="2" t="s">
        <v>458</v>
      </c>
      <c r="B1007" s="47">
        <v>44277</v>
      </c>
      <c r="C1007" s="2" t="s">
        <v>27</v>
      </c>
      <c r="D1007" s="2" t="s">
        <v>26</v>
      </c>
      <c r="E1007" s="2" t="s">
        <v>253</v>
      </c>
      <c r="F1007" s="2" t="s">
        <v>2087</v>
      </c>
      <c r="G1007" s="2" t="s">
        <v>3</v>
      </c>
      <c r="H1007" s="2" t="s">
        <v>2830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</v>
      </c>
      <c r="P1007" s="2" t="s">
        <v>1</v>
      </c>
      <c r="Q1007" s="1">
        <v>60738497</v>
      </c>
      <c r="R1007" s="1">
        <v>0</v>
      </c>
      <c r="S1007" s="1">
        <v>46527685</v>
      </c>
      <c r="T1007" s="1">
        <v>0</v>
      </c>
      <c r="U1007" s="2" t="s">
        <v>0</v>
      </c>
      <c r="V1007" s="1">
        <v>0</v>
      </c>
      <c r="W1007" s="1">
        <v>12250700</v>
      </c>
      <c r="X1007" s="2" t="s">
        <v>9</v>
      </c>
      <c r="Y1007" s="1">
        <v>1960112</v>
      </c>
      <c r="Z1007" s="3">
        <v>0</v>
      </c>
      <c r="AA1007" s="3" t="s">
        <v>0</v>
      </c>
      <c r="AB1007" s="3">
        <v>0</v>
      </c>
      <c r="AC1007" s="3">
        <v>0</v>
      </c>
      <c r="AD1007" s="3" t="s">
        <v>0</v>
      </c>
      <c r="AE1007" s="3">
        <v>0</v>
      </c>
    </row>
    <row r="1008" spans="1:31" hidden="1" x14ac:dyDescent="0.25">
      <c r="A1008" s="2" t="s">
        <v>459</v>
      </c>
      <c r="B1008" s="47">
        <v>44277</v>
      </c>
      <c r="C1008" s="2" t="s">
        <v>6</v>
      </c>
      <c r="D1008" s="2" t="s">
        <v>24</v>
      </c>
      <c r="E1008" s="2" t="s">
        <v>196</v>
      </c>
      <c r="F1008" s="2" t="s">
        <v>1949</v>
      </c>
      <c r="G1008" s="2" t="s">
        <v>3</v>
      </c>
      <c r="H1008" s="2" t="s">
        <v>2831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1211592623.6076</v>
      </c>
      <c r="R1008" s="1">
        <v>0</v>
      </c>
      <c r="S1008" s="1">
        <v>1014795255.9999999</v>
      </c>
      <c r="T1008" s="1">
        <v>0</v>
      </c>
      <c r="U1008" s="2" t="s">
        <v>0</v>
      </c>
      <c r="V1008" s="1">
        <v>0</v>
      </c>
      <c r="W1008" s="1">
        <v>169652903.11000001</v>
      </c>
      <c r="X1008" s="2" t="s">
        <v>9</v>
      </c>
      <c r="Y1008" s="1">
        <v>27144464.497600004</v>
      </c>
      <c r="Z1008" s="3">
        <v>0</v>
      </c>
      <c r="AA1008" s="3" t="s">
        <v>0</v>
      </c>
      <c r="AB1008" s="3">
        <v>0</v>
      </c>
      <c r="AC1008" s="3">
        <v>0</v>
      </c>
      <c r="AD1008" s="3" t="s">
        <v>0</v>
      </c>
      <c r="AE1008" s="3">
        <v>0</v>
      </c>
    </row>
    <row r="1009" spans="1:31" hidden="1" x14ac:dyDescent="0.25">
      <c r="A1009" s="2" t="s">
        <v>460</v>
      </c>
      <c r="B1009" s="47">
        <v>44277</v>
      </c>
      <c r="C1009" s="2" t="s">
        <v>27</v>
      </c>
      <c r="D1009" s="2" t="s">
        <v>24</v>
      </c>
      <c r="E1009" s="2" t="s">
        <v>358</v>
      </c>
      <c r="F1009" s="2" t="s">
        <v>1066</v>
      </c>
      <c r="G1009" s="2" t="s">
        <v>3</v>
      </c>
      <c r="H1009" s="2" t="s">
        <v>2832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1">
        <v>400103194.81479996</v>
      </c>
      <c r="R1009" s="1">
        <v>0</v>
      </c>
      <c r="S1009" s="1">
        <v>240816879.24999997</v>
      </c>
      <c r="T1009" s="1">
        <v>0</v>
      </c>
      <c r="U1009" s="2" t="s">
        <v>0</v>
      </c>
      <c r="V1009" s="1">
        <v>0</v>
      </c>
      <c r="W1009" s="1">
        <v>137315789.28</v>
      </c>
      <c r="X1009" s="2" t="s">
        <v>0</v>
      </c>
      <c r="Y1009" s="1">
        <v>21970526.2848</v>
      </c>
      <c r="Z1009" s="3">
        <v>0</v>
      </c>
      <c r="AA1009" s="3" t="s">
        <v>0</v>
      </c>
      <c r="AB1009" s="3">
        <v>0</v>
      </c>
      <c r="AC1009" s="3">
        <v>0</v>
      </c>
      <c r="AD1009" s="3" t="s">
        <v>0</v>
      </c>
      <c r="AE1009" s="3">
        <v>0</v>
      </c>
    </row>
    <row r="1010" spans="1:31" hidden="1" x14ac:dyDescent="0.25">
      <c r="A1010" s="2" t="s">
        <v>461</v>
      </c>
      <c r="B1010" s="47">
        <v>44277</v>
      </c>
      <c r="C1010" s="2" t="s">
        <v>6</v>
      </c>
      <c r="D1010" s="2" t="s">
        <v>22</v>
      </c>
      <c r="E1010" s="2" t="s">
        <v>194</v>
      </c>
      <c r="F1010" s="2" t="s">
        <v>2833</v>
      </c>
      <c r="G1010" s="2" t="s">
        <v>3</v>
      </c>
      <c r="H1010" s="2" t="s">
        <v>2834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98</v>
      </c>
      <c r="P1010" s="2" t="s">
        <v>1</v>
      </c>
      <c r="Q1010" s="1">
        <v>0</v>
      </c>
      <c r="R1010" s="1">
        <v>0</v>
      </c>
      <c r="S1010" s="1">
        <v>0</v>
      </c>
      <c r="T1010" s="1">
        <v>0</v>
      </c>
      <c r="U1010" s="2" t="s">
        <v>0</v>
      </c>
      <c r="V1010" s="1">
        <v>0</v>
      </c>
      <c r="W1010" s="1">
        <v>0</v>
      </c>
      <c r="X1010" s="2" t="s">
        <v>9</v>
      </c>
      <c r="Y1010" s="1">
        <v>0</v>
      </c>
      <c r="Z1010" s="3">
        <v>0</v>
      </c>
      <c r="AA1010" s="3" t="s">
        <v>0</v>
      </c>
      <c r="AB1010" s="3">
        <v>0</v>
      </c>
      <c r="AC1010" s="3">
        <v>0</v>
      </c>
      <c r="AD1010" s="3" t="s">
        <v>0</v>
      </c>
      <c r="AE1010" s="3">
        <v>0</v>
      </c>
    </row>
    <row r="1011" spans="1:31" hidden="1" x14ac:dyDescent="0.25">
      <c r="A1011" s="2" t="s">
        <v>462</v>
      </c>
      <c r="B1011" s="47">
        <v>44277</v>
      </c>
      <c r="C1011" s="2" t="s">
        <v>6</v>
      </c>
      <c r="D1011" s="2" t="s">
        <v>1031</v>
      </c>
      <c r="E1011" s="2" t="s">
        <v>1032</v>
      </c>
      <c r="F1011" s="2" t="s">
        <v>773</v>
      </c>
      <c r="G1011" s="2" t="s">
        <v>3</v>
      </c>
      <c r="H1011" s="2" t="s">
        <v>2835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1490286762.1663997</v>
      </c>
      <c r="R1011" s="1">
        <v>0</v>
      </c>
      <c r="S1011" s="1">
        <v>1135755881.5</v>
      </c>
      <c r="T1011" s="1">
        <v>0</v>
      </c>
      <c r="U1011" s="2" t="s">
        <v>0</v>
      </c>
      <c r="V1011" s="1">
        <v>0</v>
      </c>
      <c r="W1011" s="1">
        <v>305630069.54000002</v>
      </c>
      <c r="X1011" s="2" t="s">
        <v>9</v>
      </c>
      <c r="Y1011" s="1">
        <v>48900811.126399994</v>
      </c>
      <c r="Z1011" s="3">
        <v>0</v>
      </c>
      <c r="AA1011" s="3" t="s">
        <v>0</v>
      </c>
      <c r="AB1011" s="3">
        <v>0</v>
      </c>
      <c r="AC1011" s="3">
        <v>0</v>
      </c>
      <c r="AD1011" s="3" t="s">
        <v>0</v>
      </c>
      <c r="AE1011" s="3">
        <v>0</v>
      </c>
    </row>
    <row r="1012" spans="1:31" hidden="1" x14ac:dyDescent="0.25">
      <c r="A1012" s="2" t="s">
        <v>463</v>
      </c>
      <c r="B1012" s="47">
        <v>44277</v>
      </c>
      <c r="C1012" s="2" t="s">
        <v>27</v>
      </c>
      <c r="D1012" s="2" t="s">
        <v>1031</v>
      </c>
      <c r="E1012" s="2" t="s">
        <v>1104</v>
      </c>
      <c r="F1012" s="2" t="s">
        <v>2836</v>
      </c>
      <c r="G1012" s="2" t="s">
        <v>3</v>
      </c>
      <c r="H1012" s="2" t="s">
        <v>2837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2</v>
      </c>
      <c r="P1012" s="2" t="s">
        <v>1</v>
      </c>
      <c r="Q1012" s="1">
        <v>65981212</v>
      </c>
      <c r="R1012" s="1">
        <v>0</v>
      </c>
      <c r="S1012" s="1">
        <v>38679800</v>
      </c>
      <c r="T1012" s="1">
        <v>0</v>
      </c>
      <c r="U1012" s="2" t="s">
        <v>0</v>
      </c>
      <c r="V1012" s="1">
        <v>0</v>
      </c>
      <c r="W1012" s="1">
        <v>23535700</v>
      </c>
      <c r="X1012" s="2" t="s">
        <v>9</v>
      </c>
      <c r="Y1012" s="1">
        <v>3765712</v>
      </c>
      <c r="Z1012" s="3">
        <v>0</v>
      </c>
      <c r="AA1012" s="3" t="s">
        <v>0</v>
      </c>
      <c r="AB1012" s="3">
        <v>0</v>
      </c>
      <c r="AC1012" s="3">
        <v>0</v>
      </c>
      <c r="AD1012" s="3" t="s">
        <v>0</v>
      </c>
      <c r="AE1012" s="3">
        <v>0</v>
      </c>
    </row>
    <row r="1013" spans="1:31" hidden="1" x14ac:dyDescent="0.25">
      <c r="A1013" s="2" t="s">
        <v>464</v>
      </c>
      <c r="B1013" s="47">
        <v>44277</v>
      </c>
      <c r="C1013" s="2" t="s">
        <v>6</v>
      </c>
      <c r="D1013" s="2" t="s">
        <v>19</v>
      </c>
      <c r="E1013" s="2" t="s">
        <v>185</v>
      </c>
      <c r="F1013" s="2" t="s">
        <v>1225</v>
      </c>
      <c r="G1013" s="2" t="s">
        <v>3</v>
      </c>
      <c r="H1013" s="2" t="s">
        <v>2838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2</v>
      </c>
      <c r="P1013" s="2" t="s">
        <v>1</v>
      </c>
      <c r="Q1013" s="1">
        <v>418447675.52519995</v>
      </c>
      <c r="R1013" s="1">
        <v>0</v>
      </c>
      <c r="S1013" s="1">
        <v>306430016.75</v>
      </c>
      <c r="T1013" s="1">
        <v>0</v>
      </c>
      <c r="U1013" s="2" t="s">
        <v>0</v>
      </c>
      <c r="V1013" s="1">
        <v>0</v>
      </c>
      <c r="W1013" s="1">
        <v>96566947.219999999</v>
      </c>
      <c r="X1013" s="2" t="s">
        <v>0</v>
      </c>
      <c r="Y1013" s="1">
        <v>15450711.555199999</v>
      </c>
      <c r="Z1013" s="3">
        <v>0</v>
      </c>
      <c r="AA1013" s="3" t="s">
        <v>0</v>
      </c>
      <c r="AB1013" s="3">
        <v>0</v>
      </c>
      <c r="AC1013" s="3">
        <v>0</v>
      </c>
      <c r="AD1013" s="3" t="s">
        <v>0</v>
      </c>
      <c r="AE1013" s="3">
        <v>0</v>
      </c>
    </row>
    <row r="1014" spans="1:31" hidden="1" x14ac:dyDescent="0.25">
      <c r="A1014" s="2" t="s">
        <v>465</v>
      </c>
      <c r="B1014" s="47">
        <v>44277</v>
      </c>
      <c r="C1014" s="2" t="s">
        <v>6</v>
      </c>
      <c r="D1014" s="2" t="s">
        <v>14</v>
      </c>
      <c r="E1014" s="2" t="s">
        <v>181</v>
      </c>
      <c r="F1014" s="2" t="s">
        <v>2839</v>
      </c>
      <c r="G1014" s="2" t="s">
        <v>3</v>
      </c>
      <c r="H1014" s="2" t="s">
        <v>2840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517157439.2428</v>
      </c>
      <c r="R1014" s="1">
        <v>0</v>
      </c>
      <c r="S1014" s="1">
        <v>442332651.25</v>
      </c>
      <c r="T1014" s="1">
        <v>0</v>
      </c>
      <c r="U1014" s="2" t="s">
        <v>0</v>
      </c>
      <c r="V1014" s="1">
        <v>0</v>
      </c>
      <c r="W1014" s="1">
        <v>64504127.579999998</v>
      </c>
      <c r="X1014" s="2" t="s">
        <v>0</v>
      </c>
      <c r="Y1014" s="1">
        <v>10320660.412799999</v>
      </c>
      <c r="Z1014" s="3">
        <v>0</v>
      </c>
      <c r="AA1014" s="3" t="s">
        <v>0</v>
      </c>
      <c r="AB1014" s="3">
        <v>0</v>
      </c>
      <c r="AC1014" s="3">
        <v>0</v>
      </c>
      <c r="AD1014" s="3" t="s">
        <v>0</v>
      </c>
      <c r="AE1014" s="3">
        <v>0</v>
      </c>
    </row>
    <row r="1015" spans="1:31" hidden="1" x14ac:dyDescent="0.25">
      <c r="A1015" s="2" t="s">
        <v>466</v>
      </c>
      <c r="B1015" s="47">
        <v>44277</v>
      </c>
      <c r="C1015" s="2" t="s">
        <v>6</v>
      </c>
      <c r="D1015" s="2" t="s">
        <v>10</v>
      </c>
      <c r="E1015" s="2" t="s">
        <v>178</v>
      </c>
      <c r="F1015" s="2" t="s">
        <v>2841</v>
      </c>
      <c r="G1015" s="2" t="s">
        <v>3</v>
      </c>
      <c r="H1015" s="2" t="s">
        <v>2842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1">
        <v>332540168.05040002</v>
      </c>
      <c r="R1015" s="1">
        <v>0</v>
      </c>
      <c r="S1015" s="1">
        <v>206565617.25000006</v>
      </c>
      <c r="T1015" s="1">
        <v>0</v>
      </c>
      <c r="U1015" s="2" t="s">
        <v>0</v>
      </c>
      <c r="V1015" s="1">
        <v>0</v>
      </c>
      <c r="W1015" s="1">
        <v>108598750.69</v>
      </c>
      <c r="X1015" s="2" t="s">
        <v>9</v>
      </c>
      <c r="Y1015" s="1">
        <v>17375800.110399999</v>
      </c>
      <c r="Z1015" s="3">
        <v>0</v>
      </c>
      <c r="AA1015" s="3" t="s">
        <v>0</v>
      </c>
      <c r="AB1015" s="3">
        <v>0</v>
      </c>
      <c r="AC1015" s="3">
        <v>0</v>
      </c>
      <c r="AD1015" s="3" t="s">
        <v>0</v>
      </c>
      <c r="AE1015" s="3">
        <v>0</v>
      </c>
    </row>
    <row r="1016" spans="1:31" hidden="1" x14ac:dyDescent="0.25">
      <c r="A1016" s="2" t="s">
        <v>467</v>
      </c>
      <c r="B1016" s="47">
        <v>44277</v>
      </c>
      <c r="C1016" s="2" t="s">
        <v>6</v>
      </c>
      <c r="D1016" s="2" t="s">
        <v>10</v>
      </c>
      <c r="E1016" s="2" t="s">
        <v>178</v>
      </c>
      <c r="F1016" s="2" t="s">
        <v>2841</v>
      </c>
      <c r="G1016" s="2" t="s">
        <v>3</v>
      </c>
      <c r="H1016" s="2" t="s">
        <v>2843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2844</v>
      </c>
      <c r="P1016" s="2" t="s">
        <v>2845</v>
      </c>
      <c r="Q1016" s="1">
        <v>43455206</v>
      </c>
      <c r="R1016" s="1">
        <v>0</v>
      </c>
      <c r="S1016" s="1">
        <v>43455206</v>
      </c>
      <c r="T1016" s="1">
        <v>0</v>
      </c>
      <c r="U1016" s="2" t="s">
        <v>0</v>
      </c>
      <c r="V1016" s="1">
        <v>0</v>
      </c>
      <c r="W1016" s="1">
        <v>0</v>
      </c>
      <c r="X1016" s="2" t="s">
        <v>0</v>
      </c>
      <c r="Y1016" s="1">
        <v>0</v>
      </c>
      <c r="Z1016" s="3">
        <v>0</v>
      </c>
      <c r="AA1016" s="3" t="s">
        <v>0</v>
      </c>
      <c r="AB1016" s="3">
        <v>0</v>
      </c>
      <c r="AC1016" s="3">
        <v>0</v>
      </c>
      <c r="AD1016" s="3" t="s">
        <v>0</v>
      </c>
      <c r="AE1016" s="3">
        <v>0</v>
      </c>
    </row>
    <row r="1017" spans="1:31" hidden="1" x14ac:dyDescent="0.25">
      <c r="A1017" s="2" t="s">
        <v>468</v>
      </c>
      <c r="B1017" s="47">
        <v>44277</v>
      </c>
      <c r="C1017" s="2" t="s">
        <v>6</v>
      </c>
      <c r="D1017" s="2" t="s">
        <v>10</v>
      </c>
      <c r="E1017" s="2" t="s">
        <v>178</v>
      </c>
      <c r="F1017" s="2" t="s">
        <v>2841</v>
      </c>
      <c r="G1017" s="2" t="s">
        <v>3</v>
      </c>
      <c r="H1017" s="2" t="s">
        <v>2846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138028638.5</v>
      </c>
      <c r="R1017" s="1">
        <v>0</v>
      </c>
      <c r="S1017" s="1">
        <v>107498569.5</v>
      </c>
      <c r="T1017" s="1">
        <v>0</v>
      </c>
      <c r="U1017" s="2" t="s">
        <v>0</v>
      </c>
      <c r="V1017" s="1">
        <v>0</v>
      </c>
      <c r="W1017" s="1">
        <v>26319025</v>
      </c>
      <c r="X1017" s="2" t="s">
        <v>0</v>
      </c>
      <c r="Y1017" s="1">
        <v>4211044</v>
      </c>
      <c r="Z1017" s="3">
        <v>0</v>
      </c>
      <c r="AA1017" s="3" t="s">
        <v>0</v>
      </c>
      <c r="AB1017" s="3">
        <v>0</v>
      </c>
      <c r="AC1017" s="3">
        <v>0</v>
      </c>
      <c r="AD1017" s="3" t="s">
        <v>0</v>
      </c>
      <c r="AE1017" s="3">
        <v>0</v>
      </c>
    </row>
    <row r="1018" spans="1:31" hidden="1" x14ac:dyDescent="0.25">
      <c r="A1018" s="2" t="s">
        <v>469</v>
      </c>
      <c r="B1018" s="47">
        <v>44277</v>
      </c>
      <c r="C1018" s="2" t="s">
        <v>6</v>
      </c>
      <c r="D1018" s="2" t="s">
        <v>280</v>
      </c>
      <c r="E1018" s="2" t="s">
        <v>204</v>
      </c>
      <c r="F1018" s="2" t="s">
        <v>1521</v>
      </c>
      <c r="G1018" s="2" t="s">
        <v>3</v>
      </c>
      <c r="H1018" s="2" t="s">
        <v>2847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/>
      <c r="N1018" s="2" t="s">
        <v>1</v>
      </c>
      <c r="O1018" s="2" t="s">
        <v>2</v>
      </c>
      <c r="P1018" s="2"/>
      <c r="Q1018" s="1">
        <v>105045845.5</v>
      </c>
      <c r="R1018" s="1">
        <v>0</v>
      </c>
      <c r="S1018" s="1">
        <v>101500653.5</v>
      </c>
      <c r="T1018" s="1">
        <v>0</v>
      </c>
      <c r="U1018" s="2" t="s">
        <v>0</v>
      </c>
      <c r="V1018" s="1">
        <v>0</v>
      </c>
      <c r="W1018" s="1">
        <v>3056200</v>
      </c>
      <c r="X1018" s="2" t="s">
        <v>0</v>
      </c>
      <c r="Y1018" s="1">
        <v>488992</v>
      </c>
      <c r="Z1018" s="3">
        <v>0</v>
      </c>
      <c r="AA1018" s="3" t="s">
        <v>0</v>
      </c>
      <c r="AB1018" s="3">
        <v>0</v>
      </c>
      <c r="AC1018" s="3">
        <v>0</v>
      </c>
      <c r="AD1018" s="3" t="s">
        <v>0</v>
      </c>
      <c r="AE1018" s="3">
        <v>0</v>
      </c>
    </row>
    <row r="1019" spans="1:31" hidden="1" x14ac:dyDescent="0.25">
      <c r="A1019" s="2" t="s">
        <v>470</v>
      </c>
      <c r="B1019" s="47">
        <v>44277</v>
      </c>
      <c r="C1019" s="2" t="s">
        <v>6</v>
      </c>
      <c r="D1019" s="2" t="s">
        <v>7</v>
      </c>
      <c r="E1019" s="2" t="s">
        <v>762</v>
      </c>
      <c r="F1019" s="2" t="s">
        <v>2848</v>
      </c>
      <c r="G1019" s="2" t="s">
        <v>3</v>
      </c>
      <c r="H1019" s="2" t="s">
        <v>2849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1">
        <v>79168604</v>
      </c>
      <c r="R1019" s="1">
        <v>0</v>
      </c>
      <c r="S1019" s="1">
        <v>51219100</v>
      </c>
      <c r="T1019" s="1">
        <v>0</v>
      </c>
      <c r="U1019" s="2" t="s">
        <v>0</v>
      </c>
      <c r="V1019" s="1">
        <v>0</v>
      </c>
      <c r="W1019" s="1">
        <v>24094400</v>
      </c>
      <c r="X1019" s="2" t="s">
        <v>0</v>
      </c>
      <c r="Y1019" s="1">
        <v>3855104</v>
      </c>
      <c r="Z1019" s="3">
        <v>0</v>
      </c>
      <c r="AA1019" s="3" t="s">
        <v>0</v>
      </c>
      <c r="AB1019" s="3">
        <v>0</v>
      </c>
      <c r="AC1019" s="3">
        <v>0</v>
      </c>
      <c r="AD1019" s="3" t="s">
        <v>0</v>
      </c>
      <c r="AE1019" s="3">
        <v>0</v>
      </c>
    </row>
    <row r="1020" spans="1:31" hidden="1" x14ac:dyDescent="0.25">
      <c r="A1020" s="2" t="s">
        <v>471</v>
      </c>
      <c r="B1020" s="47">
        <v>44277</v>
      </c>
      <c r="C1020" s="2" t="s">
        <v>6</v>
      </c>
      <c r="D1020" s="2" t="s">
        <v>5</v>
      </c>
      <c r="E1020" s="2" t="s">
        <v>175</v>
      </c>
      <c r="F1020" s="2" t="s">
        <v>1137</v>
      </c>
      <c r="G1020" s="2" t="s">
        <v>3</v>
      </c>
      <c r="H1020" s="2" t="s">
        <v>2850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1">
        <v>451179286.40119994</v>
      </c>
      <c r="R1020" s="1">
        <v>0</v>
      </c>
      <c r="S1020" s="1">
        <v>353518659.25</v>
      </c>
      <c r="T1020" s="1">
        <v>0</v>
      </c>
      <c r="U1020" s="2" t="s">
        <v>0</v>
      </c>
      <c r="V1020" s="1">
        <v>0</v>
      </c>
      <c r="W1020" s="1">
        <v>84190195.819999993</v>
      </c>
      <c r="X1020" s="2" t="s">
        <v>9</v>
      </c>
      <c r="Y1020" s="1">
        <v>13470431.3312</v>
      </c>
      <c r="Z1020" s="3">
        <v>0</v>
      </c>
      <c r="AA1020" s="3" t="s">
        <v>0</v>
      </c>
      <c r="AB1020" s="3">
        <v>0</v>
      </c>
      <c r="AC1020" s="3">
        <v>0</v>
      </c>
      <c r="AD1020" s="3" t="s">
        <v>0</v>
      </c>
      <c r="AE1020" s="3">
        <v>0</v>
      </c>
    </row>
    <row r="1021" spans="1:31" hidden="1" x14ac:dyDescent="0.25">
      <c r="A1021" s="2" t="s">
        <v>472</v>
      </c>
      <c r="B1021" s="46">
        <v>44277</v>
      </c>
      <c r="C1021" s="2" t="s">
        <v>6</v>
      </c>
      <c r="D1021" s="2" t="s">
        <v>1007</v>
      </c>
      <c r="E1021" s="2" t="s">
        <v>907</v>
      </c>
      <c r="F1021" s="59" t="s">
        <v>2851</v>
      </c>
      <c r="G1021" s="2" t="s">
        <v>3</v>
      </c>
      <c r="H1021" s="2" t="s">
        <v>2852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1">
        <v>534718106.97119999</v>
      </c>
      <c r="R1021" s="1">
        <v>0</v>
      </c>
      <c r="S1021" s="1">
        <v>392969082</v>
      </c>
      <c r="T1021" s="1">
        <v>0</v>
      </c>
      <c r="U1021" s="2" t="s">
        <v>0</v>
      </c>
      <c r="V1021" s="1">
        <v>0</v>
      </c>
      <c r="W1021" s="1">
        <v>122197435.31999999</v>
      </c>
      <c r="X1021" s="2" t="s">
        <v>9</v>
      </c>
      <c r="Y1021" s="1">
        <v>19551589.6512</v>
      </c>
      <c r="Z1021" s="3">
        <v>0</v>
      </c>
      <c r="AA1021" s="3" t="s">
        <v>0</v>
      </c>
      <c r="AB1021" s="3">
        <v>0</v>
      </c>
      <c r="AC1021" s="3">
        <v>0</v>
      </c>
      <c r="AD1021" s="3" t="s">
        <v>0</v>
      </c>
      <c r="AE1021" s="3">
        <v>0</v>
      </c>
    </row>
    <row r="1022" spans="1:31" hidden="1" x14ac:dyDescent="0.25">
      <c r="A1022" s="2" t="s">
        <v>473</v>
      </c>
      <c r="B1022" s="47">
        <v>44278</v>
      </c>
      <c r="C1022" s="2" t="s">
        <v>27</v>
      </c>
      <c r="D1022" s="2" t="s">
        <v>49</v>
      </c>
      <c r="E1022" s="2" t="s">
        <v>223</v>
      </c>
      <c r="F1022" s="2" t="s">
        <v>2853</v>
      </c>
      <c r="G1022" s="2" t="s">
        <v>3</v>
      </c>
      <c r="H1022" s="2" t="s">
        <v>2854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639945189.04999995</v>
      </c>
      <c r="R1022" s="1">
        <v>0</v>
      </c>
      <c r="S1022" s="1">
        <v>497466508.5</v>
      </c>
      <c r="T1022" s="1">
        <v>0</v>
      </c>
      <c r="U1022" s="2" t="s">
        <v>0</v>
      </c>
      <c r="V1022" s="1">
        <v>0</v>
      </c>
      <c r="W1022" s="1">
        <v>122826448.75</v>
      </c>
      <c r="X1022" s="2" t="s">
        <v>9</v>
      </c>
      <c r="Y1022" s="1">
        <v>19652231.800000001</v>
      </c>
      <c r="Z1022" s="3">
        <v>0</v>
      </c>
      <c r="AA1022" s="3" t="s">
        <v>0</v>
      </c>
      <c r="AB1022" s="3">
        <v>0</v>
      </c>
      <c r="AC1022" s="3">
        <v>0</v>
      </c>
      <c r="AD1022" s="3" t="s">
        <v>0</v>
      </c>
      <c r="AE1022" s="3">
        <v>0</v>
      </c>
    </row>
    <row r="1023" spans="1:31" hidden="1" x14ac:dyDescent="0.25">
      <c r="A1023" s="2" t="s">
        <v>474</v>
      </c>
      <c r="B1023" s="47">
        <v>44278</v>
      </c>
      <c r="C1023" s="2" t="s">
        <v>6</v>
      </c>
      <c r="D1023" s="2" t="s">
        <v>49</v>
      </c>
      <c r="E1023" s="2" t="s">
        <v>232</v>
      </c>
      <c r="F1023" s="2" t="s">
        <v>1179</v>
      </c>
      <c r="G1023" s="2" t="s">
        <v>3</v>
      </c>
      <c r="H1023" s="2" t="s">
        <v>2855</v>
      </c>
      <c r="I1023" s="1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2</v>
      </c>
      <c r="P1023" s="2" t="s">
        <v>1</v>
      </c>
      <c r="Q1023" s="1">
        <v>2074351359.4600003</v>
      </c>
      <c r="R1023" s="1">
        <v>0</v>
      </c>
      <c r="S1023" s="1">
        <v>1556187262.25</v>
      </c>
      <c r="T1023" s="1">
        <v>0</v>
      </c>
      <c r="U1023" s="2" t="s">
        <v>0</v>
      </c>
      <c r="V1023" s="1">
        <v>0</v>
      </c>
      <c r="W1023" s="1">
        <v>446693187.25</v>
      </c>
      <c r="X1023" s="2" t="s">
        <v>0</v>
      </c>
      <c r="Y1023" s="1">
        <v>71470909.960000008</v>
      </c>
      <c r="Z1023" s="3">
        <v>0</v>
      </c>
      <c r="AA1023" s="3" t="s">
        <v>0</v>
      </c>
      <c r="AB1023" s="3">
        <v>0</v>
      </c>
      <c r="AC1023" s="3">
        <v>0</v>
      </c>
      <c r="AD1023" s="3" t="s">
        <v>0</v>
      </c>
      <c r="AE1023" s="3">
        <v>0</v>
      </c>
    </row>
    <row r="1024" spans="1:31" hidden="1" x14ac:dyDescent="0.25">
      <c r="A1024" s="2" t="s">
        <v>475</v>
      </c>
      <c r="B1024" s="47">
        <v>44278</v>
      </c>
      <c r="C1024" s="2" t="s">
        <v>6</v>
      </c>
      <c r="D1024" s="2" t="s">
        <v>49</v>
      </c>
      <c r="E1024" s="2" t="s">
        <v>232</v>
      </c>
      <c r="F1024" s="2" t="s">
        <v>1179</v>
      </c>
      <c r="G1024" s="2" t="s">
        <v>13</v>
      </c>
      <c r="H1024" s="2" t="s">
        <v>1</v>
      </c>
      <c r="I1024" s="1" t="s">
        <v>2856</v>
      </c>
      <c r="J1024" s="1" t="s">
        <v>1</v>
      </c>
      <c r="K1024" s="1" t="s">
        <v>2857</v>
      </c>
      <c r="L1024" s="1" t="s">
        <v>2858</v>
      </c>
      <c r="M1024" s="1">
        <v>23508135</v>
      </c>
      <c r="N1024" s="2" t="s">
        <v>12</v>
      </c>
      <c r="O1024" s="2" t="s">
        <v>2859</v>
      </c>
      <c r="P1024" s="2" t="s">
        <v>2860</v>
      </c>
      <c r="Q1024" s="1">
        <v>-6517550</v>
      </c>
      <c r="R1024" s="1">
        <v>0</v>
      </c>
      <c r="S1024" s="1">
        <v>-6517550</v>
      </c>
      <c r="T1024" s="1">
        <v>0</v>
      </c>
      <c r="U1024" s="2" t="s">
        <v>0</v>
      </c>
      <c r="V1024" s="1">
        <v>0</v>
      </c>
      <c r="W1024" s="1">
        <v>0</v>
      </c>
      <c r="X1024" s="2" t="s">
        <v>0</v>
      </c>
      <c r="Y1024" s="1">
        <v>0</v>
      </c>
      <c r="Z1024" s="3">
        <v>0</v>
      </c>
      <c r="AA1024" s="3" t="s">
        <v>0</v>
      </c>
      <c r="AB1024" s="3">
        <v>0</v>
      </c>
      <c r="AC1024" s="3">
        <v>0</v>
      </c>
      <c r="AD1024" s="3" t="s">
        <v>0</v>
      </c>
      <c r="AE1024" s="3">
        <v>0</v>
      </c>
    </row>
    <row r="1025" spans="1:31" hidden="1" x14ac:dyDescent="0.25">
      <c r="A1025" s="2" t="s">
        <v>476</v>
      </c>
      <c r="B1025" s="47">
        <v>44278</v>
      </c>
      <c r="C1025" s="2" t="s">
        <v>35</v>
      </c>
      <c r="D1025" s="2" t="s">
        <v>42</v>
      </c>
      <c r="E1025" s="2" t="s">
        <v>219</v>
      </c>
      <c r="F1025" s="2" t="s">
        <v>2861</v>
      </c>
      <c r="G1025" s="2" t="s">
        <v>3</v>
      </c>
      <c r="H1025" s="2" t="s">
        <v>2862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354184934.5</v>
      </c>
      <c r="R1025" s="1">
        <v>0</v>
      </c>
      <c r="S1025" s="1">
        <v>319121440.5</v>
      </c>
      <c r="T1025" s="1">
        <v>0</v>
      </c>
      <c r="U1025" s="2" t="s">
        <v>0</v>
      </c>
      <c r="V1025" s="1">
        <v>0</v>
      </c>
      <c r="W1025" s="1">
        <v>30227150</v>
      </c>
      <c r="X1025" s="2" t="s">
        <v>0</v>
      </c>
      <c r="Y1025" s="1">
        <v>4836344</v>
      </c>
      <c r="Z1025" s="3">
        <v>0</v>
      </c>
      <c r="AA1025" s="3" t="s">
        <v>0</v>
      </c>
      <c r="AB1025" s="3">
        <v>0</v>
      </c>
      <c r="AC1025" s="3">
        <v>0</v>
      </c>
      <c r="AD1025" s="3" t="s">
        <v>0</v>
      </c>
      <c r="AE1025" s="3">
        <v>0</v>
      </c>
    </row>
    <row r="1026" spans="1:31" hidden="1" x14ac:dyDescent="0.25">
      <c r="A1026" s="2" t="s">
        <v>477</v>
      </c>
      <c r="B1026" s="47">
        <v>44278</v>
      </c>
      <c r="C1026" s="2" t="s">
        <v>35</v>
      </c>
      <c r="D1026" s="2" t="s">
        <v>42</v>
      </c>
      <c r="E1026" s="2" t="s">
        <v>219</v>
      </c>
      <c r="F1026" s="2" t="s">
        <v>2861</v>
      </c>
      <c r="G1026" s="2" t="s">
        <v>13</v>
      </c>
      <c r="H1026" s="2"/>
      <c r="I1026" s="2" t="s">
        <v>2863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-1554000</v>
      </c>
      <c r="R1026" s="1">
        <v>0</v>
      </c>
      <c r="S1026" s="1">
        <v>-1554000</v>
      </c>
      <c r="T1026" s="1">
        <v>0</v>
      </c>
      <c r="U1026" s="2" t="s">
        <v>0</v>
      </c>
      <c r="V1026" s="1">
        <v>0</v>
      </c>
      <c r="W1026" s="1"/>
      <c r="X1026" s="2" t="s">
        <v>0</v>
      </c>
      <c r="Y1026" s="1">
        <v>0</v>
      </c>
      <c r="Z1026" s="3">
        <v>0</v>
      </c>
      <c r="AA1026" s="3" t="s">
        <v>0</v>
      </c>
      <c r="AB1026" s="3">
        <v>0</v>
      </c>
      <c r="AC1026" s="3">
        <v>0</v>
      </c>
      <c r="AD1026" s="3" t="s">
        <v>0</v>
      </c>
      <c r="AE1026" s="3">
        <v>0</v>
      </c>
    </row>
    <row r="1027" spans="1:31" hidden="1" x14ac:dyDescent="0.25">
      <c r="A1027" s="2" t="s">
        <v>478</v>
      </c>
      <c r="B1027" s="47">
        <v>44278</v>
      </c>
      <c r="C1027" s="2" t="s">
        <v>35</v>
      </c>
      <c r="D1027" s="2" t="s">
        <v>42</v>
      </c>
      <c r="E1027" s="2" t="s">
        <v>219</v>
      </c>
      <c r="F1027" s="2" t="s">
        <v>2864</v>
      </c>
      <c r="G1027" s="2" t="s">
        <v>3</v>
      </c>
      <c r="H1027" s="2" t="s">
        <v>2865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1">
        <v>95665602</v>
      </c>
      <c r="R1027" s="1">
        <v>0</v>
      </c>
      <c r="S1027" s="1">
        <v>93270666</v>
      </c>
      <c r="T1027" s="1">
        <v>0</v>
      </c>
      <c r="U1027" s="2" t="s">
        <v>0</v>
      </c>
      <c r="V1027" s="1">
        <v>0</v>
      </c>
      <c r="W1027" s="1">
        <v>2064600</v>
      </c>
      <c r="X1027" s="2" t="s">
        <v>0</v>
      </c>
      <c r="Y1027" s="1">
        <v>330336</v>
      </c>
      <c r="Z1027" s="3">
        <v>0</v>
      </c>
      <c r="AA1027" s="3" t="s">
        <v>0</v>
      </c>
      <c r="AB1027" s="3">
        <v>0</v>
      </c>
      <c r="AC1027" s="3">
        <v>0</v>
      </c>
      <c r="AD1027" s="3" t="s">
        <v>0</v>
      </c>
      <c r="AE1027" s="3">
        <v>0</v>
      </c>
    </row>
    <row r="1028" spans="1:31" hidden="1" x14ac:dyDescent="0.25">
      <c r="A1028" s="2" t="s">
        <v>479</v>
      </c>
      <c r="B1028" s="47">
        <v>44278</v>
      </c>
      <c r="C1028" s="2" t="s">
        <v>6</v>
      </c>
      <c r="D1028" s="2" t="s">
        <v>42</v>
      </c>
      <c r="E1028" s="2" t="s">
        <v>221</v>
      </c>
      <c r="F1028" s="2" t="s">
        <v>919</v>
      </c>
      <c r="G1028" s="2" t="s">
        <v>3</v>
      </c>
      <c r="H1028" s="2" t="s">
        <v>2866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</v>
      </c>
      <c r="P1028" s="2" t="s">
        <v>1</v>
      </c>
      <c r="Q1028" s="1">
        <v>2300785298.8600001</v>
      </c>
      <c r="R1028" s="1">
        <v>0</v>
      </c>
      <c r="S1028" s="1">
        <v>1802732836.5</v>
      </c>
      <c r="T1028" s="1">
        <v>0</v>
      </c>
      <c r="U1028" s="2" t="s">
        <v>0</v>
      </c>
      <c r="V1028" s="1">
        <v>0</v>
      </c>
      <c r="W1028" s="1">
        <v>429355571</v>
      </c>
      <c r="X1028" s="2" t="s">
        <v>0</v>
      </c>
      <c r="Y1028" s="1">
        <v>68696891.360000014</v>
      </c>
      <c r="Z1028" s="3">
        <v>0</v>
      </c>
      <c r="AA1028" s="3" t="s">
        <v>0</v>
      </c>
      <c r="AB1028" s="3">
        <v>0</v>
      </c>
      <c r="AC1028" s="3">
        <v>0</v>
      </c>
      <c r="AD1028" s="3" t="s">
        <v>0</v>
      </c>
      <c r="AE1028" s="3">
        <v>0</v>
      </c>
    </row>
    <row r="1029" spans="1:31" hidden="1" x14ac:dyDescent="0.25">
      <c r="A1029" s="2" t="s">
        <v>480</v>
      </c>
      <c r="B1029" s="46">
        <v>44278</v>
      </c>
      <c r="C1029" s="2" t="s">
        <v>6</v>
      </c>
      <c r="D1029" s="2" t="s">
        <v>42</v>
      </c>
      <c r="E1029" s="2" t="s">
        <v>217</v>
      </c>
      <c r="F1029" s="59" t="s">
        <v>1322</v>
      </c>
      <c r="G1029" s="2" t="s">
        <v>1182</v>
      </c>
      <c r="H1029" s="2" t="s">
        <v>2867</v>
      </c>
      <c r="I1029" s="2"/>
      <c r="J1029" s="1"/>
      <c r="K1029" s="1"/>
      <c r="L1029" s="1"/>
      <c r="M1029" s="1">
        <v>0</v>
      </c>
      <c r="N1029" s="2"/>
      <c r="O1029" s="2" t="s">
        <v>2</v>
      </c>
      <c r="P1029" s="2"/>
      <c r="Q1029" s="1">
        <v>125755500</v>
      </c>
      <c r="R1029" s="1">
        <v>0</v>
      </c>
      <c r="S1029" s="1">
        <v>125755500</v>
      </c>
      <c r="T1029" s="1">
        <v>0</v>
      </c>
      <c r="U1029" s="2" t="s">
        <v>0</v>
      </c>
      <c r="V1029" s="1">
        <v>0</v>
      </c>
      <c r="W1029" s="1">
        <v>0</v>
      </c>
      <c r="X1029" s="2" t="s">
        <v>0</v>
      </c>
      <c r="Y1029" s="1">
        <v>0</v>
      </c>
      <c r="Z1029" s="3">
        <v>0</v>
      </c>
      <c r="AA1029" s="3" t="s">
        <v>0</v>
      </c>
      <c r="AB1029" s="3">
        <v>0</v>
      </c>
      <c r="AC1029" s="3">
        <v>0</v>
      </c>
      <c r="AD1029" s="3" t="s">
        <v>0</v>
      </c>
      <c r="AE1029" s="3">
        <v>0</v>
      </c>
    </row>
    <row r="1030" spans="1:31" hidden="1" x14ac:dyDescent="0.25">
      <c r="A1030" s="2" t="s">
        <v>481</v>
      </c>
      <c r="B1030" s="47">
        <v>44278</v>
      </c>
      <c r="C1030" s="2" t="s">
        <v>27</v>
      </c>
      <c r="D1030" s="2" t="s">
        <v>42</v>
      </c>
      <c r="E1030" s="2" t="s">
        <v>214</v>
      </c>
      <c r="F1030" s="2" t="s">
        <v>2555</v>
      </c>
      <c r="G1030" s="2" t="s">
        <v>3</v>
      </c>
      <c r="H1030" s="2" t="s">
        <v>2868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80463928.5</v>
      </c>
      <c r="R1030" s="1">
        <v>0</v>
      </c>
      <c r="S1030" s="1">
        <v>70060120.5</v>
      </c>
      <c r="T1030" s="1">
        <v>0</v>
      </c>
      <c r="U1030" s="2" t="s">
        <v>0</v>
      </c>
      <c r="V1030" s="1">
        <v>0</v>
      </c>
      <c r="W1030" s="1">
        <v>8968800</v>
      </c>
      <c r="X1030" s="2" t="s">
        <v>0</v>
      </c>
      <c r="Y1030" s="1">
        <v>1435008</v>
      </c>
      <c r="Z1030" s="3">
        <v>0</v>
      </c>
      <c r="AA1030" s="3" t="s">
        <v>0</v>
      </c>
      <c r="AB1030" s="3">
        <v>0</v>
      </c>
      <c r="AC1030" s="3">
        <v>0</v>
      </c>
      <c r="AD1030" s="3" t="s">
        <v>0</v>
      </c>
      <c r="AE1030" s="3">
        <v>0</v>
      </c>
    </row>
    <row r="1031" spans="1:31" hidden="1" x14ac:dyDescent="0.25">
      <c r="A1031" s="2" t="s">
        <v>482</v>
      </c>
      <c r="B1031" s="47">
        <v>44278</v>
      </c>
      <c r="C1031" s="2" t="s">
        <v>35</v>
      </c>
      <c r="D1031" s="2" t="s">
        <v>38</v>
      </c>
      <c r="E1031" s="2" t="s">
        <v>210</v>
      </c>
      <c r="F1031" s="2" t="s">
        <v>2314</v>
      </c>
      <c r="G1031" s="2" t="s">
        <v>3</v>
      </c>
      <c r="H1031" s="2" t="s">
        <v>2869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559545655.25</v>
      </c>
      <c r="R1031" s="1">
        <v>0</v>
      </c>
      <c r="S1031" s="1">
        <v>491918757.25</v>
      </c>
      <c r="T1031" s="1"/>
      <c r="U1031" s="2"/>
      <c r="V1031" s="1"/>
      <c r="W1031" s="1">
        <v>58299050</v>
      </c>
      <c r="X1031" s="2" t="s">
        <v>0</v>
      </c>
      <c r="Y1031" s="1">
        <v>9327848</v>
      </c>
      <c r="Z1031" s="3">
        <v>0</v>
      </c>
      <c r="AA1031" s="3" t="s">
        <v>0</v>
      </c>
      <c r="AB1031" s="3">
        <v>0</v>
      </c>
      <c r="AC1031" s="3">
        <v>0</v>
      </c>
      <c r="AD1031" s="3" t="s">
        <v>0</v>
      </c>
      <c r="AE1031" s="3">
        <v>0</v>
      </c>
    </row>
    <row r="1032" spans="1:31" hidden="1" x14ac:dyDescent="0.25">
      <c r="A1032" s="2" t="s">
        <v>483</v>
      </c>
      <c r="B1032" s="47">
        <v>44278</v>
      </c>
      <c r="C1032" s="2" t="s">
        <v>6</v>
      </c>
      <c r="D1032" s="2" t="s">
        <v>38</v>
      </c>
      <c r="E1032" s="2" t="s">
        <v>212</v>
      </c>
      <c r="F1032" s="2" t="s">
        <v>2870</v>
      </c>
      <c r="G1032" s="2" t="s">
        <v>3</v>
      </c>
      <c r="H1032" s="2" t="s">
        <v>2871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1004487837.0976</v>
      </c>
      <c r="R1032" s="1">
        <v>0</v>
      </c>
      <c r="S1032" s="1">
        <v>820584275.20000005</v>
      </c>
      <c r="T1032" s="1">
        <v>0</v>
      </c>
      <c r="U1032" s="2" t="s">
        <v>0</v>
      </c>
      <c r="V1032" s="1">
        <v>0</v>
      </c>
      <c r="W1032" s="1">
        <v>158537553.36000001</v>
      </c>
      <c r="X1032" s="2" t="s">
        <v>9</v>
      </c>
      <c r="Y1032" s="1">
        <v>25366008.537599999</v>
      </c>
      <c r="Z1032" s="3">
        <v>0</v>
      </c>
      <c r="AA1032" s="3" t="s">
        <v>0</v>
      </c>
      <c r="AB1032" s="3">
        <v>0</v>
      </c>
      <c r="AC1032" s="3">
        <v>0</v>
      </c>
      <c r="AD1032" s="3" t="s">
        <v>0</v>
      </c>
      <c r="AE1032" s="3">
        <v>0</v>
      </c>
    </row>
    <row r="1033" spans="1:31" hidden="1" x14ac:dyDescent="0.25">
      <c r="A1033" s="2" t="s">
        <v>484</v>
      </c>
      <c r="B1033" s="47">
        <v>44278</v>
      </c>
      <c r="C1033" s="2" t="s">
        <v>27</v>
      </c>
      <c r="D1033" s="2" t="s">
        <v>38</v>
      </c>
      <c r="E1033" s="2" t="s">
        <v>4</v>
      </c>
      <c r="F1033" s="2" t="s">
        <v>2362</v>
      </c>
      <c r="G1033" s="2" t="s">
        <v>3</v>
      </c>
      <c r="H1033" s="2" t="s">
        <v>2872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1">
        <v>967655667.55440009</v>
      </c>
      <c r="R1033" s="1">
        <v>0</v>
      </c>
      <c r="S1033" s="1">
        <v>727764041</v>
      </c>
      <c r="T1033" s="1">
        <v>0</v>
      </c>
      <c r="U1033" s="2" t="s">
        <v>0</v>
      </c>
      <c r="V1033" s="1">
        <v>0</v>
      </c>
      <c r="W1033" s="1">
        <v>206803126.34</v>
      </c>
      <c r="X1033" s="2" t="s">
        <v>9</v>
      </c>
      <c r="Y1033" s="1">
        <v>33088500.214400001</v>
      </c>
      <c r="Z1033" s="3">
        <v>0</v>
      </c>
      <c r="AA1033" s="3" t="s">
        <v>0</v>
      </c>
      <c r="AB1033" s="3">
        <v>0</v>
      </c>
      <c r="AC1033" s="3">
        <v>0</v>
      </c>
      <c r="AD1033" s="3" t="s">
        <v>0</v>
      </c>
      <c r="AE1033" s="3">
        <v>0</v>
      </c>
    </row>
    <row r="1034" spans="1:31" hidden="1" x14ac:dyDescent="0.25">
      <c r="A1034" s="2" t="s">
        <v>485</v>
      </c>
      <c r="B1034" s="47">
        <v>44278</v>
      </c>
      <c r="C1034" s="2" t="s">
        <v>27</v>
      </c>
      <c r="D1034" s="2" t="s">
        <v>38</v>
      </c>
      <c r="E1034" s="2" t="s">
        <v>4</v>
      </c>
      <c r="F1034" s="2" t="s">
        <v>2873</v>
      </c>
      <c r="G1034" s="2" t="s">
        <v>3</v>
      </c>
      <c r="H1034" s="2" t="s">
        <v>2874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1009</v>
      </c>
      <c r="P1034" s="2" t="s">
        <v>1010</v>
      </c>
      <c r="Q1034" s="1">
        <v>14798636</v>
      </c>
      <c r="R1034" s="1">
        <v>0</v>
      </c>
      <c r="S1034" s="1">
        <v>3787510</v>
      </c>
      <c r="T1034" s="1">
        <v>9492350</v>
      </c>
      <c r="U1034" s="2" t="s">
        <v>9</v>
      </c>
      <c r="V1034" s="1">
        <v>1518776</v>
      </c>
      <c r="W1034" s="1">
        <v>0</v>
      </c>
      <c r="X1034" s="2" t="s">
        <v>0</v>
      </c>
      <c r="Y1034" s="1">
        <v>0</v>
      </c>
      <c r="Z1034" s="3">
        <v>0</v>
      </c>
      <c r="AA1034" s="3" t="s">
        <v>0</v>
      </c>
      <c r="AB1034" s="3">
        <v>0</v>
      </c>
      <c r="AC1034" s="3">
        <v>0</v>
      </c>
      <c r="AD1034" s="3" t="s">
        <v>0</v>
      </c>
      <c r="AE1034" s="3">
        <v>0</v>
      </c>
    </row>
    <row r="1035" spans="1:31" hidden="1" x14ac:dyDescent="0.25">
      <c r="A1035" s="2" t="s">
        <v>486</v>
      </c>
      <c r="B1035" s="47">
        <v>44278</v>
      </c>
      <c r="C1035" s="2" t="s">
        <v>27</v>
      </c>
      <c r="D1035" s="2" t="s">
        <v>38</v>
      </c>
      <c r="E1035" s="2" t="s">
        <v>4</v>
      </c>
      <c r="F1035" s="2" t="s">
        <v>2362</v>
      </c>
      <c r="G1035" s="2" t="s">
        <v>3</v>
      </c>
      <c r="H1035" s="2" t="s">
        <v>2875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410250991.5</v>
      </c>
      <c r="R1035" s="1">
        <v>0</v>
      </c>
      <c r="S1035" s="1">
        <v>269962679.5</v>
      </c>
      <c r="T1035" s="1">
        <v>0</v>
      </c>
      <c r="U1035" s="2" t="s">
        <v>0</v>
      </c>
      <c r="V1035" s="1">
        <v>0</v>
      </c>
      <c r="W1035" s="1">
        <v>120938200</v>
      </c>
      <c r="X1035" s="2" t="s">
        <v>9</v>
      </c>
      <c r="Y1035" s="1">
        <v>19350112</v>
      </c>
      <c r="Z1035" s="3">
        <v>0</v>
      </c>
      <c r="AA1035" s="3" t="s">
        <v>0</v>
      </c>
      <c r="AB1035" s="3">
        <v>0</v>
      </c>
      <c r="AC1035" s="3">
        <v>0</v>
      </c>
      <c r="AD1035" s="3" t="s">
        <v>0</v>
      </c>
      <c r="AE1035" s="3">
        <v>0</v>
      </c>
    </row>
    <row r="1036" spans="1:31" hidden="1" x14ac:dyDescent="0.25">
      <c r="A1036" s="2" t="s">
        <v>487</v>
      </c>
      <c r="B1036" s="47">
        <v>44278</v>
      </c>
      <c r="C1036" s="2" t="s">
        <v>6</v>
      </c>
      <c r="D1036" s="2" t="s">
        <v>33</v>
      </c>
      <c r="E1036" s="2" t="s">
        <v>206</v>
      </c>
      <c r="F1036" s="2" t="s">
        <v>1786</v>
      </c>
      <c r="G1036" s="2" t="s">
        <v>3</v>
      </c>
      <c r="H1036" s="2" t="s">
        <v>2876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</v>
      </c>
      <c r="P1036" s="2" t="s">
        <v>1</v>
      </c>
      <c r="Q1036" s="1">
        <v>73318656.5</v>
      </c>
      <c r="R1036" s="1">
        <v>0</v>
      </c>
      <c r="S1036" s="1">
        <v>60414758.5</v>
      </c>
      <c r="T1036" s="1">
        <v>0</v>
      </c>
      <c r="U1036" s="2" t="s">
        <v>0</v>
      </c>
      <c r="V1036" s="1">
        <v>0</v>
      </c>
      <c r="W1036" s="1">
        <v>11124050</v>
      </c>
      <c r="X1036" s="2" t="s">
        <v>9</v>
      </c>
      <c r="Y1036" s="1">
        <v>1779848</v>
      </c>
      <c r="Z1036" s="3">
        <v>0</v>
      </c>
      <c r="AA1036" s="3" t="s">
        <v>0</v>
      </c>
      <c r="AB1036" s="3">
        <v>0</v>
      </c>
      <c r="AC1036" s="3">
        <v>0</v>
      </c>
      <c r="AD1036" s="3" t="s">
        <v>0</v>
      </c>
      <c r="AE1036" s="3">
        <v>0</v>
      </c>
    </row>
    <row r="1037" spans="1:31" hidden="1" x14ac:dyDescent="0.25">
      <c r="A1037" s="2" t="s">
        <v>488</v>
      </c>
      <c r="B1037" s="47">
        <v>44278</v>
      </c>
      <c r="C1037" s="2" t="s">
        <v>6</v>
      </c>
      <c r="D1037" s="2" t="s">
        <v>33</v>
      </c>
      <c r="E1037" s="2" t="s">
        <v>206</v>
      </c>
      <c r="F1037" s="2" t="s">
        <v>1786</v>
      </c>
      <c r="G1037" s="2" t="s">
        <v>3</v>
      </c>
      <c r="H1037" s="2" t="s">
        <v>2877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1076</v>
      </c>
      <c r="P1037" s="2" t="s">
        <v>1077</v>
      </c>
      <c r="Q1037" s="1">
        <v>18489640</v>
      </c>
      <c r="R1037" s="1">
        <v>0</v>
      </c>
      <c r="S1037" s="1">
        <v>10141700</v>
      </c>
      <c r="T1037" s="1">
        <v>7196500</v>
      </c>
      <c r="U1037" s="2" t="s">
        <v>9</v>
      </c>
      <c r="V1037" s="1">
        <v>1151440</v>
      </c>
      <c r="W1037" s="1">
        <v>0</v>
      </c>
      <c r="X1037" s="2" t="s">
        <v>0</v>
      </c>
      <c r="Y1037" s="1">
        <v>0</v>
      </c>
      <c r="Z1037" s="3">
        <v>0</v>
      </c>
      <c r="AA1037" s="3" t="s">
        <v>0</v>
      </c>
      <c r="AB1037" s="3">
        <v>0</v>
      </c>
      <c r="AC1037" s="3">
        <v>0</v>
      </c>
      <c r="AD1037" s="3" t="s">
        <v>0</v>
      </c>
      <c r="AE1037" s="3">
        <v>0</v>
      </c>
    </row>
    <row r="1038" spans="1:31" hidden="1" x14ac:dyDescent="0.25">
      <c r="A1038" s="2" t="s">
        <v>489</v>
      </c>
      <c r="B1038" s="47">
        <v>44278</v>
      </c>
      <c r="C1038" s="2" t="s">
        <v>6</v>
      </c>
      <c r="D1038" s="2" t="s">
        <v>33</v>
      </c>
      <c r="E1038" s="2" t="s">
        <v>206</v>
      </c>
      <c r="F1038" s="2" t="s">
        <v>1786</v>
      </c>
      <c r="G1038" s="2" t="s">
        <v>3</v>
      </c>
      <c r="H1038" s="2" t="s">
        <v>2878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683156449.99000001</v>
      </c>
      <c r="R1038" s="1">
        <v>0</v>
      </c>
      <c r="S1038" s="1">
        <v>536370447</v>
      </c>
      <c r="T1038" s="1">
        <v>0</v>
      </c>
      <c r="U1038" s="2" t="s">
        <v>0</v>
      </c>
      <c r="V1038" s="1">
        <v>0</v>
      </c>
      <c r="W1038" s="1">
        <v>126539657.75</v>
      </c>
      <c r="X1038" s="2" t="s">
        <v>0</v>
      </c>
      <c r="Y1038" s="1">
        <v>20246345.240000002</v>
      </c>
      <c r="Z1038" s="3">
        <v>0</v>
      </c>
      <c r="AA1038" s="3" t="s">
        <v>0</v>
      </c>
      <c r="AB1038" s="3">
        <v>0</v>
      </c>
      <c r="AC1038" s="3">
        <v>0</v>
      </c>
      <c r="AD1038" s="3" t="s">
        <v>0</v>
      </c>
      <c r="AE1038" s="3">
        <v>0</v>
      </c>
    </row>
    <row r="1039" spans="1:31" hidden="1" x14ac:dyDescent="0.25">
      <c r="A1039" s="2" t="s">
        <v>490</v>
      </c>
      <c r="B1039" s="47">
        <v>44278</v>
      </c>
      <c r="C1039" s="2" t="s">
        <v>27</v>
      </c>
      <c r="D1039" s="2" t="s">
        <v>33</v>
      </c>
      <c r="E1039" s="2" t="s">
        <v>32</v>
      </c>
      <c r="F1039" s="2" t="s">
        <v>2555</v>
      </c>
      <c r="G1039" s="2" t="s">
        <v>3</v>
      </c>
      <c r="H1039" s="2" t="s">
        <v>2879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1">
        <v>873306182.85399997</v>
      </c>
      <c r="R1039" s="1">
        <v>0</v>
      </c>
      <c r="S1039" s="1">
        <v>615234887.75</v>
      </c>
      <c r="T1039" s="1">
        <v>0</v>
      </c>
      <c r="U1039" s="2" t="s">
        <v>0</v>
      </c>
      <c r="V1039" s="1">
        <v>0</v>
      </c>
      <c r="W1039" s="1">
        <v>222475254.40000001</v>
      </c>
      <c r="X1039" s="2" t="s">
        <v>9</v>
      </c>
      <c r="Y1039" s="1">
        <v>35596040.703999996</v>
      </c>
      <c r="Z1039" s="3">
        <v>0</v>
      </c>
      <c r="AA1039" s="3" t="s">
        <v>0</v>
      </c>
      <c r="AB1039" s="3">
        <v>0</v>
      </c>
      <c r="AC1039" s="3">
        <v>0</v>
      </c>
      <c r="AD1039" s="3" t="s">
        <v>0</v>
      </c>
      <c r="AE1039" s="3">
        <v>0</v>
      </c>
    </row>
    <row r="1040" spans="1:31" hidden="1" x14ac:dyDescent="0.25">
      <c r="A1040" s="2" t="s">
        <v>491</v>
      </c>
      <c r="B1040" s="47">
        <v>44278</v>
      </c>
      <c r="C1040" s="2" t="s">
        <v>6</v>
      </c>
      <c r="D1040" s="2" t="s">
        <v>26</v>
      </c>
      <c r="E1040" s="2" t="s">
        <v>200</v>
      </c>
      <c r="F1040" s="2" t="s">
        <v>2508</v>
      </c>
      <c r="G1040" s="2" t="s">
        <v>3</v>
      </c>
      <c r="H1040" s="2" t="s">
        <v>2880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1">
        <v>1718417031.7288001</v>
      </c>
      <c r="R1040" s="1">
        <v>0</v>
      </c>
      <c r="S1040" s="1">
        <v>1324796598.4999998</v>
      </c>
      <c r="T1040" s="1">
        <v>0</v>
      </c>
      <c r="U1040" s="2" t="s">
        <v>0</v>
      </c>
      <c r="V1040" s="1">
        <v>0</v>
      </c>
      <c r="W1040" s="1">
        <v>339327959.68000001</v>
      </c>
      <c r="X1040" s="2" t="s">
        <v>9</v>
      </c>
      <c r="Y1040" s="1">
        <v>54292473.548799992</v>
      </c>
      <c r="Z1040" s="3">
        <v>0</v>
      </c>
      <c r="AA1040" s="3" t="s">
        <v>0</v>
      </c>
      <c r="AB1040" s="3">
        <v>0</v>
      </c>
      <c r="AC1040" s="3">
        <v>0</v>
      </c>
      <c r="AD1040" s="3" t="s">
        <v>0</v>
      </c>
      <c r="AE1040" s="3">
        <v>0</v>
      </c>
    </row>
    <row r="1041" spans="1:31" hidden="1" x14ac:dyDescent="0.25">
      <c r="A1041" s="2" t="s">
        <v>492</v>
      </c>
      <c r="B1041" s="47">
        <v>44278</v>
      </c>
      <c r="C1041" s="2" t="s">
        <v>27</v>
      </c>
      <c r="D1041" s="2" t="s">
        <v>26</v>
      </c>
      <c r="E1041" s="2" t="s">
        <v>253</v>
      </c>
      <c r="F1041" s="2" t="s">
        <v>2187</v>
      </c>
      <c r="G1041" s="2" t="s">
        <v>3</v>
      </c>
      <c r="H1041" s="2" t="s">
        <v>2881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581306213.60000002</v>
      </c>
      <c r="R1041" s="1">
        <v>0</v>
      </c>
      <c r="S1041" s="1">
        <v>356138290.25</v>
      </c>
      <c r="T1041" s="1">
        <v>0</v>
      </c>
      <c r="U1041" s="2" t="s">
        <v>0</v>
      </c>
      <c r="V1041" s="1">
        <v>0</v>
      </c>
      <c r="W1041" s="1">
        <v>194110278.75</v>
      </c>
      <c r="X1041" s="2" t="s">
        <v>9</v>
      </c>
      <c r="Y1041" s="1">
        <v>31057644.599999998</v>
      </c>
      <c r="Z1041" s="3">
        <v>0</v>
      </c>
      <c r="AA1041" s="3" t="s">
        <v>0</v>
      </c>
      <c r="AB1041" s="3">
        <v>0</v>
      </c>
      <c r="AC1041" s="3">
        <v>0</v>
      </c>
      <c r="AD1041" s="3" t="s">
        <v>0</v>
      </c>
      <c r="AE1041" s="3">
        <v>0</v>
      </c>
    </row>
    <row r="1042" spans="1:31" hidden="1" x14ac:dyDescent="0.25">
      <c r="A1042" s="2" t="s">
        <v>493</v>
      </c>
      <c r="B1042" s="47">
        <v>44278</v>
      </c>
      <c r="C1042" s="2" t="s">
        <v>6</v>
      </c>
      <c r="D1042" s="2" t="s">
        <v>24</v>
      </c>
      <c r="E1042" s="2" t="s">
        <v>196</v>
      </c>
      <c r="F1042" s="2" t="s">
        <v>2112</v>
      </c>
      <c r="G1042" s="2" t="s">
        <v>3</v>
      </c>
      <c r="H1042" s="2" t="s">
        <v>2882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1599280968.1924</v>
      </c>
      <c r="R1042" s="1">
        <v>0</v>
      </c>
      <c r="S1042" s="1">
        <v>1218363478.5</v>
      </c>
      <c r="T1042" s="1">
        <v>0</v>
      </c>
      <c r="U1042" s="2" t="s">
        <v>0</v>
      </c>
      <c r="V1042" s="1">
        <v>0</v>
      </c>
      <c r="W1042" s="1">
        <v>325018439.35000002</v>
      </c>
      <c r="X1042" s="2" t="s">
        <v>9</v>
      </c>
      <c r="Y1042" s="1">
        <v>52002950.299999997</v>
      </c>
      <c r="Z1042" s="3">
        <v>0</v>
      </c>
      <c r="AA1042" s="3" t="s">
        <v>0</v>
      </c>
      <c r="AB1042" s="3">
        <v>0</v>
      </c>
      <c r="AC1042" s="3">
        <v>3607500</v>
      </c>
      <c r="AD1042" s="3" t="s">
        <v>0</v>
      </c>
      <c r="AE1042" s="3">
        <v>288600</v>
      </c>
    </row>
    <row r="1043" spans="1:31" hidden="1" x14ac:dyDescent="0.25">
      <c r="A1043" s="2" t="s">
        <v>494</v>
      </c>
      <c r="B1043" s="47">
        <v>44278</v>
      </c>
      <c r="C1043" s="2" t="s">
        <v>27</v>
      </c>
      <c r="D1043" s="2" t="s">
        <v>24</v>
      </c>
      <c r="E1043" s="2" t="s">
        <v>358</v>
      </c>
      <c r="F1043" s="2" t="s">
        <v>1074</v>
      </c>
      <c r="G1043" s="2" t="s">
        <v>3</v>
      </c>
      <c r="H1043" s="2" t="s">
        <v>2883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1027987061.8864</v>
      </c>
      <c r="R1043" s="1">
        <v>0</v>
      </c>
      <c r="S1043" s="1">
        <v>742285225.5</v>
      </c>
      <c r="T1043" s="1">
        <v>0</v>
      </c>
      <c r="U1043" s="2" t="s">
        <v>0</v>
      </c>
      <c r="V1043" s="1">
        <v>0</v>
      </c>
      <c r="W1043" s="1">
        <v>246294686.53999999</v>
      </c>
      <c r="X1043" s="2" t="s">
        <v>9</v>
      </c>
      <c r="Y1043" s="1">
        <v>39407149.8464</v>
      </c>
      <c r="Z1043" s="3">
        <v>0</v>
      </c>
      <c r="AA1043" s="3" t="s">
        <v>0</v>
      </c>
      <c r="AB1043" s="3">
        <v>0</v>
      </c>
      <c r="AC1043" s="3">
        <v>0</v>
      </c>
      <c r="AD1043" s="3" t="s">
        <v>0</v>
      </c>
      <c r="AE1043" s="3">
        <v>0</v>
      </c>
    </row>
    <row r="1044" spans="1:31" hidden="1" x14ac:dyDescent="0.25">
      <c r="A1044" s="2" t="s">
        <v>495</v>
      </c>
      <c r="B1044" s="47">
        <v>44278</v>
      </c>
      <c r="C1044" s="2" t="s">
        <v>6</v>
      </c>
      <c r="D1044" s="2" t="s">
        <v>22</v>
      </c>
      <c r="E1044" s="2" t="s">
        <v>194</v>
      </c>
      <c r="F1044" s="2" t="s">
        <v>2884</v>
      </c>
      <c r="G1044" s="2" t="s">
        <v>3</v>
      </c>
      <c r="H1044" s="2" t="s">
        <v>2885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1">
        <v>1531743931.0835998</v>
      </c>
      <c r="R1044" s="1">
        <v>0</v>
      </c>
      <c r="S1044" s="1">
        <v>1121843344.9999998</v>
      </c>
      <c r="T1044" s="1">
        <v>0</v>
      </c>
      <c r="U1044" s="2" t="s">
        <v>0</v>
      </c>
      <c r="V1044" s="1">
        <v>0</v>
      </c>
      <c r="W1044" s="1">
        <v>353362574.20999998</v>
      </c>
      <c r="X1044" s="2" t="s">
        <v>9</v>
      </c>
      <c r="Y1044" s="1">
        <v>56538011.873599999</v>
      </c>
      <c r="Z1044" s="3">
        <v>0</v>
      </c>
      <c r="AA1044" s="3" t="s">
        <v>0</v>
      </c>
      <c r="AB1044" s="3">
        <v>0</v>
      </c>
      <c r="AC1044" s="3">
        <v>0</v>
      </c>
      <c r="AD1044" s="3" t="s">
        <v>0</v>
      </c>
      <c r="AE1044" s="3">
        <v>0</v>
      </c>
    </row>
    <row r="1045" spans="1:31" hidden="1" x14ac:dyDescent="0.25">
      <c r="A1045" s="2" t="s">
        <v>496</v>
      </c>
      <c r="B1045" s="47">
        <v>44278</v>
      </c>
      <c r="C1045" s="2" t="s">
        <v>6</v>
      </c>
      <c r="D1045" s="2" t="s">
        <v>1031</v>
      </c>
      <c r="E1045" s="2" t="s">
        <v>1032</v>
      </c>
      <c r="F1045" s="2" t="s">
        <v>898</v>
      </c>
      <c r="G1045" s="2" t="s">
        <v>3</v>
      </c>
      <c r="H1045" s="2" t="s">
        <v>2886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803951991.61000001</v>
      </c>
      <c r="R1045" s="1">
        <v>0</v>
      </c>
      <c r="S1045" s="1">
        <v>652672865.5</v>
      </c>
      <c r="T1045" s="1">
        <v>0</v>
      </c>
      <c r="U1045" s="2" t="s">
        <v>0</v>
      </c>
      <c r="V1045" s="1">
        <v>0</v>
      </c>
      <c r="W1045" s="1">
        <v>130413039.75</v>
      </c>
      <c r="X1045" s="2" t="s">
        <v>0</v>
      </c>
      <c r="Y1045" s="1">
        <v>20866086.360000003</v>
      </c>
      <c r="Z1045" s="3">
        <v>0</v>
      </c>
      <c r="AA1045" s="3" t="s">
        <v>0</v>
      </c>
      <c r="AB1045" s="3">
        <v>0</v>
      </c>
      <c r="AC1045" s="3">
        <v>0</v>
      </c>
      <c r="AD1045" s="3" t="s">
        <v>0</v>
      </c>
      <c r="AE1045" s="3">
        <v>0</v>
      </c>
    </row>
    <row r="1046" spans="1:31" hidden="1" x14ac:dyDescent="0.25">
      <c r="A1046" s="2" t="s">
        <v>497</v>
      </c>
      <c r="B1046" s="47">
        <v>44278</v>
      </c>
      <c r="C1046" s="2" t="s">
        <v>27</v>
      </c>
      <c r="D1046" s="2" t="s">
        <v>1031</v>
      </c>
      <c r="E1046" s="2" t="s">
        <v>1104</v>
      </c>
      <c r="F1046" s="2" t="s">
        <v>2887</v>
      </c>
      <c r="G1046" s="2" t="s">
        <v>3</v>
      </c>
      <c r="H1046" s="2" t="s">
        <v>2888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2</v>
      </c>
      <c r="P1046" s="2" t="s">
        <v>1</v>
      </c>
      <c r="Q1046" s="1">
        <v>30770902</v>
      </c>
      <c r="R1046" s="1">
        <v>0</v>
      </c>
      <c r="S1046" s="1">
        <v>5368700</v>
      </c>
      <c r="T1046" s="1">
        <v>0</v>
      </c>
      <c r="U1046" s="2" t="s">
        <v>0</v>
      </c>
      <c r="V1046" s="1">
        <v>0</v>
      </c>
      <c r="W1046" s="1">
        <v>21898450</v>
      </c>
      <c r="X1046" s="2" t="s">
        <v>9</v>
      </c>
      <c r="Y1046" s="1">
        <v>3503752</v>
      </c>
      <c r="Z1046" s="3">
        <v>0</v>
      </c>
      <c r="AA1046" s="3" t="s">
        <v>0</v>
      </c>
      <c r="AB1046" s="3">
        <v>0</v>
      </c>
      <c r="AC1046" s="3">
        <v>0</v>
      </c>
      <c r="AD1046" s="3" t="s">
        <v>0</v>
      </c>
      <c r="AE1046" s="3">
        <v>0</v>
      </c>
    </row>
    <row r="1047" spans="1:31" hidden="1" x14ac:dyDescent="0.25">
      <c r="A1047" s="2" t="s">
        <v>498</v>
      </c>
      <c r="B1047" s="47">
        <v>44278</v>
      </c>
      <c r="C1047" s="2" t="s">
        <v>6</v>
      </c>
      <c r="D1047" s="2" t="s">
        <v>19</v>
      </c>
      <c r="E1047" s="2" t="s">
        <v>185</v>
      </c>
      <c r="F1047" s="2" t="s">
        <v>1227</v>
      </c>
      <c r="G1047" s="2" t="s">
        <v>3</v>
      </c>
      <c r="H1047" s="2" t="s">
        <v>2889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106667722.75</v>
      </c>
      <c r="R1047" s="1">
        <v>0</v>
      </c>
      <c r="S1047" s="1">
        <v>97238198.75</v>
      </c>
      <c r="T1047" s="1">
        <v>0</v>
      </c>
      <c r="U1047" s="2" t="s">
        <v>0</v>
      </c>
      <c r="V1047" s="1">
        <v>0</v>
      </c>
      <c r="W1047" s="1">
        <v>8128900</v>
      </c>
      <c r="X1047" s="2" t="s">
        <v>0</v>
      </c>
      <c r="Y1047" s="1">
        <v>1300624</v>
      </c>
      <c r="Z1047" s="3">
        <v>0</v>
      </c>
      <c r="AA1047" s="3" t="s">
        <v>0</v>
      </c>
      <c r="AB1047" s="3">
        <v>0</v>
      </c>
      <c r="AC1047" s="3">
        <v>0</v>
      </c>
      <c r="AD1047" s="3" t="s">
        <v>0</v>
      </c>
      <c r="AE1047" s="3">
        <v>0</v>
      </c>
    </row>
    <row r="1048" spans="1:31" hidden="1" x14ac:dyDescent="0.25">
      <c r="A1048" s="2" t="s">
        <v>499</v>
      </c>
      <c r="B1048" s="47">
        <v>44278</v>
      </c>
      <c r="C1048" s="2" t="s">
        <v>6</v>
      </c>
      <c r="D1048" s="2" t="s">
        <v>19</v>
      </c>
      <c r="E1048" s="2" t="s">
        <v>185</v>
      </c>
      <c r="F1048" s="2" t="s">
        <v>1227</v>
      </c>
      <c r="G1048" s="2" t="s">
        <v>3</v>
      </c>
      <c r="H1048" s="2" t="s">
        <v>2890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2891</v>
      </c>
      <c r="P1048" s="2" t="s">
        <v>2892</v>
      </c>
      <c r="Q1048" s="1">
        <v>92525178.5</v>
      </c>
      <c r="R1048" s="1">
        <v>0</v>
      </c>
      <c r="S1048" s="1">
        <v>69603752.5</v>
      </c>
      <c r="T1048" s="1">
        <v>19759850</v>
      </c>
      <c r="U1048" s="2" t="s">
        <v>9</v>
      </c>
      <c r="V1048" s="1">
        <v>3161576</v>
      </c>
      <c r="W1048" s="1">
        <v>0</v>
      </c>
      <c r="X1048" s="2" t="s">
        <v>0</v>
      </c>
      <c r="Y1048" s="1">
        <v>0</v>
      </c>
      <c r="Z1048" s="3">
        <v>0</v>
      </c>
      <c r="AA1048" s="3" t="s">
        <v>0</v>
      </c>
      <c r="AB1048" s="3">
        <v>0</v>
      </c>
      <c r="AC1048" s="3">
        <v>0</v>
      </c>
      <c r="AD1048" s="3" t="s">
        <v>0</v>
      </c>
      <c r="AE1048" s="3">
        <v>0</v>
      </c>
    </row>
    <row r="1049" spans="1:31" hidden="1" x14ac:dyDescent="0.25">
      <c r="A1049" s="2" t="s">
        <v>500</v>
      </c>
      <c r="B1049" s="47">
        <v>44278</v>
      </c>
      <c r="C1049" s="2" t="s">
        <v>6</v>
      </c>
      <c r="D1049" s="2" t="s">
        <v>19</v>
      </c>
      <c r="E1049" s="2" t="s">
        <v>185</v>
      </c>
      <c r="F1049" s="2" t="s">
        <v>1227</v>
      </c>
      <c r="G1049" s="2" t="s">
        <v>3</v>
      </c>
      <c r="H1049" s="2" t="s">
        <v>2893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205976335.63120002</v>
      </c>
      <c r="R1049" s="1">
        <v>0</v>
      </c>
      <c r="S1049" s="1">
        <v>160381681.5</v>
      </c>
      <c r="T1049" s="1">
        <v>0</v>
      </c>
      <c r="U1049" s="2" t="s">
        <v>0</v>
      </c>
      <c r="V1049" s="1">
        <v>0</v>
      </c>
      <c r="W1049" s="1">
        <v>39305736.32</v>
      </c>
      <c r="X1049" s="2" t="s">
        <v>0</v>
      </c>
      <c r="Y1049" s="1">
        <v>6288917.8111999994</v>
      </c>
      <c r="Z1049" s="3">
        <v>0</v>
      </c>
      <c r="AA1049" s="3" t="s">
        <v>0</v>
      </c>
      <c r="AB1049" s="3">
        <v>0</v>
      </c>
      <c r="AC1049" s="3">
        <v>0</v>
      </c>
      <c r="AD1049" s="3" t="s">
        <v>0</v>
      </c>
      <c r="AE1049" s="3">
        <v>0</v>
      </c>
    </row>
    <row r="1050" spans="1:31" hidden="1" x14ac:dyDescent="0.25">
      <c r="A1050" s="2" t="s">
        <v>501</v>
      </c>
      <c r="B1050" s="47">
        <v>44278</v>
      </c>
      <c r="C1050" s="2" t="s">
        <v>6</v>
      </c>
      <c r="D1050" s="2" t="s">
        <v>19</v>
      </c>
      <c r="E1050" s="2" t="s">
        <v>185</v>
      </c>
      <c r="F1050" s="2" t="s">
        <v>1227</v>
      </c>
      <c r="G1050" s="2" t="s">
        <v>3</v>
      </c>
      <c r="H1050" s="2" t="s">
        <v>2894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359</v>
      </c>
      <c r="P1050" s="2" t="s">
        <v>601</v>
      </c>
      <c r="Q1050" s="1">
        <v>17380322.649999999</v>
      </c>
      <c r="R1050" s="1">
        <v>0</v>
      </c>
      <c r="S1050" s="1">
        <v>13617258</v>
      </c>
      <c r="T1050" s="1">
        <v>3244021.25</v>
      </c>
      <c r="U1050" s="2" t="s">
        <v>9</v>
      </c>
      <c r="V1050" s="1">
        <v>519043.4</v>
      </c>
      <c r="W1050" s="1">
        <v>0</v>
      </c>
      <c r="X1050" s="2" t="s">
        <v>0</v>
      </c>
      <c r="Y1050" s="1">
        <v>0</v>
      </c>
      <c r="Z1050" s="3">
        <v>0</v>
      </c>
      <c r="AA1050" s="3" t="s">
        <v>0</v>
      </c>
      <c r="AB1050" s="3">
        <v>0</v>
      </c>
      <c r="AC1050" s="3">
        <v>0</v>
      </c>
      <c r="AD1050" s="3" t="s">
        <v>0</v>
      </c>
      <c r="AE1050" s="3">
        <v>0</v>
      </c>
    </row>
    <row r="1051" spans="1:31" hidden="1" x14ac:dyDescent="0.25">
      <c r="A1051" s="2" t="s">
        <v>502</v>
      </c>
      <c r="B1051" s="47">
        <v>44278</v>
      </c>
      <c r="C1051" s="2" t="s">
        <v>6</v>
      </c>
      <c r="D1051" s="2" t="s">
        <v>19</v>
      </c>
      <c r="E1051" s="2" t="s">
        <v>185</v>
      </c>
      <c r="F1051" s="2" t="s">
        <v>1227</v>
      </c>
      <c r="G1051" s="2" t="s">
        <v>3</v>
      </c>
      <c r="H1051" s="2" t="s">
        <v>2895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207111896.53</v>
      </c>
      <c r="R1051" s="1">
        <v>0</v>
      </c>
      <c r="S1051" s="1">
        <v>151608975.75</v>
      </c>
      <c r="T1051" s="1">
        <v>0</v>
      </c>
      <c r="U1051" s="2" t="s">
        <v>0</v>
      </c>
      <c r="V1051" s="1">
        <v>0</v>
      </c>
      <c r="W1051" s="1">
        <v>47847345.5</v>
      </c>
      <c r="X1051" s="2" t="s">
        <v>9</v>
      </c>
      <c r="Y1051" s="1">
        <v>7655575.2799999993</v>
      </c>
      <c r="Z1051" s="3">
        <v>0</v>
      </c>
      <c r="AA1051" s="3" t="s">
        <v>0</v>
      </c>
      <c r="AB1051" s="3">
        <v>0</v>
      </c>
      <c r="AC1051" s="3">
        <v>0</v>
      </c>
      <c r="AD1051" s="3" t="s">
        <v>0</v>
      </c>
      <c r="AE1051" s="3">
        <v>0</v>
      </c>
    </row>
    <row r="1052" spans="1:31" hidden="1" x14ac:dyDescent="0.25">
      <c r="A1052" s="2" t="s">
        <v>503</v>
      </c>
      <c r="B1052" s="47">
        <v>44278</v>
      </c>
      <c r="C1052" s="2" t="s">
        <v>6</v>
      </c>
      <c r="D1052" s="2" t="s">
        <v>14</v>
      </c>
      <c r="E1052" s="2" t="s">
        <v>181</v>
      </c>
      <c r="F1052" s="2" t="s">
        <v>2896</v>
      </c>
      <c r="G1052" s="2" t="s">
        <v>3</v>
      </c>
      <c r="H1052" s="2" t="s">
        <v>2897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601239248</v>
      </c>
      <c r="R1052" s="1">
        <v>0</v>
      </c>
      <c r="S1052" s="1">
        <v>567765940</v>
      </c>
      <c r="T1052" s="1">
        <v>0</v>
      </c>
      <c r="U1052" s="2" t="s">
        <v>0</v>
      </c>
      <c r="V1052" s="1">
        <v>0</v>
      </c>
      <c r="W1052" s="1">
        <v>28856300</v>
      </c>
      <c r="X1052" s="2" t="s">
        <v>0</v>
      </c>
      <c r="Y1052" s="1">
        <v>4617008</v>
      </c>
      <c r="Z1052" s="3">
        <v>0</v>
      </c>
      <c r="AA1052" s="3" t="s">
        <v>0</v>
      </c>
      <c r="AB1052" s="3">
        <v>0</v>
      </c>
      <c r="AC1052" s="3">
        <v>0</v>
      </c>
      <c r="AD1052" s="3" t="s">
        <v>0</v>
      </c>
      <c r="AE1052" s="3">
        <v>0</v>
      </c>
    </row>
    <row r="1053" spans="1:31" hidden="1" x14ac:dyDescent="0.25">
      <c r="A1053" s="2" t="s">
        <v>504</v>
      </c>
      <c r="B1053" s="47">
        <v>44278</v>
      </c>
      <c r="C1053" s="2" t="s">
        <v>6</v>
      </c>
      <c r="D1053" s="2" t="s">
        <v>10</v>
      </c>
      <c r="E1053" s="2" t="s">
        <v>178</v>
      </c>
      <c r="F1053" s="2" t="s">
        <v>1435</v>
      </c>
      <c r="G1053" s="2" t="s">
        <v>3</v>
      </c>
      <c r="H1053" s="2" t="s">
        <v>2898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289853190.19999999</v>
      </c>
      <c r="R1053" s="1">
        <v>0</v>
      </c>
      <c r="S1053" s="1">
        <v>164953951.5</v>
      </c>
      <c r="T1053" s="1">
        <v>0</v>
      </c>
      <c r="U1053" s="2" t="s">
        <v>0</v>
      </c>
      <c r="V1053" s="1">
        <v>0</v>
      </c>
      <c r="W1053" s="1">
        <v>107671757.5</v>
      </c>
      <c r="X1053" s="2" t="s">
        <v>9</v>
      </c>
      <c r="Y1053" s="1">
        <v>17227481.199999999</v>
      </c>
      <c r="Z1053" s="3">
        <v>0</v>
      </c>
      <c r="AA1053" s="3" t="s">
        <v>0</v>
      </c>
      <c r="AB1053" s="3">
        <v>0</v>
      </c>
      <c r="AC1053" s="3">
        <v>0</v>
      </c>
      <c r="AD1053" s="3" t="s">
        <v>0</v>
      </c>
      <c r="AE1053" s="3">
        <v>0</v>
      </c>
    </row>
    <row r="1054" spans="1:31" hidden="1" x14ac:dyDescent="0.25">
      <c r="A1054" s="2" t="s">
        <v>505</v>
      </c>
      <c r="B1054" s="47">
        <v>44278</v>
      </c>
      <c r="C1054" s="2" t="s">
        <v>6</v>
      </c>
      <c r="D1054" s="2" t="s">
        <v>280</v>
      </c>
      <c r="E1054" s="2" t="s">
        <v>204</v>
      </c>
      <c r="F1054" s="2" t="s">
        <v>1575</v>
      </c>
      <c r="G1054" s="2" t="s">
        <v>3</v>
      </c>
      <c r="H1054" s="2" t="s">
        <v>2899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/>
      <c r="N1054" s="2" t="s">
        <v>1</v>
      </c>
      <c r="O1054" s="2" t="s">
        <v>2</v>
      </c>
      <c r="P1054" s="2"/>
      <c r="Q1054" s="1">
        <v>176627049.5</v>
      </c>
      <c r="R1054" s="1">
        <v>0</v>
      </c>
      <c r="S1054" s="1">
        <v>160727335.5</v>
      </c>
      <c r="T1054" s="1">
        <v>0</v>
      </c>
      <c r="U1054" s="2" t="s">
        <v>0</v>
      </c>
      <c r="V1054" s="1">
        <v>0</v>
      </c>
      <c r="W1054" s="1">
        <v>13706650</v>
      </c>
      <c r="X1054" s="2" t="s">
        <v>0</v>
      </c>
      <c r="Y1054" s="1">
        <v>2193064</v>
      </c>
      <c r="Z1054" s="3">
        <v>0</v>
      </c>
      <c r="AA1054" s="3" t="s">
        <v>0</v>
      </c>
      <c r="AB1054" s="3">
        <v>0</v>
      </c>
      <c r="AC1054" s="3">
        <v>0</v>
      </c>
      <c r="AD1054" s="3" t="s">
        <v>0</v>
      </c>
      <c r="AE1054" s="3">
        <v>0</v>
      </c>
    </row>
    <row r="1055" spans="1:31" hidden="1" x14ac:dyDescent="0.25">
      <c r="A1055" s="2" t="s">
        <v>506</v>
      </c>
      <c r="B1055" s="47">
        <v>44278</v>
      </c>
      <c r="C1055" s="2" t="s">
        <v>6</v>
      </c>
      <c r="D1055" s="2" t="s">
        <v>7</v>
      </c>
      <c r="E1055" s="2" t="s">
        <v>762</v>
      </c>
      <c r="F1055" s="2" t="s">
        <v>2900</v>
      </c>
      <c r="G1055" s="2" t="s">
        <v>3</v>
      </c>
      <c r="H1055" s="2" t="s">
        <v>2901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1">
        <v>162005166</v>
      </c>
      <c r="R1055" s="1">
        <v>0</v>
      </c>
      <c r="S1055" s="1">
        <v>116679500</v>
      </c>
      <c r="T1055" s="1">
        <v>0</v>
      </c>
      <c r="U1055" s="2" t="s">
        <v>0</v>
      </c>
      <c r="V1055" s="1">
        <v>0</v>
      </c>
      <c r="W1055" s="1">
        <v>39073850</v>
      </c>
      <c r="X1055" s="2" t="s">
        <v>9</v>
      </c>
      <c r="Y1055" s="1">
        <v>6251816</v>
      </c>
      <c r="Z1055" s="3">
        <v>0</v>
      </c>
      <c r="AA1055" s="3" t="s">
        <v>0</v>
      </c>
      <c r="AB1055" s="3">
        <v>0</v>
      </c>
      <c r="AC1055" s="3">
        <v>0</v>
      </c>
      <c r="AD1055" s="3" t="s">
        <v>0</v>
      </c>
      <c r="AE1055" s="3">
        <v>0</v>
      </c>
    </row>
    <row r="1056" spans="1:31" hidden="1" x14ac:dyDescent="0.25">
      <c r="A1056" s="2" t="s">
        <v>507</v>
      </c>
      <c r="B1056" s="47">
        <v>44278</v>
      </c>
      <c r="C1056" s="2" t="s">
        <v>6</v>
      </c>
      <c r="D1056" s="2" t="s">
        <v>5</v>
      </c>
      <c r="E1056" s="2" t="s">
        <v>175</v>
      </c>
      <c r="F1056" s="2" t="s">
        <v>1146</v>
      </c>
      <c r="G1056" s="2" t="s">
        <v>3</v>
      </c>
      <c r="H1056" s="2" t="s">
        <v>2902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2</v>
      </c>
      <c r="P1056" s="2" t="s">
        <v>1</v>
      </c>
      <c r="Q1056" s="1">
        <v>347325759.25</v>
      </c>
      <c r="R1056" s="1">
        <v>0</v>
      </c>
      <c r="S1056" s="1">
        <v>278773935.25</v>
      </c>
      <c r="T1056" s="1">
        <v>0</v>
      </c>
      <c r="U1056" s="2" t="s">
        <v>0</v>
      </c>
      <c r="V1056" s="1">
        <v>0</v>
      </c>
      <c r="W1056" s="1">
        <v>59096400</v>
      </c>
      <c r="X1056" s="2" t="s">
        <v>9</v>
      </c>
      <c r="Y1056" s="1">
        <v>9455424</v>
      </c>
      <c r="Z1056" s="3">
        <v>0</v>
      </c>
      <c r="AA1056" s="3" t="s">
        <v>0</v>
      </c>
      <c r="AB1056" s="3">
        <v>0</v>
      </c>
      <c r="AC1056" s="3">
        <v>0</v>
      </c>
      <c r="AD1056" s="3" t="s">
        <v>0</v>
      </c>
      <c r="AE1056" s="3">
        <v>0</v>
      </c>
    </row>
    <row r="1057" spans="1:31" hidden="1" x14ac:dyDescent="0.25">
      <c r="A1057" s="2" t="s">
        <v>508</v>
      </c>
      <c r="B1057" s="46">
        <v>44278</v>
      </c>
      <c r="C1057" s="2" t="s">
        <v>6</v>
      </c>
      <c r="D1057" s="2" t="s">
        <v>1007</v>
      </c>
      <c r="E1057" s="2" t="s">
        <v>907</v>
      </c>
      <c r="F1057" s="59" t="s">
        <v>2903</v>
      </c>
      <c r="G1057" s="2" t="s">
        <v>3</v>
      </c>
      <c r="H1057" s="2" t="s">
        <v>2904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98</v>
      </c>
      <c r="P1057" s="2" t="s">
        <v>1</v>
      </c>
      <c r="Q1057" s="1">
        <v>0</v>
      </c>
      <c r="R1057" s="1">
        <v>0</v>
      </c>
      <c r="S1057" s="1">
        <v>0</v>
      </c>
      <c r="T1057" s="1">
        <v>0</v>
      </c>
      <c r="U1057" s="2" t="s">
        <v>0</v>
      </c>
      <c r="V1057" s="1">
        <v>0</v>
      </c>
      <c r="W1057" s="1"/>
      <c r="X1057" s="2" t="s">
        <v>9</v>
      </c>
      <c r="Y1057" s="1">
        <v>0</v>
      </c>
      <c r="Z1057" s="3">
        <v>0</v>
      </c>
      <c r="AA1057" s="3" t="s">
        <v>0</v>
      </c>
      <c r="AB1057" s="3">
        <v>0</v>
      </c>
      <c r="AC1057" s="3">
        <v>0</v>
      </c>
      <c r="AD1057" s="3" t="s">
        <v>0</v>
      </c>
      <c r="AE1057" s="3">
        <v>0</v>
      </c>
    </row>
    <row r="1058" spans="1:31" hidden="1" x14ac:dyDescent="0.25">
      <c r="A1058" s="2" t="s">
        <v>509</v>
      </c>
      <c r="B1058" s="47">
        <v>44279</v>
      </c>
      <c r="C1058" s="2" t="s">
        <v>27</v>
      </c>
      <c r="D1058" s="2" t="s">
        <v>49</v>
      </c>
      <c r="E1058" s="2" t="s">
        <v>223</v>
      </c>
      <c r="F1058" s="2" t="s">
        <v>2905</v>
      </c>
      <c r="G1058" s="2" t="s">
        <v>3</v>
      </c>
      <c r="H1058" s="2" t="s">
        <v>2906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2907</v>
      </c>
      <c r="P1058" s="2" t="s">
        <v>2908</v>
      </c>
      <c r="Q1058" s="1">
        <v>3871500</v>
      </c>
      <c r="R1058" s="1">
        <v>0</v>
      </c>
      <c r="S1058" s="1">
        <v>3871500</v>
      </c>
      <c r="T1058" s="1">
        <v>0</v>
      </c>
      <c r="U1058" s="2" t="s">
        <v>0</v>
      </c>
      <c r="V1058" s="1">
        <v>0</v>
      </c>
      <c r="W1058" s="1">
        <v>0</v>
      </c>
      <c r="X1058" s="2" t="s">
        <v>0</v>
      </c>
      <c r="Y1058" s="1">
        <v>0</v>
      </c>
      <c r="Z1058" s="3">
        <v>0</v>
      </c>
      <c r="AA1058" s="3" t="s">
        <v>0</v>
      </c>
      <c r="AB1058" s="3">
        <v>0</v>
      </c>
      <c r="AC1058" s="3">
        <v>0</v>
      </c>
      <c r="AD1058" s="3" t="s">
        <v>0</v>
      </c>
      <c r="AE1058" s="3">
        <v>0</v>
      </c>
    </row>
    <row r="1059" spans="1:31" hidden="1" x14ac:dyDescent="0.25">
      <c r="A1059" s="2" t="s">
        <v>510</v>
      </c>
      <c r="B1059" s="47">
        <v>44279</v>
      </c>
      <c r="C1059" s="2" t="s">
        <v>27</v>
      </c>
      <c r="D1059" s="2" t="s">
        <v>49</v>
      </c>
      <c r="E1059" s="2" t="s">
        <v>223</v>
      </c>
      <c r="F1059" s="2" t="s">
        <v>2905</v>
      </c>
      <c r="G1059" s="2" t="s">
        <v>3</v>
      </c>
      <c r="H1059" s="2" t="s">
        <v>2909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2227</v>
      </c>
      <c r="P1059" s="2" t="s">
        <v>2228</v>
      </c>
      <c r="Q1059" s="1">
        <v>16703502</v>
      </c>
      <c r="R1059" s="1">
        <v>0</v>
      </c>
      <c r="S1059" s="1">
        <v>3318900</v>
      </c>
      <c r="T1059" s="1">
        <v>11538450</v>
      </c>
      <c r="U1059" s="2" t="s">
        <v>9</v>
      </c>
      <c r="V1059" s="1">
        <v>1846152</v>
      </c>
      <c r="W1059" s="1">
        <v>0</v>
      </c>
      <c r="X1059" s="2" t="s">
        <v>0</v>
      </c>
      <c r="Y1059" s="1">
        <v>0</v>
      </c>
      <c r="Z1059" s="3">
        <v>0</v>
      </c>
      <c r="AA1059" s="3" t="s">
        <v>0</v>
      </c>
      <c r="AB1059" s="3">
        <v>0</v>
      </c>
      <c r="AC1059" s="3">
        <v>0</v>
      </c>
      <c r="AD1059" s="3" t="s">
        <v>0</v>
      </c>
      <c r="AE1059" s="3">
        <v>0</v>
      </c>
    </row>
    <row r="1060" spans="1:31" hidden="1" x14ac:dyDescent="0.25">
      <c r="A1060" s="2" t="s">
        <v>511</v>
      </c>
      <c r="B1060" s="47">
        <v>44279</v>
      </c>
      <c r="C1060" s="2" t="s">
        <v>27</v>
      </c>
      <c r="D1060" s="2" t="s">
        <v>49</v>
      </c>
      <c r="E1060" s="2" t="s">
        <v>223</v>
      </c>
      <c r="F1060" s="2" t="s">
        <v>2910</v>
      </c>
      <c r="G1060" s="2" t="s">
        <v>3</v>
      </c>
      <c r="H1060" s="2" t="s">
        <v>2911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1">
        <v>1394879394.8076</v>
      </c>
      <c r="R1060" s="1">
        <v>0</v>
      </c>
      <c r="S1060" s="1">
        <v>1039009427.75</v>
      </c>
      <c r="T1060" s="1">
        <v>0</v>
      </c>
      <c r="U1060" s="2" t="s">
        <v>0</v>
      </c>
      <c r="V1060" s="1">
        <v>0</v>
      </c>
      <c r="W1060" s="1">
        <v>306784454.36000001</v>
      </c>
      <c r="X1060" s="2" t="s">
        <v>0</v>
      </c>
      <c r="Y1060" s="1">
        <v>49085512.6976</v>
      </c>
      <c r="Z1060" s="3">
        <v>0</v>
      </c>
      <c r="AA1060" s="3" t="s">
        <v>0</v>
      </c>
      <c r="AB1060" s="3">
        <v>0</v>
      </c>
      <c r="AC1060" s="3">
        <v>0</v>
      </c>
      <c r="AD1060" s="3" t="s">
        <v>0</v>
      </c>
      <c r="AE1060" s="3">
        <v>0</v>
      </c>
    </row>
    <row r="1061" spans="1:31" hidden="1" x14ac:dyDescent="0.25">
      <c r="A1061" s="2" t="s">
        <v>512</v>
      </c>
      <c r="B1061" s="47">
        <v>44279</v>
      </c>
      <c r="C1061" s="2" t="s">
        <v>6</v>
      </c>
      <c r="D1061" s="2" t="s">
        <v>49</v>
      </c>
      <c r="E1061" s="2" t="s">
        <v>232</v>
      </c>
      <c r="F1061" s="2" t="s">
        <v>1189</v>
      </c>
      <c r="G1061" s="2" t="s">
        <v>3</v>
      </c>
      <c r="H1061" s="2" t="s">
        <v>2912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1">
        <v>547353364.5</v>
      </c>
      <c r="R1061" s="1">
        <v>0</v>
      </c>
      <c r="S1061" s="1">
        <v>412927924.5</v>
      </c>
      <c r="T1061" s="1">
        <v>0</v>
      </c>
      <c r="U1061" s="2" t="s">
        <v>0</v>
      </c>
      <c r="V1061" s="1">
        <v>0</v>
      </c>
      <c r="W1061" s="1">
        <v>115884000</v>
      </c>
      <c r="X1061" s="2" t="s">
        <v>0</v>
      </c>
      <c r="Y1061" s="1">
        <v>18541440</v>
      </c>
      <c r="Z1061" s="3">
        <v>0</v>
      </c>
      <c r="AA1061" s="3" t="s">
        <v>0</v>
      </c>
      <c r="AB1061" s="3">
        <v>0</v>
      </c>
      <c r="AC1061" s="3">
        <v>0</v>
      </c>
      <c r="AD1061" s="3" t="s">
        <v>0</v>
      </c>
      <c r="AE1061" s="3">
        <v>0</v>
      </c>
    </row>
    <row r="1062" spans="1:31" hidden="1" x14ac:dyDescent="0.25">
      <c r="A1062" s="2" t="s">
        <v>513</v>
      </c>
      <c r="B1062" s="47">
        <v>44279</v>
      </c>
      <c r="C1062" s="2" t="s">
        <v>6</v>
      </c>
      <c r="D1062" s="2" t="s">
        <v>49</v>
      </c>
      <c r="E1062" s="2" t="s">
        <v>232</v>
      </c>
      <c r="F1062" s="2" t="s">
        <v>1189</v>
      </c>
      <c r="G1062" s="2" t="s">
        <v>3</v>
      </c>
      <c r="H1062" s="2" t="s">
        <v>2913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2914</v>
      </c>
      <c r="P1062" s="2" t="s">
        <v>2915</v>
      </c>
      <c r="Q1062" s="1">
        <v>14176550</v>
      </c>
      <c r="R1062" s="1">
        <v>0</v>
      </c>
      <c r="S1062" s="1">
        <v>14176550</v>
      </c>
      <c r="T1062" s="1">
        <v>0</v>
      </c>
      <c r="U1062" s="2" t="s">
        <v>0</v>
      </c>
      <c r="V1062" s="1">
        <v>0</v>
      </c>
      <c r="W1062" s="1">
        <v>0</v>
      </c>
      <c r="X1062" s="2" t="s">
        <v>0</v>
      </c>
      <c r="Y1062" s="1">
        <v>0</v>
      </c>
      <c r="Z1062" s="3">
        <v>0</v>
      </c>
      <c r="AA1062" s="3" t="s">
        <v>0</v>
      </c>
      <c r="AB1062" s="3">
        <v>0</v>
      </c>
      <c r="AC1062" s="3">
        <v>0</v>
      </c>
      <c r="AD1062" s="3" t="s">
        <v>0</v>
      </c>
      <c r="AE1062" s="3">
        <v>0</v>
      </c>
    </row>
    <row r="1063" spans="1:31" hidden="1" x14ac:dyDescent="0.25">
      <c r="A1063" s="2" t="s">
        <v>514</v>
      </c>
      <c r="B1063" s="47">
        <v>44279</v>
      </c>
      <c r="C1063" s="2" t="s">
        <v>6</v>
      </c>
      <c r="D1063" s="2" t="s">
        <v>49</v>
      </c>
      <c r="E1063" s="2" t="s">
        <v>232</v>
      </c>
      <c r="F1063" s="2" t="s">
        <v>1189</v>
      </c>
      <c r="G1063" s="2" t="s">
        <v>3</v>
      </c>
      <c r="H1063" s="2" t="s">
        <v>2916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1300317234.3700001</v>
      </c>
      <c r="R1063" s="1">
        <v>0</v>
      </c>
      <c r="S1063" s="1">
        <v>1121605014</v>
      </c>
      <c r="T1063" s="1">
        <v>0</v>
      </c>
      <c r="U1063" s="2" t="s">
        <v>0</v>
      </c>
      <c r="V1063" s="1">
        <v>0</v>
      </c>
      <c r="W1063" s="1">
        <v>143986138.25</v>
      </c>
      <c r="X1063" s="2" t="s">
        <v>0</v>
      </c>
      <c r="Y1063" s="1">
        <v>23037782.120000001</v>
      </c>
      <c r="Z1063" s="3">
        <v>0</v>
      </c>
      <c r="AA1063" s="3" t="s">
        <v>0</v>
      </c>
      <c r="AB1063" s="3">
        <v>0</v>
      </c>
      <c r="AC1063" s="3">
        <v>10822500</v>
      </c>
      <c r="AD1063" s="3" t="s">
        <v>0</v>
      </c>
      <c r="AE1063" s="3">
        <v>865800</v>
      </c>
    </row>
    <row r="1064" spans="1:31" hidden="1" x14ac:dyDescent="0.25">
      <c r="A1064" s="2" t="s">
        <v>515</v>
      </c>
      <c r="B1064" s="47">
        <v>44279</v>
      </c>
      <c r="C1064" s="2" t="s">
        <v>35</v>
      </c>
      <c r="D1064" s="2" t="s">
        <v>42</v>
      </c>
      <c r="E1064" s="2" t="s">
        <v>219</v>
      </c>
      <c r="F1064" s="2" t="s">
        <v>2917</v>
      </c>
      <c r="G1064" s="2" t="s">
        <v>3</v>
      </c>
      <c r="H1064" s="2" t="s">
        <v>2918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429013204.25</v>
      </c>
      <c r="R1064" s="1">
        <v>0</v>
      </c>
      <c r="S1064" s="1">
        <v>388380840.25</v>
      </c>
      <c r="T1064" s="1">
        <v>0</v>
      </c>
      <c r="U1064" s="2" t="s">
        <v>0</v>
      </c>
      <c r="V1064" s="1">
        <v>0</v>
      </c>
      <c r="W1064" s="1">
        <v>35027900</v>
      </c>
      <c r="X1064" s="2" t="s">
        <v>0</v>
      </c>
      <c r="Y1064" s="1">
        <v>5604464</v>
      </c>
      <c r="Z1064" s="3">
        <v>0</v>
      </c>
      <c r="AA1064" s="3" t="s">
        <v>0</v>
      </c>
      <c r="AB1064" s="3">
        <v>0</v>
      </c>
      <c r="AC1064" s="3">
        <v>0</v>
      </c>
      <c r="AD1064" s="3" t="s">
        <v>0</v>
      </c>
      <c r="AE1064" s="3">
        <v>0</v>
      </c>
    </row>
    <row r="1065" spans="1:31" hidden="1" x14ac:dyDescent="0.25">
      <c r="A1065" s="2" t="s">
        <v>516</v>
      </c>
      <c r="B1065" s="47">
        <v>44279</v>
      </c>
      <c r="C1065" s="2" t="s">
        <v>6</v>
      </c>
      <c r="D1065" s="2" t="s">
        <v>42</v>
      </c>
      <c r="E1065" s="2" t="s">
        <v>221</v>
      </c>
      <c r="F1065" s="2" t="s">
        <v>920</v>
      </c>
      <c r="G1065" s="2" t="s">
        <v>3</v>
      </c>
      <c r="H1065" s="2" t="s">
        <v>2919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1">
        <v>1929149030.4759998</v>
      </c>
      <c r="R1065" s="1">
        <v>0</v>
      </c>
      <c r="S1065" s="1">
        <v>1334523820.25</v>
      </c>
      <c r="T1065" s="1">
        <v>0</v>
      </c>
      <c r="U1065" s="2" t="s">
        <v>0</v>
      </c>
      <c r="V1065" s="1">
        <v>0</v>
      </c>
      <c r="W1065" s="1">
        <v>512607939.85000002</v>
      </c>
      <c r="X1065" s="2" t="s">
        <v>9</v>
      </c>
      <c r="Y1065" s="1">
        <v>82017270.376000002</v>
      </c>
      <c r="Z1065" s="3">
        <v>0</v>
      </c>
      <c r="AA1065" s="3" t="s">
        <v>0</v>
      </c>
      <c r="AB1065" s="3">
        <v>0</v>
      </c>
      <c r="AC1065" s="3">
        <v>0</v>
      </c>
      <c r="AD1065" s="3" t="s">
        <v>0</v>
      </c>
      <c r="AE1065" s="3">
        <v>0</v>
      </c>
    </row>
    <row r="1066" spans="1:31" hidden="1" x14ac:dyDescent="0.25">
      <c r="A1066" s="2" t="s">
        <v>517</v>
      </c>
      <c r="B1066" s="46">
        <v>44279</v>
      </c>
      <c r="C1066" s="2" t="s">
        <v>6</v>
      </c>
      <c r="D1066" s="2" t="s">
        <v>42</v>
      </c>
      <c r="E1066" s="2" t="s">
        <v>217</v>
      </c>
      <c r="F1066" s="59" t="s">
        <v>1418</v>
      </c>
      <c r="G1066" s="2" t="s">
        <v>1182</v>
      </c>
      <c r="H1066" s="2" t="s">
        <v>2920</v>
      </c>
      <c r="I1066" s="2"/>
      <c r="J1066" s="1"/>
      <c r="K1066" s="1"/>
      <c r="L1066" s="1"/>
      <c r="M1066" s="1">
        <v>0</v>
      </c>
      <c r="N1066" s="2"/>
      <c r="O1066" s="2" t="s">
        <v>2</v>
      </c>
      <c r="P1066" s="2"/>
      <c r="Q1066" s="1">
        <v>173751500</v>
      </c>
      <c r="R1066" s="1">
        <v>0</v>
      </c>
      <c r="S1066" s="1">
        <v>173751500</v>
      </c>
      <c r="T1066" s="1">
        <v>0</v>
      </c>
      <c r="U1066" s="2" t="s">
        <v>0</v>
      </c>
      <c r="V1066" s="1">
        <v>0</v>
      </c>
      <c r="W1066" s="1">
        <v>0</v>
      </c>
      <c r="X1066" s="2" t="s">
        <v>0</v>
      </c>
      <c r="Y1066" s="1">
        <v>0</v>
      </c>
      <c r="Z1066" s="3">
        <v>0</v>
      </c>
      <c r="AA1066" s="3" t="s">
        <v>0</v>
      </c>
      <c r="AB1066" s="3">
        <v>0</v>
      </c>
      <c r="AC1066" s="3">
        <v>0</v>
      </c>
      <c r="AD1066" s="3" t="s">
        <v>0</v>
      </c>
      <c r="AE1066" s="3">
        <v>0</v>
      </c>
    </row>
    <row r="1067" spans="1:31" hidden="1" x14ac:dyDescent="0.25">
      <c r="A1067" s="2" t="s">
        <v>518</v>
      </c>
      <c r="B1067" s="47">
        <v>44279</v>
      </c>
      <c r="C1067" s="2" t="s">
        <v>27</v>
      </c>
      <c r="D1067" s="2" t="s">
        <v>42</v>
      </c>
      <c r="E1067" s="2" t="s">
        <v>214</v>
      </c>
      <c r="F1067" s="2" t="s">
        <v>2626</v>
      </c>
      <c r="G1067" s="2" t="s">
        <v>3</v>
      </c>
      <c r="H1067" s="2" t="s">
        <v>2921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1">
        <v>919118786.69720006</v>
      </c>
      <c r="R1067" s="1">
        <v>0</v>
      </c>
      <c r="S1067" s="1">
        <v>591095472.75</v>
      </c>
      <c r="T1067" s="1">
        <v>0</v>
      </c>
      <c r="U1067" s="2" t="s">
        <v>0</v>
      </c>
      <c r="V1067" s="1">
        <v>0</v>
      </c>
      <c r="W1067" s="1">
        <v>282778718.92000002</v>
      </c>
      <c r="X1067" s="2" t="s">
        <v>9</v>
      </c>
      <c r="Y1067" s="1">
        <v>45244595.027199998</v>
      </c>
      <c r="Z1067" s="3">
        <v>0</v>
      </c>
      <c r="AA1067" s="3" t="s">
        <v>0</v>
      </c>
      <c r="AB1067" s="3">
        <v>0</v>
      </c>
      <c r="AC1067" s="3">
        <v>0</v>
      </c>
      <c r="AD1067" s="3" t="s">
        <v>0</v>
      </c>
      <c r="AE1067" s="3">
        <v>0</v>
      </c>
    </row>
    <row r="1068" spans="1:31" hidden="1" x14ac:dyDescent="0.25">
      <c r="A1068" s="2" t="s">
        <v>519</v>
      </c>
      <c r="B1068" s="47">
        <v>44279</v>
      </c>
      <c r="C1068" s="2" t="s">
        <v>27</v>
      </c>
      <c r="D1068" s="2" t="s">
        <v>42</v>
      </c>
      <c r="E1068" s="2" t="s">
        <v>214</v>
      </c>
      <c r="F1068" s="2" t="s">
        <v>2621</v>
      </c>
      <c r="G1068" s="2" t="s">
        <v>3</v>
      </c>
      <c r="H1068" s="2" t="s">
        <v>2922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1009</v>
      </c>
      <c r="P1068" s="2" t="s">
        <v>1010</v>
      </c>
      <c r="Q1068" s="1">
        <v>1813000</v>
      </c>
      <c r="R1068" s="1">
        <v>0</v>
      </c>
      <c r="S1068" s="1">
        <v>1813000</v>
      </c>
      <c r="T1068" s="1">
        <v>0</v>
      </c>
      <c r="U1068" s="2" t="s">
        <v>0</v>
      </c>
      <c r="V1068" s="1">
        <v>0</v>
      </c>
      <c r="W1068" s="1">
        <v>0</v>
      </c>
      <c r="X1068" s="2" t="s">
        <v>0</v>
      </c>
      <c r="Y1068" s="1">
        <v>0</v>
      </c>
      <c r="Z1068" s="3">
        <v>0</v>
      </c>
      <c r="AA1068" s="3" t="s">
        <v>0</v>
      </c>
      <c r="AB1068" s="3">
        <v>0</v>
      </c>
      <c r="AC1068" s="3">
        <v>0</v>
      </c>
      <c r="AD1068" s="3" t="s">
        <v>0</v>
      </c>
      <c r="AE1068" s="3">
        <v>0</v>
      </c>
    </row>
    <row r="1069" spans="1:31" hidden="1" x14ac:dyDescent="0.25">
      <c r="A1069" s="2" t="s">
        <v>520</v>
      </c>
      <c r="B1069" s="47">
        <v>44279</v>
      </c>
      <c r="C1069" s="2" t="s">
        <v>27</v>
      </c>
      <c r="D1069" s="2" t="s">
        <v>42</v>
      </c>
      <c r="E1069" s="2" t="s">
        <v>214</v>
      </c>
      <c r="F1069" s="2" t="s">
        <v>2621</v>
      </c>
      <c r="G1069" s="2" t="s">
        <v>3</v>
      </c>
      <c r="H1069" s="2" t="s">
        <v>2923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1009</v>
      </c>
      <c r="P1069" s="2" t="s">
        <v>1010</v>
      </c>
      <c r="Q1069" s="1">
        <v>1831500</v>
      </c>
      <c r="R1069" s="1">
        <v>0</v>
      </c>
      <c r="S1069" s="1">
        <v>1831500</v>
      </c>
      <c r="T1069" s="1">
        <v>0</v>
      </c>
      <c r="U1069" s="2" t="s">
        <v>0</v>
      </c>
      <c r="V1069" s="1">
        <v>0</v>
      </c>
      <c r="W1069" s="1">
        <v>0</v>
      </c>
      <c r="X1069" s="2" t="s">
        <v>0</v>
      </c>
      <c r="Y1069" s="1">
        <v>0</v>
      </c>
      <c r="Z1069" s="3">
        <v>0</v>
      </c>
      <c r="AA1069" s="3" t="s">
        <v>0</v>
      </c>
      <c r="AB1069" s="3">
        <v>0</v>
      </c>
      <c r="AC1069" s="3">
        <v>0</v>
      </c>
      <c r="AD1069" s="3" t="s">
        <v>0</v>
      </c>
      <c r="AE1069" s="3">
        <v>0</v>
      </c>
    </row>
    <row r="1070" spans="1:31" hidden="1" x14ac:dyDescent="0.25">
      <c r="A1070" s="2" t="s">
        <v>521</v>
      </c>
      <c r="B1070" s="47">
        <v>44279</v>
      </c>
      <c r="C1070" s="2" t="s">
        <v>27</v>
      </c>
      <c r="D1070" s="2" t="s">
        <v>42</v>
      </c>
      <c r="E1070" s="2" t="s">
        <v>214</v>
      </c>
      <c r="F1070" s="2" t="s">
        <v>2626</v>
      </c>
      <c r="G1070" s="2" t="s">
        <v>3</v>
      </c>
      <c r="H1070" s="2" t="s">
        <v>2924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1">
        <v>527303674.72000003</v>
      </c>
      <c r="R1070" s="1">
        <v>0</v>
      </c>
      <c r="S1070" s="1">
        <v>318924778.5</v>
      </c>
      <c r="T1070" s="1">
        <v>0</v>
      </c>
      <c r="U1070" s="2" t="s">
        <v>0</v>
      </c>
      <c r="V1070" s="1">
        <v>0</v>
      </c>
      <c r="W1070" s="1">
        <v>179636979.5</v>
      </c>
      <c r="X1070" s="2" t="s">
        <v>9</v>
      </c>
      <c r="Y1070" s="1">
        <v>28741916.719999999</v>
      </c>
      <c r="Z1070" s="3">
        <v>0</v>
      </c>
      <c r="AA1070" s="3" t="s">
        <v>0</v>
      </c>
      <c r="AB1070" s="3">
        <v>0</v>
      </c>
      <c r="AC1070" s="3">
        <v>0</v>
      </c>
      <c r="AD1070" s="3" t="s">
        <v>0</v>
      </c>
      <c r="AE1070" s="3">
        <v>0</v>
      </c>
    </row>
    <row r="1071" spans="1:31" hidden="1" x14ac:dyDescent="0.25">
      <c r="A1071" s="2" t="s">
        <v>522</v>
      </c>
      <c r="B1071" s="47">
        <v>44279</v>
      </c>
      <c r="C1071" s="2" t="s">
        <v>27</v>
      </c>
      <c r="D1071" s="2" t="s">
        <v>42</v>
      </c>
      <c r="E1071" s="2" t="s">
        <v>214</v>
      </c>
      <c r="F1071" s="2" t="s">
        <v>2621</v>
      </c>
      <c r="G1071" s="2" t="s">
        <v>13</v>
      </c>
      <c r="H1071" s="2" t="s">
        <v>1</v>
      </c>
      <c r="I1071" s="1" t="s">
        <v>2127</v>
      </c>
      <c r="J1071" s="1" t="s">
        <v>1</v>
      </c>
      <c r="K1071" s="1" t="s">
        <v>2922</v>
      </c>
      <c r="L1071" s="1" t="s">
        <v>2925</v>
      </c>
      <c r="M1071" s="1">
        <v>1813000</v>
      </c>
      <c r="N1071" s="2" t="s">
        <v>12</v>
      </c>
      <c r="O1071" s="2" t="s">
        <v>1009</v>
      </c>
      <c r="P1071" s="2" t="s">
        <v>1010</v>
      </c>
      <c r="Q1071" s="1">
        <v>-1813000</v>
      </c>
      <c r="R1071" s="1">
        <v>0</v>
      </c>
      <c r="S1071" s="1">
        <v>-1813000</v>
      </c>
      <c r="T1071" s="1">
        <v>0</v>
      </c>
      <c r="U1071" s="2" t="s">
        <v>0</v>
      </c>
      <c r="V1071" s="1">
        <v>0</v>
      </c>
      <c r="W1071" s="1">
        <v>0</v>
      </c>
      <c r="X1071" s="2" t="s">
        <v>0</v>
      </c>
      <c r="Y1071" s="1">
        <v>0</v>
      </c>
      <c r="Z1071" s="3">
        <v>0</v>
      </c>
      <c r="AA1071" s="3" t="s">
        <v>0</v>
      </c>
      <c r="AB1071" s="3">
        <v>0</v>
      </c>
      <c r="AC1071" s="3">
        <v>0</v>
      </c>
      <c r="AD1071" s="3" t="s">
        <v>0</v>
      </c>
      <c r="AE1071" s="3">
        <v>0</v>
      </c>
    </row>
    <row r="1072" spans="1:31" hidden="1" x14ac:dyDescent="0.25">
      <c r="A1072" s="2" t="s">
        <v>523</v>
      </c>
      <c r="B1072" s="47">
        <v>44279</v>
      </c>
      <c r="C1072" s="2" t="s">
        <v>35</v>
      </c>
      <c r="D1072" s="2" t="s">
        <v>38</v>
      </c>
      <c r="E1072" s="2" t="s">
        <v>210</v>
      </c>
      <c r="F1072" s="2" t="s">
        <v>2365</v>
      </c>
      <c r="G1072" s="2" t="s">
        <v>3</v>
      </c>
      <c r="H1072" s="2" t="s">
        <v>2926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1">
        <v>409140040.64999998</v>
      </c>
      <c r="R1072" s="1">
        <v>0</v>
      </c>
      <c r="S1072" s="1">
        <v>395551568.64999998</v>
      </c>
      <c r="T1072" s="1"/>
      <c r="U1072" s="2"/>
      <c r="V1072" s="1"/>
      <c r="W1072" s="1">
        <v>11714200</v>
      </c>
      <c r="X1072" s="2" t="s">
        <v>0</v>
      </c>
      <c r="Y1072" s="1">
        <v>1874272</v>
      </c>
      <c r="Z1072" s="3">
        <v>0</v>
      </c>
      <c r="AA1072" s="3" t="s">
        <v>0</v>
      </c>
      <c r="AB1072" s="3">
        <v>0</v>
      </c>
      <c r="AC1072" s="3">
        <v>0</v>
      </c>
      <c r="AD1072" s="3" t="s">
        <v>0</v>
      </c>
      <c r="AE1072" s="3">
        <v>0</v>
      </c>
    </row>
    <row r="1073" spans="1:31" hidden="1" x14ac:dyDescent="0.25">
      <c r="A1073" s="2" t="s">
        <v>524</v>
      </c>
      <c r="B1073" s="47">
        <v>44279</v>
      </c>
      <c r="C1073" s="2" t="s">
        <v>6</v>
      </c>
      <c r="D1073" s="2" t="s">
        <v>38</v>
      </c>
      <c r="E1073" s="2" t="s">
        <v>212</v>
      </c>
      <c r="F1073" s="2" t="s">
        <v>2927</v>
      </c>
      <c r="G1073" s="2" t="s">
        <v>3</v>
      </c>
      <c r="H1073" s="2" t="s">
        <v>2928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359</v>
      </c>
      <c r="P1073" s="2" t="s">
        <v>601</v>
      </c>
      <c r="Q1073" s="1">
        <v>13887330.25</v>
      </c>
      <c r="R1073" s="1">
        <v>0</v>
      </c>
      <c r="S1073" s="1">
        <v>7010473.25</v>
      </c>
      <c r="T1073" s="1">
        <v>5928325</v>
      </c>
      <c r="U1073" s="2" t="s">
        <v>9</v>
      </c>
      <c r="V1073" s="1">
        <v>948532</v>
      </c>
      <c r="W1073" s="1">
        <v>0</v>
      </c>
      <c r="X1073" s="2" t="s">
        <v>0</v>
      </c>
      <c r="Y1073" s="1">
        <v>0</v>
      </c>
      <c r="Z1073" s="3">
        <v>0</v>
      </c>
      <c r="AA1073" s="3" t="s">
        <v>0</v>
      </c>
      <c r="AB1073" s="3">
        <v>0</v>
      </c>
      <c r="AC1073" s="3">
        <v>0</v>
      </c>
      <c r="AD1073" s="3" t="s">
        <v>0</v>
      </c>
      <c r="AE1073" s="3">
        <v>0</v>
      </c>
    </row>
    <row r="1074" spans="1:31" hidden="1" x14ac:dyDescent="0.25">
      <c r="A1074" s="2" t="s">
        <v>525</v>
      </c>
      <c r="B1074" s="47">
        <v>44279</v>
      </c>
      <c r="C1074" s="2" t="s">
        <v>6</v>
      </c>
      <c r="D1074" s="2" t="s">
        <v>38</v>
      </c>
      <c r="E1074" s="2" t="s">
        <v>212</v>
      </c>
      <c r="F1074" s="2" t="s">
        <v>2927</v>
      </c>
      <c r="G1074" s="2" t="s">
        <v>3</v>
      </c>
      <c r="H1074" s="2" t="s">
        <v>2929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1">
        <v>1171035685.6399999</v>
      </c>
      <c r="R1074" s="1">
        <v>0</v>
      </c>
      <c r="S1074" s="1">
        <v>981971283</v>
      </c>
      <c r="T1074" s="1">
        <v>0</v>
      </c>
      <c r="U1074" s="2" t="s">
        <v>0</v>
      </c>
      <c r="V1074" s="1">
        <v>0</v>
      </c>
      <c r="W1074" s="1">
        <v>162986554</v>
      </c>
      <c r="X1074" s="2" t="s">
        <v>9</v>
      </c>
      <c r="Y1074" s="1">
        <v>26077848.640000001</v>
      </c>
      <c r="Z1074" s="3">
        <v>0</v>
      </c>
      <c r="AA1074" s="3" t="s">
        <v>0</v>
      </c>
      <c r="AB1074" s="3">
        <v>0</v>
      </c>
      <c r="AC1074" s="3">
        <v>0</v>
      </c>
      <c r="AD1074" s="3" t="s">
        <v>0</v>
      </c>
      <c r="AE1074" s="3">
        <v>0</v>
      </c>
    </row>
    <row r="1075" spans="1:31" hidden="1" x14ac:dyDescent="0.25">
      <c r="A1075" s="2" t="s">
        <v>526</v>
      </c>
      <c r="B1075" s="47">
        <v>44279</v>
      </c>
      <c r="C1075" s="2" t="s">
        <v>6</v>
      </c>
      <c r="D1075" s="2" t="s">
        <v>38</v>
      </c>
      <c r="E1075" s="2" t="s">
        <v>212</v>
      </c>
      <c r="F1075" s="2" t="s">
        <v>2927</v>
      </c>
      <c r="G1075" s="2" t="s">
        <v>3</v>
      </c>
      <c r="H1075" s="2" t="s">
        <v>2930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1023</v>
      </c>
      <c r="P1075" s="2" t="s">
        <v>1024</v>
      </c>
      <c r="Q1075" s="1">
        <v>27741670.75</v>
      </c>
      <c r="R1075" s="1">
        <v>0</v>
      </c>
      <c r="S1075" s="1">
        <v>27612910.75</v>
      </c>
      <c r="T1075" s="1">
        <v>111000</v>
      </c>
      <c r="U1075" s="2" t="s">
        <v>9</v>
      </c>
      <c r="V1075" s="1">
        <v>17760</v>
      </c>
      <c r="W1075" s="1">
        <v>0</v>
      </c>
      <c r="X1075" s="2" t="s">
        <v>0</v>
      </c>
      <c r="Y1075" s="1">
        <v>0</v>
      </c>
      <c r="Z1075" s="3">
        <v>0</v>
      </c>
      <c r="AA1075" s="3" t="s">
        <v>0</v>
      </c>
      <c r="AB1075" s="3">
        <v>0</v>
      </c>
      <c r="AC1075" s="3">
        <v>0</v>
      </c>
      <c r="AD1075" s="3" t="s">
        <v>0</v>
      </c>
      <c r="AE1075" s="3">
        <v>0</v>
      </c>
    </row>
    <row r="1076" spans="1:31" hidden="1" x14ac:dyDescent="0.25">
      <c r="A1076" s="2" t="s">
        <v>527</v>
      </c>
      <c r="B1076" s="47">
        <v>44279</v>
      </c>
      <c r="C1076" s="2" t="s">
        <v>6</v>
      </c>
      <c r="D1076" s="2" t="s">
        <v>38</v>
      </c>
      <c r="E1076" s="2" t="s">
        <v>212</v>
      </c>
      <c r="F1076" s="2" t="s">
        <v>2927</v>
      </c>
      <c r="G1076" s="2" t="s">
        <v>3</v>
      </c>
      <c r="H1076" s="2" t="s">
        <v>2931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</v>
      </c>
      <c r="P1076" s="2" t="s">
        <v>1</v>
      </c>
      <c r="Q1076" s="1">
        <v>437285219.66000003</v>
      </c>
      <c r="R1076" s="1">
        <v>0</v>
      </c>
      <c r="S1076" s="1">
        <v>326088706</v>
      </c>
      <c r="T1076" s="1">
        <v>0</v>
      </c>
      <c r="U1076" s="2" t="s">
        <v>0</v>
      </c>
      <c r="V1076" s="1">
        <v>0</v>
      </c>
      <c r="W1076" s="1">
        <v>95859063.5</v>
      </c>
      <c r="X1076" s="2" t="s">
        <v>0</v>
      </c>
      <c r="Y1076" s="1">
        <v>15337450.16</v>
      </c>
      <c r="Z1076" s="3">
        <v>0</v>
      </c>
      <c r="AA1076" s="3" t="s">
        <v>0</v>
      </c>
      <c r="AB1076" s="3">
        <v>0</v>
      </c>
      <c r="AC1076" s="3">
        <v>0</v>
      </c>
      <c r="AD1076" s="3" t="s">
        <v>0</v>
      </c>
      <c r="AE1076" s="3">
        <v>0</v>
      </c>
    </row>
    <row r="1077" spans="1:31" hidden="1" x14ac:dyDescent="0.25">
      <c r="A1077" s="2" t="s">
        <v>528</v>
      </c>
      <c r="B1077" s="47">
        <v>44279</v>
      </c>
      <c r="C1077" s="2" t="s">
        <v>6</v>
      </c>
      <c r="D1077" s="2" t="s">
        <v>38</v>
      </c>
      <c r="E1077" s="2" t="s">
        <v>212</v>
      </c>
      <c r="F1077" s="2" t="s">
        <v>2927</v>
      </c>
      <c r="G1077" s="2" t="s">
        <v>13</v>
      </c>
      <c r="H1077" s="2" t="s">
        <v>1</v>
      </c>
      <c r="I1077" s="1" t="s">
        <v>2932</v>
      </c>
      <c r="J1077" s="1" t="s">
        <v>1</v>
      </c>
      <c r="K1077" s="1" t="s">
        <v>2933</v>
      </c>
      <c r="L1077" s="1" t="s">
        <v>2934</v>
      </c>
      <c r="M1077" s="1">
        <v>44862971.009999998</v>
      </c>
      <c r="N1077" s="2" t="s">
        <v>12</v>
      </c>
      <c r="O1077" s="2" t="s">
        <v>2935</v>
      </c>
      <c r="P1077" s="2" t="s">
        <v>2936</v>
      </c>
      <c r="Q1077" s="1">
        <v>-44862971.009999998</v>
      </c>
      <c r="R1077" s="1">
        <v>0</v>
      </c>
      <c r="S1077" s="1">
        <v>-35603120.5</v>
      </c>
      <c r="T1077" s="1">
        <v>0</v>
      </c>
      <c r="U1077" s="2" t="s">
        <v>0</v>
      </c>
      <c r="V1077" s="1">
        <v>0</v>
      </c>
      <c r="W1077" s="1">
        <v>-7982629.75</v>
      </c>
      <c r="X1077" s="2" t="s">
        <v>9</v>
      </c>
      <c r="Y1077" s="1">
        <v>-1277220.76</v>
      </c>
      <c r="Z1077" s="3">
        <v>0</v>
      </c>
      <c r="AA1077" s="3" t="s">
        <v>0</v>
      </c>
      <c r="AB1077" s="3">
        <v>0</v>
      </c>
      <c r="AC1077" s="3">
        <v>0</v>
      </c>
      <c r="AD1077" s="3" t="s">
        <v>0</v>
      </c>
      <c r="AE1077" s="3">
        <v>0</v>
      </c>
    </row>
    <row r="1078" spans="1:31" hidden="1" x14ac:dyDescent="0.25">
      <c r="A1078" s="2" t="s">
        <v>529</v>
      </c>
      <c r="B1078" s="47">
        <v>44279</v>
      </c>
      <c r="C1078" s="2" t="s">
        <v>27</v>
      </c>
      <c r="D1078" s="2" t="s">
        <v>38</v>
      </c>
      <c r="E1078" s="2" t="s">
        <v>4</v>
      </c>
      <c r="F1078" s="2" t="s">
        <v>2408</v>
      </c>
      <c r="G1078" s="2" t="s">
        <v>3</v>
      </c>
      <c r="H1078" s="2" t="s">
        <v>2937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18609520</v>
      </c>
      <c r="R1078" s="1">
        <v>0</v>
      </c>
      <c r="S1078" s="1">
        <v>17332650</v>
      </c>
      <c r="T1078" s="1">
        <v>0</v>
      </c>
      <c r="U1078" s="2" t="s">
        <v>0</v>
      </c>
      <c r="V1078" s="1">
        <v>0</v>
      </c>
      <c r="W1078" s="1">
        <v>1100750</v>
      </c>
      <c r="X1078" s="2" t="s">
        <v>0</v>
      </c>
      <c r="Y1078" s="1">
        <v>176120</v>
      </c>
      <c r="Z1078" s="3">
        <v>0</v>
      </c>
      <c r="AA1078" s="3" t="s">
        <v>0</v>
      </c>
      <c r="AB1078" s="3">
        <v>0</v>
      </c>
      <c r="AC1078" s="3">
        <v>0</v>
      </c>
      <c r="AD1078" s="3" t="s">
        <v>0</v>
      </c>
      <c r="AE1078" s="3">
        <v>0</v>
      </c>
    </row>
    <row r="1079" spans="1:31" hidden="1" x14ac:dyDescent="0.25">
      <c r="A1079" s="2" t="s">
        <v>530</v>
      </c>
      <c r="B1079" s="47">
        <v>44279</v>
      </c>
      <c r="C1079" s="2" t="s">
        <v>27</v>
      </c>
      <c r="D1079" s="2" t="s">
        <v>38</v>
      </c>
      <c r="E1079" s="2" t="s">
        <v>4</v>
      </c>
      <c r="F1079" s="2" t="s">
        <v>2410</v>
      </c>
      <c r="G1079" s="2" t="s">
        <v>3</v>
      </c>
      <c r="H1079" s="2" t="s">
        <v>2938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1150</v>
      </c>
      <c r="P1079" s="2" t="s">
        <v>1151</v>
      </c>
      <c r="Q1079" s="1">
        <v>9210558</v>
      </c>
      <c r="R1079" s="1">
        <v>0</v>
      </c>
      <c r="S1079" s="1">
        <v>4708250</v>
      </c>
      <c r="T1079" s="1">
        <v>3881300</v>
      </c>
      <c r="U1079" s="2" t="s">
        <v>9</v>
      </c>
      <c r="V1079" s="1">
        <v>621008</v>
      </c>
      <c r="W1079" s="1">
        <v>0</v>
      </c>
      <c r="X1079" s="2" t="s">
        <v>0</v>
      </c>
      <c r="Y1079" s="1">
        <v>0</v>
      </c>
      <c r="Z1079" s="3">
        <v>0</v>
      </c>
      <c r="AA1079" s="3" t="s">
        <v>0</v>
      </c>
      <c r="AB1079" s="3">
        <v>0</v>
      </c>
      <c r="AC1079" s="3">
        <v>0</v>
      </c>
      <c r="AD1079" s="3" t="s">
        <v>0</v>
      </c>
      <c r="AE1079" s="3">
        <v>0</v>
      </c>
    </row>
    <row r="1080" spans="1:31" hidden="1" x14ac:dyDescent="0.25">
      <c r="A1080" s="2" t="s">
        <v>531</v>
      </c>
      <c r="B1080" s="47">
        <v>44279</v>
      </c>
      <c r="C1080" s="2" t="s">
        <v>27</v>
      </c>
      <c r="D1080" s="2" t="s">
        <v>38</v>
      </c>
      <c r="E1080" s="2" t="s">
        <v>4</v>
      </c>
      <c r="F1080" s="2" t="s">
        <v>2408</v>
      </c>
      <c r="G1080" s="2" t="s">
        <v>3</v>
      </c>
      <c r="H1080" s="2" t="s">
        <v>2939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948940604.38999999</v>
      </c>
      <c r="R1080" s="1">
        <v>0</v>
      </c>
      <c r="S1080" s="1">
        <v>648240208.75</v>
      </c>
      <c r="T1080" s="1">
        <v>0</v>
      </c>
      <c r="U1080" s="2" t="s">
        <v>0</v>
      </c>
      <c r="V1080" s="1">
        <v>0</v>
      </c>
      <c r="W1080" s="1">
        <v>259224479</v>
      </c>
      <c r="X1080" s="2" t="s">
        <v>0</v>
      </c>
      <c r="Y1080" s="1">
        <v>41475916.640000001</v>
      </c>
      <c r="Z1080" s="3">
        <v>0</v>
      </c>
      <c r="AA1080" s="3" t="s">
        <v>0</v>
      </c>
      <c r="AB1080" s="3">
        <v>0</v>
      </c>
      <c r="AC1080" s="3">
        <v>0</v>
      </c>
      <c r="AD1080" s="3" t="s">
        <v>0</v>
      </c>
      <c r="AE1080" s="3">
        <v>0</v>
      </c>
    </row>
    <row r="1081" spans="1:31" hidden="1" x14ac:dyDescent="0.25">
      <c r="A1081" s="2" t="s">
        <v>532</v>
      </c>
      <c r="B1081" s="47">
        <v>44279</v>
      </c>
      <c r="C1081" s="2" t="s">
        <v>6</v>
      </c>
      <c r="D1081" s="2" t="s">
        <v>33</v>
      </c>
      <c r="E1081" s="2" t="s">
        <v>206</v>
      </c>
      <c r="F1081" s="2" t="s">
        <v>1846</v>
      </c>
      <c r="G1081" s="2" t="s">
        <v>3</v>
      </c>
      <c r="H1081" s="2" t="s">
        <v>2940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</v>
      </c>
      <c r="P1081" s="2" t="s">
        <v>1</v>
      </c>
      <c r="Q1081" s="1">
        <v>1646119662.2223997</v>
      </c>
      <c r="R1081" s="1">
        <v>0</v>
      </c>
      <c r="S1081" s="1">
        <v>1294346112.75</v>
      </c>
      <c r="T1081" s="1">
        <v>0</v>
      </c>
      <c r="U1081" s="2" t="s">
        <v>0</v>
      </c>
      <c r="V1081" s="1">
        <v>0</v>
      </c>
      <c r="W1081" s="1">
        <v>303253059.88999999</v>
      </c>
      <c r="X1081" s="2" t="s">
        <v>9</v>
      </c>
      <c r="Y1081" s="1">
        <v>48520489.582399994</v>
      </c>
      <c r="Z1081" s="3">
        <v>0</v>
      </c>
      <c r="AA1081" s="3" t="s">
        <v>0</v>
      </c>
      <c r="AB1081" s="3">
        <v>0</v>
      </c>
      <c r="AC1081" s="3">
        <v>0</v>
      </c>
      <c r="AD1081" s="3" t="s">
        <v>0</v>
      </c>
      <c r="AE1081" s="3">
        <v>0</v>
      </c>
    </row>
    <row r="1082" spans="1:31" hidden="1" x14ac:dyDescent="0.25">
      <c r="A1082" s="2" t="s">
        <v>533</v>
      </c>
      <c r="B1082" s="47">
        <v>44279</v>
      </c>
      <c r="C1082" s="2" t="s">
        <v>6</v>
      </c>
      <c r="D1082" s="2" t="s">
        <v>33</v>
      </c>
      <c r="E1082" s="2" t="s">
        <v>206</v>
      </c>
      <c r="F1082" s="2" t="s">
        <v>1846</v>
      </c>
      <c r="G1082" s="2" t="s">
        <v>13</v>
      </c>
      <c r="H1082" s="2" t="s">
        <v>1</v>
      </c>
      <c r="I1082" s="1" t="s">
        <v>1465</v>
      </c>
      <c r="J1082" s="1" t="s">
        <v>1</v>
      </c>
      <c r="K1082" s="1" t="s">
        <v>2941</v>
      </c>
      <c r="L1082" s="1" t="s">
        <v>2858</v>
      </c>
      <c r="M1082" s="1">
        <v>9753570</v>
      </c>
      <c r="N1082" s="2" t="s">
        <v>12</v>
      </c>
      <c r="O1082" s="2" t="s">
        <v>2942</v>
      </c>
      <c r="P1082" s="2" t="s">
        <v>2943</v>
      </c>
      <c r="Q1082" s="1">
        <v>-4892880</v>
      </c>
      <c r="R1082" s="1">
        <v>0</v>
      </c>
      <c r="S1082" s="1">
        <v>0</v>
      </c>
      <c r="T1082" s="1">
        <v>0</v>
      </c>
      <c r="U1082" s="2" t="s">
        <v>0</v>
      </c>
      <c r="V1082" s="1">
        <v>0</v>
      </c>
      <c r="W1082" s="1">
        <v>-4218000</v>
      </c>
      <c r="X1082" s="2" t="s">
        <v>9</v>
      </c>
      <c r="Y1082" s="1">
        <v>-674880</v>
      </c>
      <c r="Z1082" s="3">
        <v>0</v>
      </c>
      <c r="AA1082" s="3" t="s">
        <v>0</v>
      </c>
      <c r="AB1082" s="3">
        <v>0</v>
      </c>
      <c r="AC1082" s="3">
        <v>0</v>
      </c>
      <c r="AD1082" s="3" t="s">
        <v>0</v>
      </c>
      <c r="AE1082" s="3">
        <v>0</v>
      </c>
    </row>
    <row r="1083" spans="1:31" hidden="1" x14ac:dyDescent="0.25">
      <c r="A1083" s="2" t="s">
        <v>534</v>
      </c>
      <c r="B1083" s="47">
        <v>44279</v>
      </c>
      <c r="C1083" s="2" t="s">
        <v>27</v>
      </c>
      <c r="D1083" s="2" t="s">
        <v>33</v>
      </c>
      <c r="E1083" s="2" t="s">
        <v>32</v>
      </c>
      <c r="F1083" s="2" t="s">
        <v>2626</v>
      </c>
      <c r="G1083" s="2" t="s">
        <v>3</v>
      </c>
      <c r="H1083" s="2" t="s">
        <v>2944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1">
        <v>426302431.57999998</v>
      </c>
      <c r="R1083" s="1">
        <v>0</v>
      </c>
      <c r="S1083" s="1">
        <v>336286626.75</v>
      </c>
      <c r="T1083" s="1">
        <v>0</v>
      </c>
      <c r="U1083" s="2" t="s">
        <v>0</v>
      </c>
      <c r="V1083" s="1">
        <v>0</v>
      </c>
      <c r="W1083" s="1">
        <v>77599831.75</v>
      </c>
      <c r="X1083" s="2" t="s">
        <v>9</v>
      </c>
      <c r="Y1083" s="1">
        <v>12415973.08</v>
      </c>
      <c r="Z1083" s="3">
        <v>0</v>
      </c>
      <c r="AA1083" s="3" t="s">
        <v>0</v>
      </c>
      <c r="AB1083" s="3">
        <v>0</v>
      </c>
      <c r="AC1083" s="3">
        <v>0</v>
      </c>
      <c r="AD1083" s="3" t="s">
        <v>0</v>
      </c>
      <c r="AE1083" s="3">
        <v>0</v>
      </c>
    </row>
    <row r="1084" spans="1:31" hidden="1" x14ac:dyDescent="0.25">
      <c r="A1084" s="2" t="s">
        <v>535</v>
      </c>
      <c r="B1084" s="47">
        <v>44279</v>
      </c>
      <c r="C1084" s="2" t="s">
        <v>27</v>
      </c>
      <c r="D1084" s="2" t="s">
        <v>33</v>
      </c>
      <c r="E1084" s="2" t="s">
        <v>32</v>
      </c>
      <c r="F1084" s="2" t="s">
        <v>2621</v>
      </c>
      <c r="G1084" s="2" t="s">
        <v>3</v>
      </c>
      <c r="H1084" s="2" t="s">
        <v>2945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1410</v>
      </c>
      <c r="P1084" s="2" t="s">
        <v>1411</v>
      </c>
      <c r="Q1084" s="1">
        <v>3494400</v>
      </c>
      <c r="R1084" s="1">
        <v>0</v>
      </c>
      <c r="S1084" s="1">
        <v>3494400</v>
      </c>
      <c r="T1084" s="1">
        <v>0</v>
      </c>
      <c r="U1084" s="2" t="s">
        <v>0</v>
      </c>
      <c r="V1084" s="1">
        <v>0</v>
      </c>
      <c r="W1084" s="1">
        <v>0</v>
      </c>
      <c r="X1084" s="2" t="s">
        <v>0</v>
      </c>
      <c r="Y1084" s="1">
        <v>0</v>
      </c>
      <c r="Z1084" s="3">
        <v>0</v>
      </c>
      <c r="AA1084" s="3" t="s">
        <v>0</v>
      </c>
      <c r="AB1084" s="3">
        <v>0</v>
      </c>
      <c r="AC1084" s="3">
        <v>0</v>
      </c>
      <c r="AD1084" s="3" t="s">
        <v>0</v>
      </c>
      <c r="AE1084" s="3">
        <v>0</v>
      </c>
    </row>
    <row r="1085" spans="1:31" hidden="1" x14ac:dyDescent="0.25">
      <c r="A1085" s="2" t="s">
        <v>536</v>
      </c>
      <c r="B1085" s="47">
        <v>44279</v>
      </c>
      <c r="C1085" s="2" t="s">
        <v>27</v>
      </c>
      <c r="D1085" s="2" t="s">
        <v>33</v>
      </c>
      <c r="E1085" s="2" t="s">
        <v>32</v>
      </c>
      <c r="F1085" s="2" t="s">
        <v>2626</v>
      </c>
      <c r="G1085" s="2" t="s">
        <v>3</v>
      </c>
      <c r="H1085" s="2" t="s">
        <v>2946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1">
        <v>186134909.84999999</v>
      </c>
      <c r="R1085" s="1">
        <v>0</v>
      </c>
      <c r="S1085" s="1">
        <v>112961460.25</v>
      </c>
      <c r="T1085" s="1">
        <v>0</v>
      </c>
      <c r="U1085" s="2" t="s">
        <v>0</v>
      </c>
      <c r="V1085" s="1">
        <v>0</v>
      </c>
      <c r="W1085" s="1">
        <v>63080560</v>
      </c>
      <c r="X1085" s="2" t="s">
        <v>0</v>
      </c>
      <c r="Y1085" s="1">
        <v>10092889.6</v>
      </c>
      <c r="Z1085" s="3">
        <v>0</v>
      </c>
      <c r="AA1085" s="3" t="s">
        <v>0</v>
      </c>
      <c r="AB1085" s="3">
        <v>0</v>
      </c>
      <c r="AC1085" s="3">
        <v>0</v>
      </c>
      <c r="AD1085" s="3" t="s">
        <v>0</v>
      </c>
      <c r="AE1085" s="3">
        <v>0</v>
      </c>
    </row>
    <row r="1086" spans="1:31" hidden="1" x14ac:dyDescent="0.25">
      <c r="A1086" s="2" t="s">
        <v>537</v>
      </c>
      <c r="B1086" s="47">
        <v>44279</v>
      </c>
      <c r="C1086" s="2" t="s">
        <v>6</v>
      </c>
      <c r="D1086" s="2" t="s">
        <v>26</v>
      </c>
      <c r="E1086" s="2" t="s">
        <v>200</v>
      </c>
      <c r="F1086" s="2" t="s">
        <v>2567</v>
      </c>
      <c r="G1086" s="2" t="s">
        <v>3</v>
      </c>
      <c r="H1086" s="2" t="s">
        <v>2947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1008850128.8376</v>
      </c>
      <c r="R1086" s="1">
        <v>0</v>
      </c>
      <c r="S1086" s="1">
        <v>720968542.75</v>
      </c>
      <c r="T1086" s="1">
        <v>0</v>
      </c>
      <c r="U1086" s="2" t="s">
        <v>0</v>
      </c>
      <c r="V1086" s="1">
        <v>0</v>
      </c>
      <c r="W1086" s="1">
        <v>248173781.11000001</v>
      </c>
      <c r="X1086" s="2" t="s">
        <v>0</v>
      </c>
      <c r="Y1086" s="1">
        <v>39707804.977599993</v>
      </c>
      <c r="Z1086" s="3">
        <v>0</v>
      </c>
      <c r="AA1086" s="3" t="s">
        <v>0</v>
      </c>
      <c r="AB1086" s="3">
        <v>0</v>
      </c>
      <c r="AC1086" s="3">
        <v>0</v>
      </c>
      <c r="AD1086" s="3" t="s">
        <v>0</v>
      </c>
      <c r="AE1086" s="3">
        <v>0</v>
      </c>
    </row>
    <row r="1087" spans="1:31" hidden="1" x14ac:dyDescent="0.25">
      <c r="A1087" s="2" t="s">
        <v>538</v>
      </c>
      <c r="B1087" s="47">
        <v>44279</v>
      </c>
      <c r="C1087" s="2" t="s">
        <v>6</v>
      </c>
      <c r="D1087" s="2" t="s">
        <v>26</v>
      </c>
      <c r="E1087" s="2" t="s">
        <v>200</v>
      </c>
      <c r="F1087" s="2" t="s">
        <v>2567</v>
      </c>
      <c r="G1087" s="2" t="s">
        <v>13</v>
      </c>
      <c r="H1087" s="2" t="s">
        <v>1</v>
      </c>
      <c r="I1087" s="1" t="s">
        <v>1051</v>
      </c>
      <c r="J1087" s="1" t="s">
        <v>1</v>
      </c>
      <c r="K1087" s="1" t="s">
        <v>2948</v>
      </c>
      <c r="L1087" s="1" t="s">
        <v>2934</v>
      </c>
      <c r="M1087" s="1">
        <v>8086350</v>
      </c>
      <c r="N1087" s="2" t="s">
        <v>12</v>
      </c>
      <c r="O1087" s="2" t="s">
        <v>2949</v>
      </c>
      <c r="P1087" s="2" t="s">
        <v>2950</v>
      </c>
      <c r="Q1087" s="1">
        <v>-8086350</v>
      </c>
      <c r="R1087" s="1">
        <v>0</v>
      </c>
      <c r="S1087" s="1">
        <v>-8086350</v>
      </c>
      <c r="T1087" s="1">
        <v>0</v>
      </c>
      <c r="U1087" s="2" t="s">
        <v>0</v>
      </c>
      <c r="V1087" s="1">
        <v>0</v>
      </c>
      <c r="W1087" s="1">
        <v>0</v>
      </c>
      <c r="X1087" s="2" t="s">
        <v>0</v>
      </c>
      <c r="Y1087" s="1">
        <v>0</v>
      </c>
      <c r="Z1087" s="3">
        <v>0</v>
      </c>
      <c r="AA1087" s="3" t="s">
        <v>0</v>
      </c>
      <c r="AB1087" s="3">
        <v>0</v>
      </c>
      <c r="AC1087" s="3">
        <v>0</v>
      </c>
      <c r="AD1087" s="3" t="s">
        <v>0</v>
      </c>
      <c r="AE1087" s="3">
        <v>0</v>
      </c>
    </row>
    <row r="1088" spans="1:31" hidden="1" x14ac:dyDescent="0.25">
      <c r="A1088" s="2" t="s">
        <v>539</v>
      </c>
      <c r="B1088" s="47">
        <v>44279</v>
      </c>
      <c r="C1088" s="2" t="s">
        <v>6</v>
      </c>
      <c r="D1088" s="2" t="s">
        <v>24</v>
      </c>
      <c r="E1088" s="2" t="s">
        <v>196</v>
      </c>
      <c r="F1088" s="2" t="s">
        <v>2193</v>
      </c>
      <c r="G1088" s="2" t="s">
        <v>3</v>
      </c>
      <c r="H1088" s="2" t="s">
        <v>2951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1031318477.77</v>
      </c>
      <c r="R1088" s="1">
        <v>0</v>
      </c>
      <c r="S1088" s="1">
        <v>890825770</v>
      </c>
      <c r="T1088" s="1">
        <v>0</v>
      </c>
      <c r="U1088" s="2" t="s">
        <v>0</v>
      </c>
      <c r="V1088" s="1">
        <v>0</v>
      </c>
      <c r="W1088" s="1">
        <v>121114403.25</v>
      </c>
      <c r="X1088" s="2" t="s">
        <v>9</v>
      </c>
      <c r="Y1088" s="1">
        <v>19378304.52</v>
      </c>
      <c r="Z1088" s="3">
        <v>0</v>
      </c>
      <c r="AA1088" s="3" t="s">
        <v>0</v>
      </c>
      <c r="AB1088" s="3">
        <v>0</v>
      </c>
      <c r="AC1088" s="3">
        <v>0</v>
      </c>
      <c r="AD1088" s="3" t="s">
        <v>0</v>
      </c>
      <c r="AE1088" s="3">
        <v>0</v>
      </c>
    </row>
    <row r="1089" spans="1:16350" hidden="1" x14ac:dyDescent="0.25">
      <c r="A1089" s="2" t="s">
        <v>540</v>
      </c>
      <c r="B1089" s="47">
        <v>44279</v>
      </c>
      <c r="C1089" s="2" t="s">
        <v>6</v>
      </c>
      <c r="D1089" s="2" t="s">
        <v>24</v>
      </c>
      <c r="E1089" s="2" t="s">
        <v>196</v>
      </c>
      <c r="F1089" s="2" t="s">
        <v>2193</v>
      </c>
      <c r="G1089" s="2" t="s">
        <v>3</v>
      </c>
      <c r="H1089" s="2" t="s">
        <v>2952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2953</v>
      </c>
      <c r="P1089" s="2" t="s">
        <v>2954</v>
      </c>
      <c r="Q1089" s="1">
        <v>57347188</v>
      </c>
      <c r="R1089" s="1">
        <v>0</v>
      </c>
      <c r="S1089" s="1">
        <v>54390000</v>
      </c>
      <c r="T1089" s="1">
        <v>2549300</v>
      </c>
      <c r="U1089" s="2" t="s">
        <v>9</v>
      </c>
      <c r="V1089" s="1">
        <v>407888</v>
      </c>
      <c r="W1089" s="1">
        <v>0</v>
      </c>
      <c r="X1089" s="2" t="s">
        <v>0</v>
      </c>
      <c r="Y1089" s="1">
        <v>0</v>
      </c>
      <c r="Z1089" s="3">
        <v>0</v>
      </c>
      <c r="AA1089" s="3" t="s">
        <v>0</v>
      </c>
      <c r="AB1089" s="3">
        <v>0</v>
      </c>
      <c r="AC1089" s="3">
        <v>0</v>
      </c>
      <c r="AD1089" s="3" t="s">
        <v>0</v>
      </c>
      <c r="AE1089" s="3">
        <v>0</v>
      </c>
    </row>
    <row r="1090" spans="1:16350" hidden="1" x14ac:dyDescent="0.25">
      <c r="A1090" s="2" t="s">
        <v>541</v>
      </c>
      <c r="B1090" s="47">
        <v>44279</v>
      </c>
      <c r="C1090" s="2" t="s">
        <v>6</v>
      </c>
      <c r="D1090" s="2" t="s">
        <v>24</v>
      </c>
      <c r="E1090" s="2" t="s">
        <v>196</v>
      </c>
      <c r="F1090" s="2" t="s">
        <v>2193</v>
      </c>
      <c r="G1090" s="2" t="s">
        <v>3</v>
      </c>
      <c r="H1090" s="2" t="s">
        <v>2955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2956</v>
      </c>
      <c r="P1090" s="2" t="s">
        <v>2957</v>
      </c>
      <c r="Q1090" s="1">
        <v>4561545</v>
      </c>
      <c r="R1090" s="1">
        <v>0</v>
      </c>
      <c r="S1090" s="1">
        <v>4561545</v>
      </c>
      <c r="T1090" s="1">
        <v>0</v>
      </c>
      <c r="U1090" s="2" t="s">
        <v>0</v>
      </c>
      <c r="V1090" s="1">
        <v>0</v>
      </c>
      <c r="W1090" s="1">
        <v>0</v>
      </c>
      <c r="X1090" s="2" t="s">
        <v>0</v>
      </c>
      <c r="Y1090" s="1">
        <v>0</v>
      </c>
      <c r="Z1090" s="3">
        <v>0</v>
      </c>
      <c r="AA1090" s="3" t="s">
        <v>0</v>
      </c>
      <c r="AB1090" s="3">
        <v>0</v>
      </c>
      <c r="AC1090" s="3">
        <v>0</v>
      </c>
      <c r="AD1090" s="3" t="s">
        <v>0</v>
      </c>
      <c r="AE1090" s="3">
        <v>0</v>
      </c>
    </row>
    <row r="1091" spans="1:16350" hidden="1" x14ac:dyDescent="0.25">
      <c r="A1091" s="2" t="s">
        <v>542</v>
      </c>
      <c r="B1091" s="47">
        <v>44279</v>
      </c>
      <c r="C1091" s="2" t="s">
        <v>6</v>
      </c>
      <c r="D1091" s="2" t="s">
        <v>24</v>
      </c>
      <c r="E1091" s="2" t="s">
        <v>196</v>
      </c>
      <c r="F1091" s="2" t="s">
        <v>2193</v>
      </c>
      <c r="G1091" s="2" t="s">
        <v>3</v>
      </c>
      <c r="H1091" s="2" t="s">
        <v>2958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2959</v>
      </c>
      <c r="P1091" s="2" t="s">
        <v>1037</v>
      </c>
      <c r="Q1091" s="1">
        <v>50598832</v>
      </c>
      <c r="R1091" s="1">
        <v>0</v>
      </c>
      <c r="S1091" s="1">
        <v>39886000</v>
      </c>
      <c r="T1091" s="1">
        <v>9235200</v>
      </c>
      <c r="U1091" s="2" t="s">
        <v>9</v>
      </c>
      <c r="V1091" s="1">
        <v>1477632</v>
      </c>
      <c r="W1091" s="1">
        <v>0</v>
      </c>
      <c r="X1091" s="2" t="s">
        <v>0</v>
      </c>
      <c r="Y1091" s="1">
        <v>0</v>
      </c>
      <c r="Z1091" s="3">
        <v>0</v>
      </c>
      <c r="AA1091" s="3" t="s">
        <v>0</v>
      </c>
      <c r="AB1091" s="3">
        <v>0</v>
      </c>
      <c r="AC1091" s="3">
        <v>0</v>
      </c>
      <c r="AD1091" s="3" t="s">
        <v>0</v>
      </c>
      <c r="AE1091" s="3">
        <v>0</v>
      </c>
    </row>
    <row r="1092" spans="1:16350" hidden="1" x14ac:dyDescent="0.25">
      <c r="A1092" s="2" t="s">
        <v>543</v>
      </c>
      <c r="B1092" s="47">
        <v>44279</v>
      </c>
      <c r="C1092" s="2" t="s">
        <v>6</v>
      </c>
      <c r="D1092" s="2" t="s">
        <v>24</v>
      </c>
      <c r="E1092" s="2" t="s">
        <v>196</v>
      </c>
      <c r="F1092" s="2" t="s">
        <v>2193</v>
      </c>
      <c r="G1092" s="2" t="s">
        <v>3</v>
      </c>
      <c r="H1092" s="2" t="s">
        <v>2960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1">
        <v>651093072.98119998</v>
      </c>
      <c r="R1092" s="1">
        <v>0</v>
      </c>
      <c r="S1092" s="1">
        <v>509939506.74999994</v>
      </c>
      <c r="T1092" s="1">
        <v>0</v>
      </c>
      <c r="U1092" s="2" t="s">
        <v>0</v>
      </c>
      <c r="V1092" s="1">
        <v>0</v>
      </c>
      <c r="W1092" s="1">
        <v>121684108.81999999</v>
      </c>
      <c r="X1092" s="2" t="s">
        <v>9</v>
      </c>
      <c r="Y1092" s="1">
        <v>19469457.411200002</v>
      </c>
      <c r="Z1092" s="3">
        <v>0</v>
      </c>
      <c r="AA1092" s="3" t="s">
        <v>0</v>
      </c>
      <c r="AB1092" s="3">
        <v>0</v>
      </c>
      <c r="AC1092" s="3">
        <v>0</v>
      </c>
      <c r="AD1092" s="3" t="s">
        <v>0</v>
      </c>
      <c r="AE1092" s="3">
        <v>0</v>
      </c>
    </row>
    <row r="1093" spans="1:16350" hidden="1" x14ac:dyDescent="0.25">
      <c r="A1093" s="2" t="s">
        <v>544</v>
      </c>
      <c r="B1093" s="47">
        <v>44279</v>
      </c>
      <c r="C1093" s="2" t="s">
        <v>27</v>
      </c>
      <c r="D1093" s="2" t="s">
        <v>24</v>
      </c>
      <c r="E1093" s="2" t="s">
        <v>358</v>
      </c>
      <c r="F1093" s="2" t="s">
        <v>1065</v>
      </c>
      <c r="G1093" s="2" t="s">
        <v>3</v>
      </c>
      <c r="H1093" s="2" t="s">
        <v>2961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</v>
      </c>
      <c r="P1093" s="2" t="s">
        <v>1</v>
      </c>
      <c r="Q1093" s="1">
        <v>366887604.21759999</v>
      </c>
      <c r="R1093" s="1">
        <v>0</v>
      </c>
      <c r="S1093" s="1">
        <v>246171574.5</v>
      </c>
      <c r="T1093" s="1">
        <v>0</v>
      </c>
      <c r="U1093" s="2" t="s">
        <v>0</v>
      </c>
      <c r="V1093" s="1">
        <v>0</v>
      </c>
      <c r="W1093" s="1">
        <v>104065542.86</v>
      </c>
      <c r="X1093" s="2" t="s">
        <v>9</v>
      </c>
      <c r="Y1093" s="1">
        <v>16650486.8576</v>
      </c>
      <c r="Z1093" s="3">
        <v>0</v>
      </c>
      <c r="AA1093" s="3" t="s">
        <v>0</v>
      </c>
      <c r="AB1093" s="3">
        <v>0</v>
      </c>
      <c r="AC1093" s="3">
        <v>0</v>
      </c>
      <c r="AD1093" s="3" t="s">
        <v>0</v>
      </c>
      <c r="AE1093" s="3">
        <v>0</v>
      </c>
    </row>
    <row r="1094" spans="1:16350" hidden="1" x14ac:dyDescent="0.25">
      <c r="A1094" s="2" t="s">
        <v>545</v>
      </c>
      <c r="B1094" s="47">
        <v>44279</v>
      </c>
      <c r="C1094" s="2" t="s">
        <v>27</v>
      </c>
      <c r="D1094" s="2" t="s">
        <v>24</v>
      </c>
      <c r="E1094" s="2" t="s">
        <v>358</v>
      </c>
      <c r="F1094" s="2" t="s">
        <v>1101</v>
      </c>
      <c r="G1094" s="2" t="s">
        <v>3</v>
      </c>
      <c r="H1094" s="2" t="s">
        <v>2962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1556</v>
      </c>
      <c r="P1094" s="2" t="s">
        <v>1557</v>
      </c>
      <c r="Q1094" s="1">
        <v>9095895</v>
      </c>
      <c r="R1094" s="1">
        <v>0</v>
      </c>
      <c r="S1094" s="1">
        <v>9095895</v>
      </c>
      <c r="T1094" s="1">
        <v>0</v>
      </c>
      <c r="U1094" s="2" t="s">
        <v>0</v>
      </c>
      <c r="V1094" s="1">
        <v>0</v>
      </c>
      <c r="W1094" s="1">
        <v>0</v>
      </c>
      <c r="X1094" s="2" t="s">
        <v>0</v>
      </c>
      <c r="Y1094" s="1">
        <v>0</v>
      </c>
      <c r="Z1094" s="3">
        <v>0</v>
      </c>
      <c r="AA1094" s="3" t="s">
        <v>0</v>
      </c>
      <c r="AB1094" s="3">
        <v>0</v>
      </c>
      <c r="AC1094" s="3">
        <v>0</v>
      </c>
      <c r="AD1094" s="3" t="s">
        <v>0</v>
      </c>
      <c r="AE1094" s="3">
        <v>0</v>
      </c>
    </row>
    <row r="1095" spans="1:16350" hidden="1" x14ac:dyDescent="0.25">
      <c r="A1095" s="2" t="s">
        <v>546</v>
      </c>
      <c r="B1095" s="47">
        <v>44279</v>
      </c>
      <c r="C1095" s="2" t="s">
        <v>27</v>
      </c>
      <c r="D1095" s="2" t="s">
        <v>24</v>
      </c>
      <c r="E1095" s="2" t="s">
        <v>358</v>
      </c>
      <c r="F1095" s="2" t="s">
        <v>1065</v>
      </c>
      <c r="G1095" s="2" t="s">
        <v>3</v>
      </c>
      <c r="H1095" s="2" t="s">
        <v>2963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795731334.18120015</v>
      </c>
      <c r="R1095" s="1">
        <v>0</v>
      </c>
      <c r="S1095" s="1">
        <v>514743710.50000006</v>
      </c>
      <c r="T1095" s="1">
        <v>0</v>
      </c>
      <c r="U1095" s="2" t="s">
        <v>0</v>
      </c>
      <c r="V1095" s="1">
        <v>0</v>
      </c>
      <c r="W1095" s="1">
        <v>242230710.06999999</v>
      </c>
      <c r="X1095" s="2" t="s">
        <v>9</v>
      </c>
      <c r="Y1095" s="1">
        <v>38756913.611199997</v>
      </c>
      <c r="Z1095" s="3">
        <v>0</v>
      </c>
      <c r="AA1095" s="3" t="s">
        <v>0</v>
      </c>
      <c r="AB1095" s="3">
        <v>0</v>
      </c>
      <c r="AC1095" s="3">
        <v>0</v>
      </c>
      <c r="AD1095" s="3" t="s">
        <v>0</v>
      </c>
      <c r="AE1095" s="3">
        <v>0</v>
      </c>
    </row>
    <row r="1096" spans="1:16350" hidden="1" x14ac:dyDescent="0.25">
      <c r="A1096" s="2" t="s">
        <v>547</v>
      </c>
      <c r="B1096" s="47">
        <v>44279</v>
      </c>
      <c r="C1096" s="2" t="s">
        <v>6</v>
      </c>
      <c r="D1096" s="2" t="s">
        <v>22</v>
      </c>
      <c r="E1096" s="2" t="s">
        <v>194</v>
      </c>
      <c r="F1096" s="2" t="s">
        <v>1045</v>
      </c>
      <c r="G1096" s="2" t="s">
        <v>3</v>
      </c>
      <c r="H1096" s="2" t="s">
        <v>2964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</v>
      </c>
      <c r="P1096" s="2" t="s">
        <v>1</v>
      </c>
      <c r="Q1096" s="1">
        <v>1097332551.1312001</v>
      </c>
      <c r="R1096" s="1">
        <v>0</v>
      </c>
      <c r="S1096" s="1">
        <v>853022589</v>
      </c>
      <c r="T1096" s="1">
        <v>0</v>
      </c>
      <c r="U1096" s="2" t="s">
        <v>0</v>
      </c>
      <c r="V1096" s="1">
        <v>0</v>
      </c>
      <c r="W1096" s="1">
        <v>210612036.31999999</v>
      </c>
      <c r="X1096" s="2" t="s">
        <v>9</v>
      </c>
      <c r="Y1096" s="1">
        <v>33697925.8112</v>
      </c>
      <c r="Z1096" s="3">
        <v>0</v>
      </c>
      <c r="AA1096" s="3" t="s">
        <v>0</v>
      </c>
      <c r="AB1096" s="3">
        <v>0</v>
      </c>
      <c r="AC1096" s="3">
        <v>0</v>
      </c>
      <c r="AD1096" s="3" t="s">
        <v>0</v>
      </c>
      <c r="AE1096" s="3">
        <v>0</v>
      </c>
    </row>
    <row r="1097" spans="1:16350" hidden="1" x14ac:dyDescent="0.25">
      <c r="A1097" s="2" t="s">
        <v>548</v>
      </c>
      <c r="B1097" s="47">
        <v>44279</v>
      </c>
      <c r="C1097" s="2" t="s">
        <v>6</v>
      </c>
      <c r="D1097" s="2" t="s">
        <v>1031</v>
      </c>
      <c r="E1097" s="2" t="s">
        <v>1032</v>
      </c>
      <c r="F1097" s="2" t="s">
        <v>908</v>
      </c>
      <c r="G1097" s="2" t="s">
        <v>3</v>
      </c>
      <c r="H1097" s="2" t="s">
        <v>2965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2</v>
      </c>
      <c r="P1097" s="2" t="s">
        <v>1</v>
      </c>
      <c r="Q1097" s="1">
        <v>1060155389.27</v>
      </c>
      <c r="R1097" s="1">
        <v>0</v>
      </c>
      <c r="S1097" s="1">
        <v>850645175.5</v>
      </c>
      <c r="T1097" s="1">
        <v>0</v>
      </c>
      <c r="U1097" s="2" t="s">
        <v>0</v>
      </c>
      <c r="V1097" s="1">
        <v>0</v>
      </c>
      <c r="W1097" s="1">
        <v>180612253.25</v>
      </c>
      <c r="X1097" s="2" t="s">
        <v>9</v>
      </c>
      <c r="Y1097" s="1">
        <v>28897960.52</v>
      </c>
      <c r="Z1097" s="3">
        <v>0</v>
      </c>
      <c r="AA1097" s="3" t="s">
        <v>0</v>
      </c>
      <c r="AB1097" s="3">
        <v>0</v>
      </c>
      <c r="AC1097" s="3">
        <v>0</v>
      </c>
      <c r="AD1097" s="3" t="s">
        <v>0</v>
      </c>
      <c r="AE1097" s="3">
        <v>0</v>
      </c>
    </row>
    <row r="1098" spans="1:16350" hidden="1" x14ac:dyDescent="0.25">
      <c r="A1098" s="2" t="s">
        <v>549</v>
      </c>
      <c r="B1098" s="47">
        <v>44279</v>
      </c>
      <c r="C1098" s="2" t="s">
        <v>6</v>
      </c>
      <c r="D1098" s="2" t="s">
        <v>1031</v>
      </c>
      <c r="E1098" s="2" t="s">
        <v>1032</v>
      </c>
      <c r="F1098" s="2" t="s">
        <v>908</v>
      </c>
      <c r="G1098" s="2" t="s">
        <v>3</v>
      </c>
      <c r="H1098" s="2" t="s">
        <v>2966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2967</v>
      </c>
      <c r="P1098" s="2" t="s">
        <v>2968</v>
      </c>
      <c r="Q1098" s="1">
        <v>24023915</v>
      </c>
      <c r="R1098" s="1">
        <v>0</v>
      </c>
      <c r="S1098" s="1">
        <v>24023915</v>
      </c>
      <c r="T1098" s="1">
        <v>0</v>
      </c>
      <c r="U1098" s="2" t="s">
        <v>0</v>
      </c>
      <c r="V1098" s="1">
        <v>0</v>
      </c>
      <c r="W1098" s="1">
        <v>0</v>
      </c>
      <c r="X1098" s="2" t="s">
        <v>0</v>
      </c>
      <c r="Y1098" s="1">
        <v>0</v>
      </c>
      <c r="Z1098" s="3">
        <v>0</v>
      </c>
      <c r="AA1098" s="3" t="s">
        <v>0</v>
      </c>
      <c r="AB1098" s="3">
        <v>0</v>
      </c>
      <c r="AC1098" s="3">
        <v>0</v>
      </c>
      <c r="AD1098" s="3" t="s">
        <v>0</v>
      </c>
      <c r="AE1098" s="3">
        <v>0</v>
      </c>
    </row>
    <row r="1099" spans="1:16350" hidden="1" x14ac:dyDescent="0.25">
      <c r="A1099" s="2" t="s">
        <v>550</v>
      </c>
      <c r="B1099" s="47">
        <v>44279</v>
      </c>
      <c r="C1099" s="2" t="s">
        <v>6</v>
      </c>
      <c r="D1099" s="2" t="s">
        <v>1031</v>
      </c>
      <c r="E1099" s="2" t="s">
        <v>1032</v>
      </c>
      <c r="F1099" s="2" t="s">
        <v>908</v>
      </c>
      <c r="G1099" s="2" t="s">
        <v>3</v>
      </c>
      <c r="H1099" s="2" t="s">
        <v>2969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v>200658934.5</v>
      </c>
      <c r="R1099" s="1">
        <v>0</v>
      </c>
      <c r="S1099" s="1">
        <v>142738394.5</v>
      </c>
      <c r="T1099" s="1">
        <v>0</v>
      </c>
      <c r="U1099" s="2" t="s">
        <v>0</v>
      </c>
      <c r="V1099" s="1">
        <v>0</v>
      </c>
      <c r="W1099" s="1">
        <v>49931500</v>
      </c>
      <c r="X1099" s="2" t="s">
        <v>0</v>
      </c>
      <c r="Y1099" s="1">
        <v>7989040</v>
      </c>
      <c r="Z1099" s="3">
        <v>0</v>
      </c>
      <c r="AA1099" s="3" t="s">
        <v>0</v>
      </c>
      <c r="AB1099" s="3">
        <v>0</v>
      </c>
      <c r="AC1099" s="3">
        <v>0</v>
      </c>
      <c r="AD1099" s="3" t="s">
        <v>0</v>
      </c>
      <c r="AE1099" s="3">
        <v>0</v>
      </c>
    </row>
    <row r="1100" spans="1:16350" hidden="1" x14ac:dyDescent="0.25">
      <c r="A1100" s="2" t="s">
        <v>551</v>
      </c>
      <c r="B1100" s="47">
        <v>44279</v>
      </c>
      <c r="C1100" s="2" t="s">
        <v>27</v>
      </c>
      <c r="D1100" s="2" t="s">
        <v>1031</v>
      </c>
      <c r="E1100" s="2" t="s">
        <v>1104</v>
      </c>
      <c r="F1100" s="2" t="s">
        <v>2970</v>
      </c>
      <c r="G1100" s="2" t="s">
        <v>3</v>
      </c>
      <c r="H1100" s="2" t="s">
        <v>2971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1">
        <v>26199700</v>
      </c>
      <c r="R1100" s="1">
        <v>0</v>
      </c>
      <c r="S1100" s="1">
        <v>1413400</v>
      </c>
      <c r="T1100" s="1">
        <v>0</v>
      </c>
      <c r="U1100" s="2" t="s">
        <v>0</v>
      </c>
      <c r="V1100" s="1">
        <v>0</v>
      </c>
      <c r="W1100" s="1">
        <v>21367500</v>
      </c>
      <c r="X1100" s="2" t="s">
        <v>9</v>
      </c>
      <c r="Y1100" s="1">
        <v>3418800</v>
      </c>
      <c r="Z1100" s="3">
        <v>0</v>
      </c>
      <c r="AA1100" s="3" t="s">
        <v>0</v>
      </c>
      <c r="AB1100" s="3">
        <v>0</v>
      </c>
      <c r="AC1100" s="3">
        <v>0</v>
      </c>
      <c r="AD1100" s="3" t="s">
        <v>0</v>
      </c>
      <c r="AE1100" s="3">
        <v>0</v>
      </c>
    </row>
    <row r="1101" spans="1:16350" hidden="1" x14ac:dyDescent="0.25">
      <c r="A1101" s="2" t="s">
        <v>552</v>
      </c>
      <c r="B1101" s="47">
        <v>44279</v>
      </c>
      <c r="C1101" s="2" t="s">
        <v>6</v>
      </c>
      <c r="D1101" s="2" t="s">
        <v>19</v>
      </c>
      <c r="E1101" s="2" t="s">
        <v>185</v>
      </c>
      <c r="F1101" s="2" t="s">
        <v>916</v>
      </c>
      <c r="G1101" s="2" t="s">
        <v>3</v>
      </c>
      <c r="H1101" s="2" t="s">
        <v>2972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98</v>
      </c>
      <c r="P1101" s="2" t="s">
        <v>1</v>
      </c>
      <c r="Q1101" s="1">
        <v>0</v>
      </c>
      <c r="R1101" s="1">
        <v>0</v>
      </c>
      <c r="S1101" s="1">
        <v>0</v>
      </c>
      <c r="T1101" s="1">
        <v>0</v>
      </c>
      <c r="U1101" s="2" t="s">
        <v>0</v>
      </c>
      <c r="V1101" s="1">
        <v>0</v>
      </c>
      <c r="W1101" s="1">
        <v>0</v>
      </c>
      <c r="X1101" s="2" t="s">
        <v>0</v>
      </c>
      <c r="Y1101" s="1">
        <v>0</v>
      </c>
      <c r="Z1101" s="3">
        <v>0</v>
      </c>
      <c r="AA1101" s="3" t="s">
        <v>0</v>
      </c>
      <c r="AB1101" s="3">
        <v>0</v>
      </c>
      <c r="AC1101" s="3">
        <v>0</v>
      </c>
      <c r="AD1101" s="3" t="s">
        <v>0</v>
      </c>
      <c r="AE1101" s="3">
        <v>0</v>
      </c>
    </row>
    <row r="1102" spans="1:16350" s="127" customFormat="1" hidden="1" x14ac:dyDescent="0.25">
      <c r="A1102" s="2" t="s">
        <v>553</v>
      </c>
      <c r="B1102" s="47">
        <v>44279</v>
      </c>
      <c r="C1102" s="2" t="s">
        <v>6</v>
      </c>
      <c r="D1102" s="2" t="s">
        <v>19</v>
      </c>
      <c r="E1102" s="2" t="s">
        <v>185</v>
      </c>
      <c r="F1102" s="2" t="s">
        <v>919</v>
      </c>
      <c r="G1102" s="2" t="s">
        <v>3</v>
      </c>
      <c r="H1102" s="2" t="s">
        <v>2972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98</v>
      </c>
      <c r="P1102" s="2" t="s">
        <v>1</v>
      </c>
      <c r="Q1102" s="1">
        <v>0</v>
      </c>
      <c r="R1102" s="1">
        <v>0</v>
      </c>
      <c r="S1102" s="1">
        <v>0</v>
      </c>
      <c r="T1102" s="1">
        <v>0</v>
      </c>
      <c r="U1102" s="2" t="s">
        <v>0</v>
      </c>
      <c r="V1102" s="1">
        <v>0</v>
      </c>
      <c r="W1102" s="1">
        <v>0</v>
      </c>
      <c r="X1102" s="2" t="s">
        <v>0</v>
      </c>
      <c r="Y1102" s="1">
        <v>0</v>
      </c>
      <c r="Z1102" s="3">
        <v>0</v>
      </c>
      <c r="AA1102" s="3" t="s">
        <v>0</v>
      </c>
      <c r="AB1102" s="3">
        <v>0</v>
      </c>
      <c r="AC1102" s="3">
        <v>0</v>
      </c>
      <c r="AD1102" s="3" t="s">
        <v>0</v>
      </c>
      <c r="AE1102" s="3">
        <v>0</v>
      </c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  <c r="BY1102" s="4"/>
      <c r="BZ1102" s="4"/>
      <c r="CA1102" s="4"/>
      <c r="CB1102" s="4"/>
      <c r="CC1102" s="4"/>
      <c r="CD1102" s="4"/>
      <c r="CE1102" s="4"/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  <c r="FG1102" s="4"/>
      <c r="FH1102" s="4"/>
      <c r="FI1102" s="4"/>
      <c r="FJ1102" s="4"/>
      <c r="FK1102" s="4"/>
      <c r="FL1102" s="4"/>
      <c r="FM1102" s="4"/>
      <c r="FN1102" s="4"/>
      <c r="FO1102" s="4"/>
      <c r="FP1102" s="4"/>
      <c r="FQ1102" s="4"/>
      <c r="FR1102" s="4"/>
      <c r="FS1102" s="4"/>
      <c r="FT1102" s="4"/>
      <c r="FU1102" s="4"/>
      <c r="FV1102" s="4"/>
      <c r="FW1102" s="4"/>
      <c r="FX1102" s="4"/>
      <c r="FY1102" s="4"/>
      <c r="FZ1102" s="4"/>
      <c r="GA1102" s="4"/>
      <c r="GB1102" s="4"/>
      <c r="GC1102" s="4"/>
      <c r="GD1102" s="4"/>
      <c r="GE1102" s="4"/>
      <c r="GF1102" s="4"/>
      <c r="GG1102" s="4"/>
      <c r="GH1102" s="4"/>
      <c r="GI1102" s="4"/>
      <c r="GJ1102" s="4"/>
      <c r="GK1102" s="4"/>
      <c r="GL1102" s="4"/>
      <c r="GM1102" s="4"/>
      <c r="GN1102" s="4"/>
      <c r="GO1102" s="4"/>
      <c r="GP1102" s="4"/>
      <c r="GQ1102" s="4"/>
      <c r="GR1102" s="4"/>
      <c r="GS1102" s="4"/>
      <c r="GT1102" s="4"/>
      <c r="GU1102" s="4"/>
      <c r="GV1102" s="4"/>
      <c r="GW1102" s="4"/>
      <c r="GX1102" s="4"/>
      <c r="GY1102" s="4"/>
      <c r="GZ1102" s="4"/>
      <c r="HA1102" s="4"/>
      <c r="HB1102" s="4"/>
      <c r="HC1102" s="4"/>
      <c r="HD1102" s="4"/>
      <c r="HE1102" s="4"/>
      <c r="HF1102" s="4"/>
      <c r="HG1102" s="4"/>
      <c r="HH1102" s="4"/>
      <c r="HI1102" s="4"/>
      <c r="HJ1102" s="4"/>
      <c r="HK1102" s="4"/>
      <c r="HL1102" s="4"/>
      <c r="HM1102" s="4"/>
      <c r="HN1102" s="4"/>
      <c r="HO1102" s="4"/>
      <c r="HP1102" s="4"/>
      <c r="HQ1102" s="4"/>
      <c r="HR1102" s="4"/>
      <c r="HS1102" s="4"/>
      <c r="HT1102" s="4"/>
      <c r="HU1102" s="4"/>
      <c r="HV1102" s="4"/>
      <c r="HW1102" s="4"/>
      <c r="HX1102" s="4"/>
      <c r="HY1102" s="4"/>
      <c r="HZ1102" s="4"/>
      <c r="IA1102" s="4"/>
      <c r="IB1102" s="4"/>
      <c r="IC1102" s="4"/>
      <c r="ID1102" s="4"/>
      <c r="IE1102" s="4"/>
      <c r="IF1102" s="4"/>
      <c r="IG1102" s="4"/>
      <c r="IH1102" s="4"/>
      <c r="II1102" s="4"/>
      <c r="IJ1102" s="4"/>
      <c r="IK1102" s="4"/>
      <c r="IL1102" s="4"/>
      <c r="IM1102" s="4"/>
      <c r="IN1102" s="4"/>
      <c r="IO1102" s="4"/>
      <c r="IP1102" s="4"/>
      <c r="IQ1102" s="4"/>
      <c r="IR1102" s="4"/>
      <c r="IS1102" s="4"/>
      <c r="IT1102" s="4"/>
      <c r="IU1102" s="4"/>
      <c r="IV1102" s="4"/>
      <c r="IW1102" s="4"/>
      <c r="IX1102" s="4"/>
      <c r="IY1102" s="4"/>
      <c r="IZ1102" s="4"/>
      <c r="JA1102" s="4"/>
      <c r="JB1102" s="4"/>
      <c r="JC1102" s="4"/>
      <c r="JD1102" s="4"/>
      <c r="JE1102" s="4"/>
      <c r="JF1102" s="4"/>
      <c r="JG1102" s="4"/>
      <c r="JH1102" s="4"/>
      <c r="JI1102" s="4"/>
      <c r="JJ1102" s="4"/>
      <c r="JK1102" s="4"/>
      <c r="JL1102" s="4"/>
      <c r="JM1102" s="4"/>
      <c r="JN1102" s="4"/>
      <c r="JO1102" s="4"/>
      <c r="JP1102" s="4"/>
      <c r="JQ1102" s="4"/>
      <c r="JR1102" s="4"/>
      <c r="JS1102" s="4"/>
      <c r="JT1102" s="4"/>
      <c r="JU1102" s="4"/>
      <c r="JV1102" s="4"/>
      <c r="JW1102" s="4"/>
      <c r="JX1102" s="4"/>
      <c r="JY1102" s="4"/>
      <c r="JZ1102" s="4"/>
      <c r="KA1102" s="4"/>
      <c r="KB1102" s="4"/>
      <c r="KC1102" s="4"/>
      <c r="KD1102" s="4"/>
      <c r="KE1102" s="4"/>
      <c r="KF1102" s="4"/>
      <c r="KG1102" s="4"/>
      <c r="KH1102" s="4"/>
      <c r="KI1102" s="4"/>
      <c r="KJ1102" s="4"/>
      <c r="KK1102" s="4"/>
      <c r="KL1102" s="4"/>
      <c r="KM1102" s="4"/>
      <c r="KN1102" s="4"/>
      <c r="KO1102" s="4"/>
      <c r="KP1102" s="4"/>
      <c r="KQ1102" s="4"/>
      <c r="KR1102" s="4"/>
      <c r="KS1102" s="4"/>
      <c r="KT1102" s="4"/>
      <c r="KU1102" s="4"/>
      <c r="KV1102" s="4"/>
      <c r="KW1102" s="4"/>
      <c r="KX1102" s="4"/>
      <c r="KY1102" s="4"/>
      <c r="KZ1102" s="4"/>
      <c r="LA1102" s="4"/>
      <c r="LB1102" s="4"/>
      <c r="LC1102" s="4"/>
      <c r="LD1102" s="4"/>
      <c r="LE1102" s="4"/>
      <c r="LF1102" s="4"/>
      <c r="LG1102" s="4"/>
      <c r="LH1102" s="4"/>
      <c r="LI1102" s="4"/>
      <c r="LJ1102" s="4"/>
      <c r="LK1102" s="4"/>
      <c r="LL1102" s="4"/>
      <c r="LM1102" s="4"/>
      <c r="LN1102" s="4"/>
      <c r="LO1102" s="4"/>
      <c r="LP1102" s="4"/>
      <c r="LQ1102" s="4"/>
      <c r="LR1102" s="4"/>
      <c r="LS1102" s="4"/>
      <c r="LT1102" s="4"/>
      <c r="LU1102" s="4"/>
      <c r="LV1102" s="4"/>
      <c r="LW1102" s="4"/>
      <c r="LX1102" s="4"/>
      <c r="LY1102" s="4"/>
      <c r="LZ1102" s="4"/>
      <c r="MA1102" s="4"/>
      <c r="MB1102" s="4"/>
      <c r="MC1102" s="4"/>
      <c r="MD1102" s="4"/>
      <c r="ME1102" s="4"/>
      <c r="MF1102" s="4"/>
      <c r="MG1102" s="4"/>
      <c r="MH1102" s="4"/>
      <c r="MI1102" s="4"/>
      <c r="MJ1102" s="4"/>
      <c r="MK1102" s="4"/>
      <c r="ML1102" s="4"/>
      <c r="MM1102" s="4"/>
      <c r="MN1102" s="4"/>
      <c r="MO1102" s="4"/>
      <c r="MP1102" s="4"/>
      <c r="MQ1102" s="4"/>
      <c r="MR1102" s="4"/>
      <c r="MS1102" s="4"/>
      <c r="MT1102" s="4"/>
      <c r="MU1102" s="4"/>
      <c r="MV1102" s="4"/>
      <c r="MW1102" s="4"/>
      <c r="MX1102" s="4"/>
      <c r="MY1102" s="4"/>
      <c r="MZ1102" s="4"/>
      <c r="NA1102" s="4"/>
      <c r="NB1102" s="4"/>
      <c r="NC1102" s="4"/>
      <c r="ND1102" s="4"/>
      <c r="NE1102" s="4"/>
      <c r="NF1102" s="4"/>
      <c r="NG1102" s="4"/>
      <c r="NH1102" s="4"/>
      <c r="NI1102" s="4"/>
      <c r="NJ1102" s="4"/>
      <c r="NK1102" s="4"/>
      <c r="NL1102" s="4"/>
      <c r="NM1102" s="4"/>
      <c r="NN1102" s="4"/>
      <c r="NO1102" s="4"/>
      <c r="NP1102" s="4"/>
      <c r="NQ1102" s="4"/>
      <c r="NR1102" s="4"/>
      <c r="NS1102" s="4"/>
      <c r="NT1102" s="4"/>
      <c r="NU1102" s="4"/>
      <c r="NV1102" s="4"/>
      <c r="NW1102" s="4"/>
      <c r="NX1102" s="4"/>
      <c r="NY1102" s="4"/>
      <c r="NZ1102" s="4"/>
      <c r="OA1102" s="4"/>
      <c r="OB1102" s="4"/>
      <c r="OC1102" s="4"/>
      <c r="OD1102" s="4"/>
      <c r="OE1102" s="4"/>
      <c r="OF1102" s="4"/>
      <c r="OG1102" s="4"/>
      <c r="OH1102" s="4"/>
      <c r="OI1102" s="4"/>
      <c r="OJ1102" s="4"/>
      <c r="OK1102" s="4"/>
      <c r="OL1102" s="4"/>
      <c r="OM1102" s="4"/>
      <c r="ON1102" s="4"/>
      <c r="OO1102" s="4"/>
      <c r="OP1102" s="4"/>
      <c r="OQ1102" s="4"/>
      <c r="OR1102" s="4"/>
      <c r="OS1102" s="4"/>
      <c r="OT1102" s="4"/>
      <c r="OU1102" s="4"/>
      <c r="OV1102" s="4"/>
      <c r="OW1102" s="4"/>
      <c r="OX1102" s="4"/>
      <c r="OY1102" s="4"/>
      <c r="OZ1102" s="4"/>
      <c r="PA1102" s="4"/>
      <c r="PB1102" s="4"/>
      <c r="PC1102" s="4"/>
      <c r="PD1102" s="4"/>
      <c r="PE1102" s="4"/>
      <c r="PF1102" s="4"/>
      <c r="PG1102" s="4"/>
      <c r="PH1102" s="4"/>
      <c r="PI1102" s="4"/>
      <c r="PJ1102" s="4"/>
      <c r="PK1102" s="4"/>
      <c r="PL1102" s="4"/>
      <c r="PM1102" s="4"/>
      <c r="PN1102" s="4"/>
      <c r="PO1102" s="4"/>
      <c r="PP1102" s="4"/>
      <c r="PQ1102" s="4"/>
      <c r="PR1102" s="4"/>
      <c r="PS1102" s="4"/>
      <c r="PT1102" s="4"/>
      <c r="PU1102" s="4"/>
      <c r="PV1102" s="4"/>
      <c r="PW1102" s="4"/>
      <c r="PX1102" s="4"/>
      <c r="PY1102" s="4"/>
      <c r="PZ1102" s="4"/>
      <c r="QA1102" s="4"/>
      <c r="QB1102" s="4"/>
      <c r="QC1102" s="4"/>
      <c r="QD1102" s="4"/>
      <c r="QE1102" s="4"/>
      <c r="QF1102" s="4"/>
      <c r="QG1102" s="4"/>
      <c r="QH1102" s="4"/>
      <c r="QI1102" s="4"/>
      <c r="QJ1102" s="4"/>
      <c r="QK1102" s="4"/>
      <c r="QL1102" s="4"/>
      <c r="QM1102" s="4"/>
      <c r="QN1102" s="4"/>
      <c r="QO1102" s="4"/>
      <c r="QP1102" s="4"/>
      <c r="QQ1102" s="4"/>
      <c r="QR1102" s="4"/>
      <c r="QS1102" s="4"/>
      <c r="QT1102" s="4"/>
      <c r="QU1102" s="4"/>
      <c r="QV1102" s="4"/>
      <c r="QW1102" s="4"/>
      <c r="QX1102" s="4"/>
      <c r="QY1102" s="4"/>
      <c r="QZ1102" s="4"/>
      <c r="RA1102" s="4"/>
      <c r="RB1102" s="4"/>
      <c r="RC1102" s="4"/>
      <c r="RD1102" s="4"/>
      <c r="RE1102" s="4"/>
      <c r="RF1102" s="4"/>
      <c r="RG1102" s="4"/>
      <c r="RH1102" s="4"/>
      <c r="RI1102" s="4"/>
      <c r="RJ1102" s="4"/>
      <c r="RK1102" s="4"/>
      <c r="RL1102" s="4"/>
      <c r="RM1102" s="4"/>
      <c r="RN1102" s="4"/>
      <c r="RO1102" s="4"/>
      <c r="RP1102" s="4"/>
      <c r="RQ1102" s="4"/>
      <c r="RR1102" s="4"/>
      <c r="RS1102" s="4"/>
      <c r="RT1102" s="4"/>
      <c r="RU1102" s="4"/>
      <c r="RV1102" s="4"/>
      <c r="RW1102" s="4"/>
      <c r="RX1102" s="4"/>
      <c r="RY1102" s="4"/>
      <c r="RZ1102" s="4"/>
      <c r="SA1102" s="4"/>
      <c r="SB1102" s="4"/>
      <c r="SC1102" s="4"/>
      <c r="SD1102" s="4"/>
      <c r="SE1102" s="4"/>
      <c r="SF1102" s="4"/>
      <c r="SG1102" s="4"/>
      <c r="SH1102" s="4"/>
      <c r="SI1102" s="4"/>
      <c r="SJ1102" s="4"/>
      <c r="SK1102" s="4"/>
      <c r="SL1102" s="4"/>
      <c r="SM1102" s="4"/>
      <c r="SN1102" s="4"/>
      <c r="SO1102" s="4"/>
      <c r="SP1102" s="4"/>
      <c r="SQ1102" s="4"/>
      <c r="SR1102" s="4"/>
      <c r="SS1102" s="4"/>
      <c r="ST1102" s="4"/>
      <c r="SU1102" s="4"/>
      <c r="SV1102" s="4"/>
      <c r="SW1102" s="4"/>
      <c r="SX1102" s="4"/>
      <c r="SY1102" s="4"/>
      <c r="SZ1102" s="4"/>
      <c r="TA1102" s="4"/>
      <c r="TB1102" s="4"/>
      <c r="TC1102" s="4"/>
      <c r="TD1102" s="4"/>
      <c r="TE1102" s="4"/>
      <c r="TF1102" s="4"/>
      <c r="TG1102" s="4"/>
      <c r="TH1102" s="4"/>
      <c r="TI1102" s="4"/>
      <c r="TJ1102" s="4"/>
      <c r="TK1102" s="4"/>
      <c r="TL1102" s="4"/>
      <c r="TM1102" s="4"/>
      <c r="TN1102" s="4"/>
      <c r="TO1102" s="4"/>
      <c r="TP1102" s="4"/>
      <c r="TQ1102" s="4"/>
      <c r="TR1102" s="4"/>
      <c r="TS1102" s="4"/>
      <c r="TT1102" s="4"/>
      <c r="TU1102" s="4"/>
      <c r="TV1102" s="4"/>
      <c r="TW1102" s="4"/>
      <c r="TX1102" s="4"/>
      <c r="TY1102" s="4"/>
      <c r="TZ1102" s="4"/>
      <c r="UA1102" s="4"/>
      <c r="UB1102" s="4"/>
      <c r="UC1102" s="4"/>
      <c r="UD1102" s="4"/>
      <c r="UE1102" s="4"/>
      <c r="UF1102" s="4"/>
      <c r="UG1102" s="4"/>
      <c r="UH1102" s="4"/>
      <c r="UI1102" s="4"/>
      <c r="UJ1102" s="4"/>
      <c r="UK1102" s="4"/>
      <c r="UL1102" s="4"/>
      <c r="UM1102" s="4"/>
      <c r="UN1102" s="4"/>
      <c r="UO1102" s="4"/>
      <c r="UP1102" s="4"/>
      <c r="UQ1102" s="4"/>
      <c r="UR1102" s="4"/>
      <c r="US1102" s="4"/>
      <c r="UT1102" s="4"/>
      <c r="UU1102" s="4"/>
      <c r="UV1102" s="4"/>
      <c r="UW1102" s="4"/>
      <c r="UX1102" s="4"/>
      <c r="UY1102" s="4"/>
      <c r="UZ1102" s="4"/>
      <c r="VA1102" s="4"/>
      <c r="VB1102" s="4"/>
      <c r="VC1102" s="4"/>
      <c r="VD1102" s="4"/>
      <c r="VE1102" s="4"/>
      <c r="VF1102" s="4"/>
      <c r="VG1102" s="4"/>
      <c r="VH1102" s="4"/>
      <c r="VI1102" s="4"/>
      <c r="VJ1102" s="4"/>
      <c r="VK1102" s="4"/>
      <c r="VL1102" s="4"/>
      <c r="VM1102" s="4"/>
      <c r="VN1102" s="4"/>
      <c r="VO1102" s="4"/>
      <c r="VP1102" s="4"/>
      <c r="VQ1102" s="4"/>
      <c r="VR1102" s="4"/>
      <c r="VS1102" s="4"/>
      <c r="VT1102" s="4"/>
      <c r="VU1102" s="4"/>
      <c r="VV1102" s="4"/>
      <c r="VW1102" s="4"/>
      <c r="VX1102" s="4"/>
      <c r="VY1102" s="4"/>
      <c r="VZ1102" s="4"/>
      <c r="WA1102" s="4"/>
      <c r="WB1102" s="4"/>
      <c r="WC1102" s="4"/>
      <c r="WD1102" s="4"/>
      <c r="WE1102" s="4"/>
      <c r="WF1102" s="4"/>
      <c r="WG1102" s="4"/>
      <c r="WH1102" s="4"/>
      <c r="WI1102" s="4"/>
      <c r="WJ1102" s="4"/>
      <c r="WK1102" s="4"/>
      <c r="WL1102" s="4"/>
      <c r="WM1102" s="4"/>
      <c r="WN1102" s="4"/>
      <c r="WO1102" s="4"/>
      <c r="WP1102" s="4"/>
      <c r="WQ1102" s="4"/>
      <c r="WR1102" s="4"/>
      <c r="WS1102" s="4"/>
      <c r="WT1102" s="4"/>
      <c r="WU1102" s="4"/>
      <c r="WV1102" s="4"/>
      <c r="WW1102" s="4"/>
      <c r="WX1102" s="4"/>
      <c r="WY1102" s="4"/>
      <c r="WZ1102" s="4"/>
      <c r="XA1102" s="4"/>
      <c r="XB1102" s="4"/>
      <c r="XC1102" s="4"/>
      <c r="XD1102" s="4"/>
      <c r="XE1102" s="4"/>
      <c r="XF1102" s="4"/>
      <c r="XG1102" s="4"/>
      <c r="XH1102" s="4"/>
      <c r="XI1102" s="4"/>
      <c r="XJ1102" s="4"/>
      <c r="XK1102" s="4"/>
      <c r="XL1102" s="4"/>
      <c r="XM1102" s="4"/>
      <c r="XN1102" s="4"/>
      <c r="XO1102" s="4"/>
      <c r="XP1102" s="4"/>
      <c r="XQ1102" s="4"/>
      <c r="XR1102" s="4"/>
      <c r="XS1102" s="4"/>
      <c r="XT1102" s="4"/>
      <c r="XU1102" s="4"/>
      <c r="XV1102" s="4"/>
      <c r="XW1102" s="4"/>
      <c r="XX1102" s="4"/>
      <c r="XY1102" s="4"/>
      <c r="XZ1102" s="4"/>
      <c r="YA1102" s="4"/>
      <c r="YB1102" s="4"/>
      <c r="YC1102" s="4"/>
      <c r="YD1102" s="4"/>
      <c r="YE1102" s="4"/>
      <c r="YF1102" s="4"/>
      <c r="YG1102" s="4"/>
      <c r="YH1102" s="4"/>
      <c r="YI1102" s="4"/>
      <c r="YJ1102" s="4"/>
      <c r="YK1102" s="4"/>
      <c r="YL1102" s="4"/>
      <c r="YM1102" s="4"/>
      <c r="YN1102" s="4"/>
      <c r="YO1102" s="4"/>
      <c r="YP1102" s="4"/>
      <c r="YQ1102" s="4"/>
      <c r="YR1102" s="4"/>
      <c r="YS1102" s="4"/>
      <c r="YT1102" s="4"/>
      <c r="YU1102" s="4"/>
      <c r="YV1102" s="4"/>
      <c r="YW1102" s="4"/>
      <c r="YX1102" s="4"/>
      <c r="YY1102" s="4"/>
      <c r="YZ1102" s="4"/>
      <c r="ZA1102" s="4"/>
      <c r="ZB1102" s="4"/>
      <c r="ZC1102" s="4"/>
      <c r="ZD1102" s="4"/>
      <c r="ZE1102" s="4"/>
      <c r="ZF1102" s="4"/>
      <c r="ZG1102" s="4"/>
      <c r="ZH1102" s="4"/>
      <c r="ZI1102" s="4"/>
      <c r="ZJ1102" s="4"/>
      <c r="ZK1102" s="4"/>
      <c r="ZL1102" s="4"/>
      <c r="ZM1102" s="4"/>
      <c r="ZN1102" s="4"/>
      <c r="ZO1102" s="4"/>
      <c r="ZP1102" s="4"/>
      <c r="ZQ1102" s="4"/>
      <c r="ZR1102" s="4"/>
      <c r="ZS1102" s="4"/>
      <c r="ZT1102" s="4"/>
      <c r="ZU1102" s="4"/>
      <c r="ZV1102" s="4"/>
      <c r="ZW1102" s="4"/>
      <c r="ZX1102" s="4"/>
      <c r="ZY1102" s="4"/>
      <c r="ZZ1102" s="4"/>
      <c r="AAA1102" s="4"/>
      <c r="AAB1102" s="4"/>
      <c r="AAC1102" s="4"/>
      <c r="AAD1102" s="4"/>
      <c r="AAE1102" s="4"/>
      <c r="AAF1102" s="4"/>
      <c r="AAG1102" s="4"/>
      <c r="AAH1102" s="4"/>
      <c r="AAI1102" s="4"/>
      <c r="AAJ1102" s="4"/>
      <c r="AAK1102" s="4"/>
      <c r="AAL1102" s="4"/>
      <c r="AAM1102" s="4"/>
      <c r="AAN1102" s="4"/>
      <c r="AAO1102" s="4"/>
      <c r="AAP1102" s="4"/>
      <c r="AAQ1102" s="4"/>
      <c r="AAR1102" s="4"/>
      <c r="AAS1102" s="4"/>
      <c r="AAT1102" s="4"/>
      <c r="AAU1102" s="4"/>
      <c r="AAV1102" s="4"/>
      <c r="AAW1102" s="4"/>
      <c r="AAX1102" s="4"/>
      <c r="AAY1102" s="4"/>
      <c r="AAZ1102" s="4"/>
      <c r="ABA1102" s="4"/>
      <c r="ABB1102" s="4"/>
      <c r="ABC1102" s="4"/>
      <c r="ABD1102" s="4"/>
      <c r="ABE1102" s="4"/>
      <c r="ABF1102" s="4"/>
      <c r="ABG1102" s="4"/>
      <c r="ABH1102" s="4"/>
      <c r="ABI1102" s="4"/>
      <c r="ABJ1102" s="4"/>
      <c r="ABK1102" s="4"/>
      <c r="ABL1102" s="4"/>
      <c r="ABM1102" s="4"/>
      <c r="ABN1102" s="4"/>
      <c r="ABO1102" s="4"/>
      <c r="ABP1102" s="4"/>
      <c r="ABQ1102" s="4"/>
      <c r="ABR1102" s="4"/>
      <c r="ABS1102" s="4"/>
      <c r="ABT1102" s="4"/>
      <c r="ABU1102" s="4"/>
      <c r="ABV1102" s="4"/>
      <c r="ABW1102" s="4"/>
      <c r="ABX1102" s="4"/>
      <c r="ABY1102" s="4"/>
      <c r="ABZ1102" s="4"/>
      <c r="ACA1102" s="4"/>
      <c r="ACB1102" s="4"/>
      <c r="ACC1102" s="4"/>
      <c r="ACD1102" s="4"/>
      <c r="ACE1102" s="4"/>
      <c r="ACF1102" s="4"/>
      <c r="ACG1102" s="4"/>
      <c r="ACH1102" s="4"/>
      <c r="ACI1102" s="4"/>
      <c r="ACJ1102" s="4"/>
      <c r="ACK1102" s="4"/>
      <c r="ACL1102" s="4"/>
      <c r="ACM1102" s="4"/>
      <c r="ACN1102" s="4"/>
      <c r="ACO1102" s="4"/>
      <c r="ACP1102" s="4"/>
      <c r="ACQ1102" s="4"/>
      <c r="ACR1102" s="4"/>
      <c r="ACS1102" s="4"/>
      <c r="ACT1102" s="4"/>
      <c r="ACU1102" s="4"/>
      <c r="ACV1102" s="4"/>
      <c r="ACW1102" s="4"/>
      <c r="ACX1102" s="4"/>
      <c r="ACY1102" s="4"/>
      <c r="ACZ1102" s="4"/>
      <c r="ADA1102" s="4"/>
      <c r="ADB1102" s="4"/>
      <c r="ADC1102" s="4"/>
      <c r="ADD1102" s="4"/>
      <c r="ADE1102" s="4"/>
      <c r="ADF1102" s="4"/>
      <c r="ADG1102" s="4"/>
      <c r="ADH1102" s="4"/>
      <c r="ADI1102" s="4"/>
      <c r="ADJ1102" s="4"/>
      <c r="ADK1102" s="4"/>
      <c r="ADL1102" s="4"/>
      <c r="ADM1102" s="4"/>
      <c r="ADN1102" s="4"/>
      <c r="ADO1102" s="4"/>
      <c r="ADP1102" s="4"/>
      <c r="ADQ1102" s="4"/>
      <c r="ADR1102" s="4"/>
      <c r="ADS1102" s="4"/>
      <c r="ADT1102" s="4"/>
      <c r="ADU1102" s="4"/>
      <c r="ADV1102" s="4"/>
      <c r="ADW1102" s="4"/>
      <c r="ADX1102" s="4"/>
      <c r="ADY1102" s="4"/>
      <c r="ADZ1102" s="4"/>
      <c r="AEA1102" s="4"/>
      <c r="AEB1102" s="4"/>
      <c r="AEC1102" s="4"/>
      <c r="AED1102" s="4"/>
      <c r="AEE1102" s="4"/>
      <c r="AEF1102" s="4"/>
      <c r="AEG1102" s="4"/>
      <c r="AEH1102" s="4"/>
      <c r="AEI1102" s="4"/>
      <c r="AEJ1102" s="4"/>
      <c r="AEK1102" s="4"/>
      <c r="AEL1102" s="4"/>
      <c r="AEM1102" s="4"/>
      <c r="AEN1102" s="4"/>
      <c r="AEO1102" s="4"/>
      <c r="AEP1102" s="4"/>
      <c r="AEQ1102" s="4"/>
      <c r="AER1102" s="4"/>
      <c r="AES1102" s="4"/>
      <c r="AET1102" s="4"/>
      <c r="AEU1102" s="4"/>
      <c r="AEV1102" s="4"/>
      <c r="AEW1102" s="4"/>
      <c r="AEX1102" s="4"/>
      <c r="AEY1102" s="4"/>
      <c r="AEZ1102" s="4"/>
      <c r="AFA1102" s="4"/>
      <c r="AFB1102" s="4"/>
      <c r="AFC1102" s="4"/>
      <c r="AFD1102" s="4"/>
      <c r="AFE1102" s="4"/>
      <c r="AFF1102" s="4"/>
      <c r="AFG1102" s="4"/>
      <c r="AFH1102" s="4"/>
      <c r="AFI1102" s="4"/>
      <c r="AFJ1102" s="4"/>
      <c r="AFK1102" s="4"/>
      <c r="AFL1102" s="4"/>
      <c r="AFM1102" s="4"/>
      <c r="AFN1102" s="4"/>
      <c r="AFO1102" s="4"/>
      <c r="AFP1102" s="4"/>
      <c r="AFQ1102" s="4"/>
      <c r="AFR1102" s="4"/>
      <c r="AFS1102" s="4"/>
      <c r="AFT1102" s="4"/>
      <c r="AFU1102" s="4"/>
      <c r="AFV1102" s="4"/>
      <c r="AFW1102" s="4"/>
      <c r="AFX1102" s="4"/>
      <c r="AFY1102" s="4"/>
      <c r="AFZ1102" s="4"/>
      <c r="AGA1102" s="4"/>
      <c r="AGB1102" s="4"/>
      <c r="AGC1102" s="4"/>
      <c r="AGD1102" s="4"/>
      <c r="AGE1102" s="4"/>
      <c r="AGF1102" s="4"/>
      <c r="AGG1102" s="4"/>
      <c r="AGH1102" s="4"/>
      <c r="AGI1102" s="4"/>
      <c r="AGJ1102" s="4"/>
      <c r="AGK1102" s="4"/>
      <c r="AGL1102" s="4"/>
      <c r="AGM1102" s="4"/>
      <c r="AGN1102" s="4"/>
      <c r="AGO1102" s="4"/>
      <c r="AGP1102" s="4"/>
      <c r="AGQ1102" s="4"/>
      <c r="AGR1102" s="4"/>
      <c r="AGS1102" s="4"/>
      <c r="AGT1102" s="4"/>
      <c r="AGU1102" s="4"/>
      <c r="AGV1102" s="4"/>
      <c r="AGW1102" s="4"/>
      <c r="AGX1102" s="4"/>
      <c r="AGY1102" s="4"/>
      <c r="AGZ1102" s="4"/>
      <c r="AHA1102" s="4"/>
      <c r="AHB1102" s="4"/>
      <c r="AHC1102" s="4"/>
      <c r="AHD1102" s="4"/>
      <c r="AHE1102" s="4"/>
      <c r="AHF1102" s="4"/>
      <c r="AHG1102" s="4"/>
      <c r="AHH1102" s="4"/>
      <c r="AHI1102" s="4"/>
      <c r="AHJ1102" s="4"/>
      <c r="AHK1102" s="4"/>
      <c r="AHL1102" s="4"/>
      <c r="AHM1102" s="4"/>
      <c r="AHN1102" s="4"/>
      <c r="AHO1102" s="4"/>
      <c r="AHP1102" s="4"/>
      <c r="AHQ1102" s="4"/>
      <c r="AHR1102" s="4"/>
      <c r="AHS1102" s="4"/>
      <c r="AHT1102" s="4"/>
      <c r="AHU1102" s="4"/>
      <c r="AHV1102" s="4"/>
      <c r="AHW1102" s="4"/>
      <c r="AHX1102" s="4"/>
      <c r="AHY1102" s="4"/>
      <c r="AHZ1102" s="4"/>
      <c r="AIA1102" s="4"/>
      <c r="AIB1102" s="4"/>
      <c r="AIC1102" s="4"/>
      <c r="AID1102" s="4"/>
      <c r="AIE1102" s="4"/>
      <c r="AIF1102" s="4"/>
      <c r="AIG1102" s="4"/>
      <c r="AIH1102" s="4"/>
      <c r="AII1102" s="4"/>
      <c r="AIJ1102" s="4"/>
      <c r="AIK1102" s="4"/>
      <c r="AIL1102" s="4"/>
      <c r="AIM1102" s="4"/>
      <c r="AIN1102" s="4"/>
      <c r="AIO1102" s="4"/>
      <c r="AIP1102" s="4"/>
      <c r="AIQ1102" s="4"/>
      <c r="AIR1102" s="4"/>
      <c r="AIS1102" s="4"/>
      <c r="AIT1102" s="4"/>
      <c r="AIU1102" s="4"/>
      <c r="AIV1102" s="4"/>
      <c r="AIW1102" s="4"/>
      <c r="AIX1102" s="4"/>
      <c r="AIY1102" s="4"/>
      <c r="AIZ1102" s="4"/>
      <c r="AJA1102" s="4"/>
      <c r="AJB1102" s="4"/>
      <c r="AJC1102" s="4"/>
      <c r="AJD1102" s="4"/>
      <c r="AJE1102" s="4"/>
      <c r="AJF1102" s="4"/>
      <c r="AJG1102" s="4"/>
      <c r="AJH1102" s="4"/>
      <c r="AJI1102" s="4"/>
      <c r="AJJ1102" s="4"/>
      <c r="AJK1102" s="4"/>
      <c r="AJL1102" s="4"/>
      <c r="AJM1102" s="4"/>
      <c r="AJN1102" s="4"/>
      <c r="AJO1102" s="4"/>
      <c r="AJP1102" s="4"/>
      <c r="AJQ1102" s="4"/>
      <c r="AJR1102" s="4"/>
      <c r="AJS1102" s="4"/>
      <c r="AJT1102" s="4"/>
      <c r="AJU1102" s="4"/>
      <c r="AJV1102" s="4"/>
      <c r="AJW1102" s="4"/>
      <c r="AJX1102" s="4"/>
      <c r="AJY1102" s="4"/>
      <c r="AJZ1102" s="4"/>
      <c r="AKA1102" s="4"/>
      <c r="AKB1102" s="4"/>
      <c r="AKC1102" s="4"/>
      <c r="AKD1102" s="4"/>
      <c r="AKE1102" s="4"/>
      <c r="AKF1102" s="4"/>
      <c r="AKG1102" s="4"/>
      <c r="AKH1102" s="4"/>
      <c r="AKI1102" s="4"/>
      <c r="AKJ1102" s="4"/>
      <c r="AKK1102" s="4"/>
      <c r="AKL1102" s="4"/>
      <c r="AKM1102" s="4"/>
      <c r="AKN1102" s="4"/>
      <c r="AKO1102" s="4"/>
      <c r="AKP1102" s="4"/>
      <c r="AKQ1102" s="4"/>
      <c r="AKR1102" s="4"/>
      <c r="AKS1102" s="4"/>
      <c r="AKT1102" s="4"/>
      <c r="AKU1102" s="4"/>
      <c r="AKV1102" s="4"/>
      <c r="AKW1102" s="4"/>
      <c r="AKX1102" s="4"/>
      <c r="AKY1102" s="4"/>
      <c r="AKZ1102" s="4"/>
      <c r="ALA1102" s="4"/>
      <c r="ALB1102" s="4"/>
      <c r="ALC1102" s="4"/>
      <c r="ALD1102" s="4"/>
      <c r="ALE1102" s="4"/>
      <c r="ALF1102" s="4"/>
      <c r="ALG1102" s="4"/>
      <c r="ALH1102" s="4"/>
      <c r="ALI1102" s="4"/>
      <c r="ALJ1102" s="4"/>
      <c r="ALK1102" s="4"/>
      <c r="ALL1102" s="4"/>
      <c r="ALM1102" s="4"/>
      <c r="ALN1102" s="4"/>
      <c r="ALO1102" s="4"/>
      <c r="ALP1102" s="4"/>
      <c r="ALQ1102" s="4"/>
      <c r="ALR1102" s="4"/>
      <c r="ALS1102" s="4"/>
      <c r="ALT1102" s="4"/>
      <c r="ALU1102" s="4"/>
      <c r="ALV1102" s="4"/>
      <c r="ALW1102" s="4"/>
      <c r="ALX1102" s="4"/>
      <c r="ALY1102" s="4"/>
      <c r="ALZ1102" s="4"/>
      <c r="AMA1102" s="4"/>
      <c r="AMB1102" s="4"/>
      <c r="AMC1102" s="4"/>
      <c r="AMD1102" s="4"/>
      <c r="AME1102" s="4"/>
      <c r="AMF1102" s="4"/>
      <c r="AMG1102" s="4"/>
      <c r="AMH1102" s="4"/>
      <c r="AMI1102" s="4"/>
      <c r="AMJ1102" s="4"/>
      <c r="AMK1102" s="4"/>
      <c r="AML1102" s="4"/>
      <c r="AMM1102" s="4"/>
      <c r="AMN1102" s="4"/>
      <c r="AMO1102" s="4"/>
      <c r="AMP1102" s="4"/>
      <c r="AMQ1102" s="4"/>
      <c r="AMR1102" s="4"/>
      <c r="AMS1102" s="4"/>
      <c r="AMT1102" s="4"/>
      <c r="AMU1102" s="4"/>
      <c r="AMV1102" s="4"/>
      <c r="AMW1102" s="4"/>
      <c r="AMX1102" s="4"/>
      <c r="AMY1102" s="4"/>
      <c r="AMZ1102" s="4"/>
      <c r="ANA1102" s="4"/>
      <c r="ANB1102" s="4"/>
      <c r="ANC1102" s="4"/>
      <c r="AND1102" s="4"/>
      <c r="ANE1102" s="4"/>
      <c r="ANF1102" s="4"/>
      <c r="ANG1102" s="4"/>
      <c r="ANH1102" s="4"/>
      <c r="ANI1102" s="4"/>
      <c r="ANJ1102" s="4"/>
      <c r="ANK1102" s="4"/>
      <c r="ANL1102" s="4"/>
      <c r="ANM1102" s="4"/>
      <c r="ANN1102" s="4"/>
      <c r="ANO1102" s="4"/>
      <c r="ANP1102" s="4"/>
      <c r="ANQ1102" s="4"/>
      <c r="ANR1102" s="4"/>
      <c r="ANS1102" s="4"/>
      <c r="ANT1102" s="4"/>
      <c r="ANU1102" s="4"/>
      <c r="ANV1102" s="4"/>
      <c r="ANW1102" s="4"/>
      <c r="ANX1102" s="4"/>
      <c r="ANY1102" s="4"/>
      <c r="ANZ1102" s="4"/>
      <c r="AOA1102" s="4"/>
      <c r="AOB1102" s="4"/>
      <c r="AOC1102" s="4"/>
      <c r="AOD1102" s="4"/>
      <c r="AOE1102" s="4"/>
      <c r="AOF1102" s="4"/>
      <c r="AOG1102" s="4"/>
      <c r="AOH1102" s="4"/>
      <c r="AOI1102" s="4"/>
      <c r="AOJ1102" s="4"/>
      <c r="AOK1102" s="4"/>
      <c r="AOL1102" s="4"/>
      <c r="AOM1102" s="4"/>
      <c r="AON1102" s="4"/>
      <c r="AOO1102" s="4"/>
      <c r="AOP1102" s="4"/>
      <c r="AOQ1102" s="4"/>
      <c r="AOR1102" s="4"/>
      <c r="AOS1102" s="4"/>
      <c r="AOT1102" s="4"/>
      <c r="AOU1102" s="4"/>
      <c r="AOV1102" s="4"/>
      <c r="AOW1102" s="4"/>
      <c r="AOX1102" s="4"/>
      <c r="AOY1102" s="4"/>
      <c r="AOZ1102" s="4"/>
      <c r="APA1102" s="4"/>
      <c r="APB1102" s="4"/>
      <c r="APC1102" s="4"/>
      <c r="APD1102" s="4"/>
      <c r="APE1102" s="4"/>
      <c r="APF1102" s="4"/>
      <c r="APG1102" s="4"/>
      <c r="APH1102" s="4"/>
      <c r="API1102" s="4"/>
      <c r="APJ1102" s="4"/>
      <c r="APK1102" s="4"/>
      <c r="APL1102" s="4"/>
      <c r="APM1102" s="4"/>
      <c r="APN1102" s="4"/>
      <c r="APO1102" s="4"/>
      <c r="APP1102" s="4"/>
      <c r="APQ1102" s="4"/>
      <c r="APR1102" s="4"/>
      <c r="APS1102" s="4"/>
      <c r="APT1102" s="4"/>
      <c r="APU1102" s="4"/>
      <c r="APV1102" s="4"/>
      <c r="APW1102" s="4"/>
      <c r="APX1102" s="4"/>
      <c r="APY1102" s="4"/>
      <c r="APZ1102" s="4"/>
      <c r="AQA1102" s="4"/>
      <c r="AQB1102" s="4"/>
      <c r="AQC1102" s="4"/>
      <c r="AQD1102" s="4"/>
      <c r="AQE1102" s="4"/>
      <c r="AQF1102" s="4"/>
      <c r="AQG1102" s="4"/>
      <c r="AQH1102" s="4"/>
      <c r="AQI1102" s="4"/>
      <c r="AQJ1102" s="4"/>
      <c r="AQK1102" s="4"/>
      <c r="AQL1102" s="4"/>
      <c r="AQM1102" s="4"/>
      <c r="AQN1102" s="4"/>
      <c r="AQO1102" s="4"/>
      <c r="AQP1102" s="4"/>
      <c r="AQQ1102" s="4"/>
      <c r="AQR1102" s="4"/>
      <c r="AQS1102" s="4"/>
      <c r="AQT1102" s="4"/>
      <c r="AQU1102" s="4"/>
      <c r="AQV1102" s="4"/>
      <c r="AQW1102" s="4"/>
      <c r="AQX1102" s="4"/>
      <c r="AQY1102" s="4"/>
      <c r="AQZ1102" s="4"/>
      <c r="ARA1102" s="4"/>
      <c r="ARB1102" s="4"/>
      <c r="ARC1102" s="4"/>
      <c r="ARD1102" s="4"/>
      <c r="ARE1102" s="4"/>
      <c r="ARF1102" s="4"/>
      <c r="ARG1102" s="4"/>
      <c r="ARH1102" s="4"/>
      <c r="ARI1102" s="4"/>
      <c r="ARJ1102" s="4"/>
      <c r="ARK1102" s="4"/>
      <c r="ARL1102" s="4"/>
      <c r="ARM1102" s="4"/>
      <c r="ARN1102" s="4"/>
      <c r="ARO1102" s="4"/>
      <c r="ARP1102" s="4"/>
      <c r="ARQ1102" s="4"/>
      <c r="ARR1102" s="4"/>
      <c r="ARS1102" s="4"/>
      <c r="ART1102" s="4"/>
      <c r="ARU1102" s="4"/>
      <c r="ARV1102" s="4"/>
      <c r="ARW1102" s="4"/>
      <c r="ARX1102" s="4"/>
      <c r="ARY1102" s="4"/>
      <c r="ARZ1102" s="4"/>
      <c r="ASA1102" s="4"/>
      <c r="ASB1102" s="4"/>
      <c r="ASC1102" s="4"/>
      <c r="ASD1102" s="4"/>
      <c r="ASE1102" s="4"/>
      <c r="ASF1102" s="4"/>
      <c r="ASG1102" s="4"/>
      <c r="ASH1102" s="4"/>
      <c r="ASI1102" s="4"/>
      <c r="ASJ1102" s="4"/>
      <c r="ASK1102" s="4"/>
      <c r="ASL1102" s="4"/>
      <c r="ASM1102" s="4"/>
      <c r="ASN1102" s="4"/>
      <c r="ASO1102" s="4"/>
      <c r="ASP1102" s="4"/>
      <c r="ASQ1102" s="4"/>
      <c r="ASR1102" s="4"/>
      <c r="ASS1102" s="4"/>
      <c r="AST1102" s="4"/>
      <c r="ASU1102" s="4"/>
      <c r="ASV1102" s="4"/>
      <c r="ASW1102" s="4"/>
      <c r="ASX1102" s="4"/>
      <c r="ASY1102" s="4"/>
      <c r="ASZ1102" s="4"/>
      <c r="ATA1102" s="4"/>
      <c r="ATB1102" s="4"/>
      <c r="ATC1102" s="4"/>
      <c r="ATD1102" s="4"/>
      <c r="ATE1102" s="4"/>
      <c r="ATF1102" s="4"/>
      <c r="ATG1102" s="4"/>
      <c r="ATH1102" s="4"/>
      <c r="ATI1102" s="4"/>
      <c r="ATJ1102" s="4"/>
      <c r="ATK1102" s="4"/>
      <c r="ATL1102" s="4"/>
      <c r="ATM1102" s="4"/>
      <c r="ATN1102" s="4"/>
      <c r="ATO1102" s="4"/>
      <c r="ATP1102" s="4"/>
      <c r="ATQ1102" s="4"/>
      <c r="ATR1102" s="4"/>
      <c r="ATS1102" s="4"/>
      <c r="ATT1102" s="4"/>
      <c r="ATU1102" s="4"/>
      <c r="ATV1102" s="4"/>
      <c r="ATW1102" s="4"/>
      <c r="ATX1102" s="4"/>
      <c r="ATY1102" s="4"/>
      <c r="ATZ1102" s="4"/>
      <c r="AUA1102" s="4"/>
      <c r="AUB1102" s="4"/>
      <c r="AUC1102" s="4"/>
      <c r="AUD1102" s="4"/>
      <c r="AUE1102" s="4"/>
      <c r="AUF1102" s="4"/>
      <c r="AUG1102" s="4"/>
      <c r="AUH1102" s="4"/>
      <c r="AUI1102" s="4"/>
      <c r="AUJ1102" s="4"/>
      <c r="AUK1102" s="4"/>
      <c r="AUL1102" s="4"/>
      <c r="AUM1102" s="4"/>
      <c r="AUN1102" s="4"/>
      <c r="AUO1102" s="4"/>
      <c r="AUP1102" s="4"/>
      <c r="AUQ1102" s="4"/>
      <c r="AUR1102" s="4"/>
      <c r="AUS1102" s="4"/>
      <c r="AUT1102" s="4"/>
      <c r="AUU1102" s="4"/>
      <c r="AUV1102" s="4"/>
      <c r="AUW1102" s="4"/>
      <c r="AUX1102" s="4"/>
      <c r="AUY1102" s="4"/>
      <c r="AUZ1102" s="4"/>
      <c r="AVA1102" s="4"/>
      <c r="AVB1102" s="4"/>
      <c r="AVC1102" s="4"/>
      <c r="AVD1102" s="4"/>
      <c r="AVE1102" s="4"/>
      <c r="AVF1102" s="4"/>
      <c r="AVG1102" s="4"/>
      <c r="AVH1102" s="4"/>
      <c r="AVI1102" s="4"/>
      <c r="AVJ1102" s="4"/>
      <c r="AVK1102" s="4"/>
      <c r="AVL1102" s="4"/>
      <c r="AVM1102" s="4"/>
      <c r="AVN1102" s="4"/>
      <c r="AVO1102" s="4"/>
      <c r="AVP1102" s="4"/>
      <c r="AVQ1102" s="4"/>
      <c r="AVR1102" s="4"/>
      <c r="AVS1102" s="4"/>
      <c r="AVT1102" s="4"/>
      <c r="AVU1102" s="4"/>
      <c r="AVV1102" s="4"/>
      <c r="AVW1102" s="4"/>
      <c r="AVX1102" s="4"/>
      <c r="AVY1102" s="4"/>
      <c r="AVZ1102" s="4"/>
      <c r="AWA1102" s="4"/>
      <c r="AWB1102" s="4"/>
      <c r="AWC1102" s="4"/>
      <c r="AWD1102" s="4"/>
      <c r="AWE1102" s="4"/>
      <c r="AWF1102" s="4"/>
      <c r="AWG1102" s="4"/>
      <c r="AWH1102" s="4"/>
      <c r="AWI1102" s="4"/>
      <c r="AWJ1102" s="4"/>
      <c r="AWK1102" s="4"/>
      <c r="AWL1102" s="4"/>
      <c r="AWM1102" s="4"/>
      <c r="AWN1102" s="4"/>
      <c r="AWO1102" s="4"/>
      <c r="AWP1102" s="4"/>
      <c r="AWQ1102" s="4"/>
      <c r="AWR1102" s="4"/>
      <c r="AWS1102" s="4"/>
      <c r="AWT1102" s="4"/>
      <c r="AWU1102" s="4"/>
      <c r="AWV1102" s="4"/>
      <c r="AWW1102" s="4"/>
      <c r="AWX1102" s="4"/>
      <c r="AWY1102" s="4"/>
      <c r="AWZ1102" s="4"/>
      <c r="AXA1102" s="4"/>
      <c r="AXB1102" s="4"/>
      <c r="AXC1102" s="4"/>
      <c r="AXD1102" s="4"/>
      <c r="AXE1102" s="4"/>
      <c r="AXF1102" s="4"/>
      <c r="AXG1102" s="4"/>
      <c r="AXH1102" s="4"/>
      <c r="AXI1102" s="4"/>
      <c r="AXJ1102" s="4"/>
      <c r="AXK1102" s="4"/>
      <c r="AXL1102" s="4"/>
      <c r="AXM1102" s="4"/>
      <c r="AXN1102" s="4"/>
      <c r="AXO1102" s="4"/>
      <c r="AXP1102" s="4"/>
      <c r="AXQ1102" s="4"/>
      <c r="AXR1102" s="4"/>
      <c r="AXS1102" s="4"/>
      <c r="AXT1102" s="4"/>
      <c r="AXU1102" s="4"/>
      <c r="AXV1102" s="4"/>
      <c r="AXW1102" s="4"/>
      <c r="AXX1102" s="4"/>
      <c r="AXY1102" s="4"/>
      <c r="AXZ1102" s="4"/>
      <c r="AYA1102" s="4"/>
      <c r="AYB1102" s="4"/>
      <c r="AYC1102" s="4"/>
      <c r="AYD1102" s="4"/>
      <c r="AYE1102" s="4"/>
      <c r="AYF1102" s="4"/>
      <c r="AYG1102" s="4"/>
      <c r="AYH1102" s="4"/>
      <c r="AYI1102" s="4"/>
      <c r="AYJ1102" s="4"/>
      <c r="AYK1102" s="4"/>
      <c r="AYL1102" s="4"/>
      <c r="AYM1102" s="4"/>
      <c r="AYN1102" s="4"/>
      <c r="AYO1102" s="4"/>
      <c r="AYP1102" s="4"/>
      <c r="AYQ1102" s="4"/>
      <c r="AYR1102" s="4"/>
      <c r="AYS1102" s="4"/>
      <c r="AYT1102" s="4"/>
      <c r="AYU1102" s="4"/>
      <c r="AYV1102" s="4"/>
      <c r="AYW1102" s="4"/>
      <c r="AYX1102" s="4"/>
      <c r="AYY1102" s="4"/>
      <c r="AYZ1102" s="4"/>
      <c r="AZA1102" s="4"/>
      <c r="AZB1102" s="4"/>
      <c r="AZC1102" s="4"/>
      <c r="AZD1102" s="4"/>
      <c r="AZE1102" s="4"/>
      <c r="AZF1102" s="4"/>
      <c r="AZG1102" s="4"/>
      <c r="AZH1102" s="4"/>
      <c r="AZI1102" s="4"/>
      <c r="AZJ1102" s="4"/>
      <c r="AZK1102" s="4"/>
      <c r="AZL1102" s="4"/>
      <c r="AZM1102" s="4"/>
      <c r="AZN1102" s="4"/>
      <c r="AZO1102" s="4"/>
      <c r="AZP1102" s="4"/>
      <c r="AZQ1102" s="4"/>
      <c r="AZR1102" s="4"/>
      <c r="AZS1102" s="4"/>
      <c r="AZT1102" s="4"/>
      <c r="AZU1102" s="4"/>
      <c r="AZV1102" s="4"/>
      <c r="AZW1102" s="4"/>
      <c r="AZX1102" s="4"/>
      <c r="AZY1102" s="4"/>
      <c r="AZZ1102" s="4"/>
      <c r="BAA1102" s="4"/>
      <c r="BAB1102" s="4"/>
      <c r="BAC1102" s="4"/>
      <c r="BAD1102" s="4"/>
      <c r="BAE1102" s="4"/>
      <c r="BAF1102" s="4"/>
      <c r="BAG1102" s="4"/>
      <c r="BAH1102" s="4"/>
      <c r="BAI1102" s="4"/>
      <c r="BAJ1102" s="4"/>
      <c r="BAK1102" s="4"/>
      <c r="BAL1102" s="4"/>
      <c r="BAM1102" s="4"/>
      <c r="BAN1102" s="4"/>
      <c r="BAO1102" s="4"/>
      <c r="BAP1102" s="4"/>
      <c r="BAQ1102" s="4"/>
      <c r="BAR1102" s="4"/>
      <c r="BAS1102" s="4"/>
      <c r="BAT1102" s="4"/>
      <c r="BAU1102" s="4"/>
      <c r="BAV1102" s="4"/>
      <c r="BAW1102" s="4"/>
      <c r="BAX1102" s="4"/>
      <c r="BAY1102" s="4"/>
      <c r="BAZ1102" s="4"/>
      <c r="BBA1102" s="4"/>
      <c r="BBB1102" s="4"/>
      <c r="BBC1102" s="4"/>
      <c r="BBD1102" s="4"/>
      <c r="BBE1102" s="4"/>
      <c r="BBF1102" s="4"/>
      <c r="BBG1102" s="4"/>
      <c r="BBH1102" s="4"/>
      <c r="BBI1102" s="4"/>
      <c r="BBJ1102" s="4"/>
      <c r="BBK1102" s="4"/>
      <c r="BBL1102" s="4"/>
      <c r="BBM1102" s="4"/>
      <c r="BBN1102" s="4"/>
      <c r="BBO1102" s="4"/>
      <c r="BBP1102" s="4"/>
      <c r="BBQ1102" s="4"/>
      <c r="BBR1102" s="4"/>
      <c r="BBS1102" s="4"/>
      <c r="BBT1102" s="4"/>
      <c r="BBU1102" s="4"/>
      <c r="BBV1102" s="4"/>
      <c r="BBW1102" s="4"/>
      <c r="BBX1102" s="4"/>
      <c r="BBY1102" s="4"/>
      <c r="BBZ1102" s="4"/>
      <c r="BCA1102" s="4"/>
      <c r="BCB1102" s="4"/>
      <c r="BCC1102" s="4"/>
      <c r="BCD1102" s="4"/>
      <c r="BCE1102" s="4"/>
      <c r="BCF1102" s="4"/>
      <c r="BCG1102" s="4"/>
      <c r="BCH1102" s="4"/>
      <c r="BCI1102" s="4"/>
      <c r="BCJ1102" s="4"/>
      <c r="BCK1102" s="4"/>
      <c r="BCL1102" s="4"/>
      <c r="BCM1102" s="4"/>
      <c r="BCN1102" s="4"/>
      <c r="BCO1102" s="4"/>
      <c r="BCP1102" s="4"/>
      <c r="BCQ1102" s="4"/>
      <c r="BCR1102" s="4"/>
      <c r="BCS1102" s="4"/>
      <c r="BCT1102" s="4"/>
      <c r="BCU1102" s="4"/>
      <c r="BCV1102" s="4"/>
      <c r="BCW1102" s="4"/>
      <c r="BCX1102" s="4"/>
      <c r="BCY1102" s="4"/>
      <c r="BCZ1102" s="4"/>
      <c r="BDA1102" s="4"/>
      <c r="BDB1102" s="4"/>
      <c r="BDC1102" s="4"/>
      <c r="BDD1102" s="4"/>
      <c r="BDE1102" s="4"/>
      <c r="BDF1102" s="4"/>
      <c r="BDG1102" s="4"/>
      <c r="BDH1102" s="4"/>
      <c r="BDI1102" s="4"/>
      <c r="BDJ1102" s="4"/>
      <c r="BDK1102" s="4"/>
      <c r="BDL1102" s="4"/>
      <c r="BDM1102" s="4"/>
      <c r="BDN1102" s="4"/>
      <c r="BDO1102" s="4"/>
      <c r="BDP1102" s="4"/>
      <c r="BDQ1102" s="4"/>
      <c r="BDR1102" s="4"/>
      <c r="BDS1102" s="4"/>
      <c r="BDT1102" s="4"/>
      <c r="BDU1102" s="4"/>
      <c r="BDV1102" s="4"/>
      <c r="BDW1102" s="4"/>
      <c r="BDX1102" s="4"/>
      <c r="BDY1102" s="4"/>
      <c r="BDZ1102" s="4"/>
      <c r="BEA1102" s="4"/>
      <c r="BEB1102" s="4"/>
      <c r="BEC1102" s="4"/>
      <c r="BED1102" s="4"/>
      <c r="BEE1102" s="4"/>
      <c r="BEF1102" s="4"/>
      <c r="BEG1102" s="4"/>
      <c r="BEH1102" s="4"/>
      <c r="BEI1102" s="4"/>
      <c r="BEJ1102" s="4"/>
      <c r="BEK1102" s="4"/>
      <c r="BEL1102" s="4"/>
      <c r="BEM1102" s="4"/>
      <c r="BEN1102" s="4"/>
      <c r="BEO1102" s="4"/>
      <c r="BEP1102" s="4"/>
      <c r="BEQ1102" s="4"/>
      <c r="BER1102" s="4"/>
      <c r="BES1102" s="4"/>
      <c r="BET1102" s="4"/>
      <c r="BEU1102" s="4"/>
      <c r="BEV1102" s="4"/>
      <c r="BEW1102" s="4"/>
      <c r="BEX1102" s="4"/>
      <c r="BEY1102" s="4"/>
      <c r="BEZ1102" s="4"/>
      <c r="BFA1102" s="4"/>
      <c r="BFB1102" s="4"/>
      <c r="BFC1102" s="4"/>
      <c r="BFD1102" s="4"/>
      <c r="BFE1102" s="4"/>
      <c r="BFF1102" s="4"/>
      <c r="BFG1102" s="4"/>
      <c r="BFH1102" s="4"/>
      <c r="BFI1102" s="4"/>
      <c r="BFJ1102" s="4"/>
      <c r="BFK1102" s="4"/>
      <c r="BFL1102" s="4"/>
      <c r="BFM1102" s="4"/>
      <c r="BFN1102" s="4"/>
      <c r="BFO1102" s="4"/>
      <c r="BFP1102" s="4"/>
      <c r="BFQ1102" s="4"/>
      <c r="BFR1102" s="4"/>
      <c r="BFS1102" s="4"/>
      <c r="BFT1102" s="4"/>
      <c r="BFU1102" s="4"/>
      <c r="BFV1102" s="4"/>
      <c r="BFW1102" s="4"/>
      <c r="BFX1102" s="4"/>
      <c r="BFY1102" s="4"/>
      <c r="BFZ1102" s="4"/>
      <c r="BGA1102" s="4"/>
      <c r="BGB1102" s="4"/>
      <c r="BGC1102" s="4"/>
      <c r="BGD1102" s="4"/>
      <c r="BGE1102" s="4"/>
      <c r="BGF1102" s="4"/>
      <c r="BGG1102" s="4"/>
      <c r="BGH1102" s="4"/>
      <c r="BGI1102" s="4"/>
      <c r="BGJ1102" s="4"/>
      <c r="BGK1102" s="4"/>
      <c r="BGL1102" s="4"/>
      <c r="BGM1102" s="4"/>
      <c r="BGN1102" s="4"/>
      <c r="BGO1102" s="4"/>
      <c r="BGP1102" s="4"/>
      <c r="BGQ1102" s="4"/>
      <c r="BGR1102" s="4"/>
      <c r="BGS1102" s="4"/>
      <c r="BGT1102" s="4"/>
      <c r="BGU1102" s="4"/>
      <c r="BGV1102" s="4"/>
      <c r="BGW1102" s="4"/>
      <c r="BGX1102" s="4"/>
      <c r="BGY1102" s="4"/>
      <c r="BGZ1102" s="4"/>
      <c r="BHA1102" s="4"/>
      <c r="BHB1102" s="4"/>
      <c r="BHC1102" s="4"/>
      <c r="BHD1102" s="4"/>
      <c r="BHE1102" s="4"/>
      <c r="BHF1102" s="4"/>
      <c r="BHG1102" s="4"/>
      <c r="BHH1102" s="4"/>
      <c r="BHI1102" s="4"/>
      <c r="BHJ1102" s="4"/>
      <c r="BHK1102" s="4"/>
      <c r="BHL1102" s="4"/>
      <c r="BHM1102" s="4"/>
      <c r="BHN1102" s="4"/>
      <c r="BHO1102" s="4"/>
      <c r="BHP1102" s="4"/>
      <c r="BHQ1102" s="4"/>
      <c r="BHR1102" s="4"/>
      <c r="BHS1102" s="4"/>
      <c r="BHT1102" s="4"/>
      <c r="BHU1102" s="4"/>
      <c r="BHV1102" s="4"/>
      <c r="BHW1102" s="4"/>
      <c r="BHX1102" s="4"/>
      <c r="BHY1102" s="4"/>
      <c r="BHZ1102" s="4"/>
      <c r="BIA1102" s="4"/>
      <c r="BIB1102" s="4"/>
      <c r="BIC1102" s="4"/>
      <c r="BID1102" s="4"/>
      <c r="BIE1102" s="4"/>
      <c r="BIF1102" s="4"/>
      <c r="BIG1102" s="4"/>
      <c r="BIH1102" s="4"/>
      <c r="BII1102" s="4"/>
      <c r="BIJ1102" s="4"/>
      <c r="BIK1102" s="4"/>
      <c r="BIL1102" s="4"/>
      <c r="BIM1102" s="4"/>
      <c r="BIN1102" s="4"/>
      <c r="BIO1102" s="4"/>
      <c r="BIP1102" s="4"/>
      <c r="BIQ1102" s="4"/>
      <c r="BIR1102" s="4"/>
      <c r="BIS1102" s="4"/>
      <c r="BIT1102" s="4"/>
      <c r="BIU1102" s="4"/>
      <c r="BIV1102" s="4"/>
      <c r="BIW1102" s="4"/>
      <c r="BIX1102" s="4"/>
      <c r="BIY1102" s="4"/>
      <c r="BIZ1102" s="4"/>
      <c r="BJA1102" s="4"/>
      <c r="BJB1102" s="4"/>
      <c r="BJC1102" s="4"/>
      <c r="BJD1102" s="4"/>
      <c r="BJE1102" s="4"/>
      <c r="BJF1102" s="4"/>
      <c r="BJG1102" s="4"/>
      <c r="BJH1102" s="4"/>
      <c r="BJI1102" s="4"/>
      <c r="BJJ1102" s="4"/>
      <c r="BJK1102" s="4"/>
      <c r="BJL1102" s="4"/>
      <c r="BJM1102" s="4"/>
      <c r="BJN1102" s="4"/>
      <c r="BJO1102" s="4"/>
      <c r="BJP1102" s="4"/>
      <c r="BJQ1102" s="4"/>
      <c r="BJR1102" s="4"/>
      <c r="BJS1102" s="4"/>
      <c r="BJT1102" s="4"/>
      <c r="BJU1102" s="4"/>
      <c r="BJV1102" s="4"/>
      <c r="BJW1102" s="4"/>
      <c r="BJX1102" s="4"/>
      <c r="BJY1102" s="4"/>
      <c r="BJZ1102" s="4"/>
      <c r="BKA1102" s="4"/>
      <c r="BKB1102" s="4"/>
      <c r="BKC1102" s="4"/>
      <c r="BKD1102" s="4"/>
      <c r="BKE1102" s="4"/>
      <c r="BKF1102" s="4"/>
      <c r="BKG1102" s="4"/>
      <c r="BKH1102" s="4"/>
      <c r="BKI1102" s="4"/>
      <c r="BKJ1102" s="4"/>
      <c r="BKK1102" s="4"/>
      <c r="BKL1102" s="4"/>
      <c r="BKM1102" s="4"/>
      <c r="BKN1102" s="4"/>
      <c r="BKO1102" s="4"/>
      <c r="BKP1102" s="4"/>
      <c r="BKQ1102" s="4"/>
      <c r="BKR1102" s="4"/>
      <c r="BKS1102" s="4"/>
      <c r="BKT1102" s="4"/>
      <c r="BKU1102" s="4"/>
      <c r="BKV1102" s="4"/>
      <c r="BKW1102" s="4"/>
      <c r="BKX1102" s="4"/>
      <c r="BKY1102" s="4"/>
      <c r="BKZ1102" s="4"/>
      <c r="BLA1102" s="4"/>
      <c r="BLB1102" s="4"/>
      <c r="BLC1102" s="4"/>
      <c r="BLD1102" s="4"/>
      <c r="BLE1102" s="4"/>
      <c r="BLF1102" s="4"/>
      <c r="BLG1102" s="4"/>
      <c r="BLH1102" s="4"/>
      <c r="BLI1102" s="4"/>
      <c r="BLJ1102" s="4"/>
      <c r="BLK1102" s="4"/>
      <c r="BLL1102" s="4"/>
      <c r="BLM1102" s="4"/>
      <c r="BLN1102" s="4"/>
      <c r="BLO1102" s="4"/>
      <c r="BLP1102" s="4"/>
      <c r="BLQ1102" s="4"/>
      <c r="BLR1102" s="4"/>
      <c r="BLS1102" s="4"/>
      <c r="BLT1102" s="4"/>
      <c r="BLU1102" s="4"/>
      <c r="BLV1102" s="4"/>
      <c r="BLW1102" s="4"/>
      <c r="BLX1102" s="4"/>
      <c r="BLY1102" s="4"/>
      <c r="BLZ1102" s="4"/>
      <c r="BMA1102" s="4"/>
      <c r="BMB1102" s="4"/>
      <c r="BMC1102" s="4"/>
      <c r="BMD1102" s="4"/>
      <c r="BME1102" s="4"/>
      <c r="BMF1102" s="4"/>
      <c r="BMG1102" s="4"/>
      <c r="BMH1102" s="4"/>
      <c r="BMI1102" s="4"/>
      <c r="BMJ1102" s="4"/>
      <c r="BMK1102" s="4"/>
      <c r="BML1102" s="4"/>
      <c r="BMM1102" s="4"/>
      <c r="BMN1102" s="4"/>
      <c r="BMO1102" s="4"/>
      <c r="BMP1102" s="4"/>
      <c r="BMQ1102" s="4"/>
      <c r="BMR1102" s="4"/>
      <c r="BMS1102" s="4"/>
      <c r="BMT1102" s="4"/>
      <c r="BMU1102" s="4"/>
      <c r="BMV1102" s="4"/>
      <c r="BMW1102" s="4"/>
      <c r="BMX1102" s="4"/>
      <c r="BMY1102" s="4"/>
      <c r="BMZ1102" s="4"/>
      <c r="BNA1102" s="4"/>
      <c r="BNB1102" s="4"/>
      <c r="BNC1102" s="4"/>
      <c r="BND1102" s="4"/>
      <c r="BNE1102" s="4"/>
      <c r="BNF1102" s="4"/>
      <c r="BNG1102" s="4"/>
      <c r="BNH1102" s="4"/>
      <c r="BNI1102" s="4"/>
      <c r="BNJ1102" s="4"/>
      <c r="BNK1102" s="4"/>
      <c r="BNL1102" s="4"/>
      <c r="BNM1102" s="4"/>
      <c r="BNN1102" s="4"/>
      <c r="BNO1102" s="4"/>
      <c r="BNP1102" s="4"/>
      <c r="BNQ1102" s="4"/>
      <c r="BNR1102" s="4"/>
      <c r="BNS1102" s="4"/>
      <c r="BNT1102" s="4"/>
      <c r="BNU1102" s="4"/>
      <c r="BNV1102" s="4"/>
      <c r="BNW1102" s="4"/>
      <c r="BNX1102" s="4"/>
      <c r="BNY1102" s="4"/>
      <c r="BNZ1102" s="4"/>
      <c r="BOA1102" s="4"/>
      <c r="BOB1102" s="4"/>
      <c r="BOC1102" s="4"/>
      <c r="BOD1102" s="4"/>
      <c r="BOE1102" s="4"/>
      <c r="BOF1102" s="4"/>
      <c r="BOG1102" s="4"/>
      <c r="BOH1102" s="4"/>
      <c r="BOI1102" s="4"/>
      <c r="BOJ1102" s="4"/>
      <c r="BOK1102" s="4"/>
      <c r="BOL1102" s="4"/>
      <c r="BOM1102" s="4"/>
      <c r="BON1102" s="4"/>
      <c r="BOO1102" s="4"/>
      <c r="BOP1102" s="4"/>
      <c r="BOQ1102" s="4"/>
      <c r="BOR1102" s="4"/>
      <c r="BOS1102" s="4"/>
      <c r="BOT1102" s="4"/>
      <c r="BOU1102" s="4"/>
      <c r="BOV1102" s="4"/>
      <c r="BOW1102" s="4"/>
      <c r="BOX1102" s="4"/>
      <c r="BOY1102" s="4"/>
      <c r="BOZ1102" s="4"/>
      <c r="BPA1102" s="4"/>
      <c r="BPB1102" s="4"/>
      <c r="BPC1102" s="4"/>
      <c r="BPD1102" s="4"/>
      <c r="BPE1102" s="4"/>
      <c r="BPF1102" s="4"/>
      <c r="BPG1102" s="4"/>
      <c r="BPH1102" s="4"/>
      <c r="BPI1102" s="4"/>
      <c r="BPJ1102" s="4"/>
      <c r="BPK1102" s="4"/>
      <c r="BPL1102" s="4"/>
      <c r="BPM1102" s="4"/>
      <c r="BPN1102" s="4"/>
      <c r="BPO1102" s="4"/>
      <c r="BPP1102" s="4"/>
      <c r="BPQ1102" s="4"/>
      <c r="BPR1102" s="4"/>
      <c r="BPS1102" s="4"/>
      <c r="BPT1102" s="4"/>
      <c r="BPU1102" s="4"/>
      <c r="BPV1102" s="4"/>
      <c r="BPW1102" s="4"/>
      <c r="BPX1102" s="4"/>
      <c r="BPY1102" s="4"/>
      <c r="BPZ1102" s="4"/>
      <c r="BQA1102" s="4"/>
      <c r="BQB1102" s="4"/>
      <c r="BQC1102" s="4"/>
      <c r="BQD1102" s="4"/>
      <c r="BQE1102" s="4"/>
      <c r="BQF1102" s="4"/>
      <c r="BQG1102" s="4"/>
      <c r="BQH1102" s="4"/>
      <c r="BQI1102" s="4"/>
      <c r="BQJ1102" s="4"/>
      <c r="BQK1102" s="4"/>
      <c r="BQL1102" s="4"/>
      <c r="BQM1102" s="4"/>
      <c r="BQN1102" s="4"/>
      <c r="BQO1102" s="4"/>
      <c r="BQP1102" s="4"/>
      <c r="BQQ1102" s="4"/>
      <c r="BQR1102" s="4"/>
      <c r="BQS1102" s="4"/>
      <c r="BQT1102" s="4"/>
      <c r="BQU1102" s="4"/>
      <c r="BQV1102" s="4"/>
      <c r="BQW1102" s="4"/>
      <c r="BQX1102" s="4"/>
      <c r="BQY1102" s="4"/>
      <c r="BQZ1102" s="4"/>
      <c r="BRA1102" s="4"/>
      <c r="BRB1102" s="4"/>
      <c r="BRC1102" s="4"/>
      <c r="BRD1102" s="4"/>
      <c r="BRE1102" s="4"/>
      <c r="BRF1102" s="4"/>
      <c r="BRG1102" s="4"/>
      <c r="BRH1102" s="4"/>
      <c r="BRI1102" s="4"/>
      <c r="BRJ1102" s="4"/>
      <c r="BRK1102" s="4"/>
      <c r="BRL1102" s="4"/>
      <c r="BRM1102" s="4"/>
      <c r="BRN1102" s="4"/>
      <c r="BRO1102" s="4"/>
      <c r="BRP1102" s="4"/>
      <c r="BRQ1102" s="4"/>
      <c r="BRR1102" s="4"/>
      <c r="BRS1102" s="4"/>
      <c r="BRT1102" s="4"/>
      <c r="BRU1102" s="4"/>
      <c r="BRV1102" s="4"/>
      <c r="BRW1102" s="4"/>
      <c r="BRX1102" s="4"/>
      <c r="BRY1102" s="4"/>
      <c r="BRZ1102" s="4"/>
      <c r="BSA1102" s="4"/>
      <c r="BSB1102" s="4"/>
      <c r="BSC1102" s="4"/>
      <c r="BSD1102" s="4"/>
      <c r="BSE1102" s="4"/>
      <c r="BSF1102" s="4"/>
      <c r="BSG1102" s="4"/>
      <c r="BSH1102" s="4"/>
      <c r="BSI1102" s="4"/>
      <c r="BSJ1102" s="4"/>
      <c r="BSK1102" s="4"/>
      <c r="BSL1102" s="4"/>
      <c r="BSM1102" s="4"/>
      <c r="BSN1102" s="4"/>
      <c r="BSO1102" s="4"/>
      <c r="BSP1102" s="4"/>
      <c r="BSQ1102" s="4"/>
      <c r="BSR1102" s="4"/>
      <c r="BSS1102" s="4"/>
      <c r="BST1102" s="4"/>
      <c r="BSU1102" s="4"/>
      <c r="BSV1102" s="4"/>
      <c r="BSW1102" s="4"/>
      <c r="BSX1102" s="4"/>
      <c r="BSY1102" s="4"/>
      <c r="BSZ1102" s="4"/>
      <c r="BTA1102" s="4"/>
      <c r="BTB1102" s="4"/>
      <c r="BTC1102" s="4"/>
      <c r="BTD1102" s="4"/>
      <c r="BTE1102" s="4"/>
      <c r="BTF1102" s="4"/>
      <c r="BTG1102" s="4"/>
      <c r="BTH1102" s="4"/>
      <c r="BTI1102" s="4"/>
      <c r="BTJ1102" s="4"/>
      <c r="BTK1102" s="4"/>
      <c r="BTL1102" s="4"/>
      <c r="BTM1102" s="4"/>
      <c r="BTN1102" s="4"/>
      <c r="BTO1102" s="4"/>
      <c r="BTP1102" s="4"/>
      <c r="BTQ1102" s="4"/>
      <c r="BTR1102" s="4"/>
      <c r="BTS1102" s="4"/>
      <c r="BTT1102" s="4"/>
      <c r="BTU1102" s="4"/>
      <c r="BTV1102" s="4"/>
      <c r="BTW1102" s="4"/>
      <c r="BTX1102" s="4"/>
      <c r="BTY1102" s="4"/>
      <c r="BTZ1102" s="4"/>
      <c r="BUA1102" s="4"/>
      <c r="BUB1102" s="4"/>
      <c r="BUC1102" s="4"/>
      <c r="BUD1102" s="4"/>
      <c r="BUE1102" s="4"/>
      <c r="BUF1102" s="4"/>
      <c r="BUG1102" s="4"/>
      <c r="BUH1102" s="4"/>
      <c r="BUI1102" s="4"/>
      <c r="BUJ1102" s="4"/>
      <c r="BUK1102" s="4"/>
      <c r="BUL1102" s="4"/>
      <c r="BUM1102" s="4"/>
      <c r="BUN1102" s="4"/>
      <c r="BUO1102" s="4"/>
      <c r="BUP1102" s="4"/>
      <c r="BUQ1102" s="4"/>
      <c r="BUR1102" s="4"/>
      <c r="BUS1102" s="4"/>
      <c r="BUT1102" s="4"/>
      <c r="BUU1102" s="4"/>
      <c r="BUV1102" s="4"/>
      <c r="BUW1102" s="4"/>
      <c r="BUX1102" s="4"/>
      <c r="BUY1102" s="4"/>
      <c r="BUZ1102" s="4"/>
      <c r="BVA1102" s="4"/>
      <c r="BVB1102" s="4"/>
      <c r="BVC1102" s="4"/>
      <c r="BVD1102" s="4"/>
      <c r="BVE1102" s="4"/>
      <c r="BVF1102" s="4"/>
      <c r="BVG1102" s="4"/>
      <c r="BVH1102" s="4"/>
      <c r="BVI1102" s="4"/>
      <c r="BVJ1102" s="4"/>
      <c r="BVK1102" s="4"/>
      <c r="BVL1102" s="4"/>
      <c r="BVM1102" s="4"/>
      <c r="BVN1102" s="4"/>
      <c r="BVO1102" s="4"/>
      <c r="BVP1102" s="4"/>
      <c r="BVQ1102" s="4"/>
      <c r="BVR1102" s="4"/>
      <c r="BVS1102" s="4"/>
      <c r="BVT1102" s="4"/>
      <c r="BVU1102" s="4"/>
      <c r="BVV1102" s="4"/>
      <c r="BVW1102" s="4"/>
      <c r="BVX1102" s="4"/>
      <c r="BVY1102" s="4"/>
      <c r="BVZ1102" s="4"/>
      <c r="BWA1102" s="4"/>
      <c r="BWB1102" s="4"/>
      <c r="BWC1102" s="4"/>
      <c r="BWD1102" s="4"/>
      <c r="BWE1102" s="4"/>
      <c r="BWF1102" s="4"/>
      <c r="BWG1102" s="4"/>
      <c r="BWH1102" s="4"/>
      <c r="BWI1102" s="4"/>
      <c r="BWJ1102" s="4"/>
      <c r="BWK1102" s="4"/>
      <c r="BWL1102" s="4"/>
      <c r="BWM1102" s="4"/>
      <c r="BWN1102" s="4"/>
      <c r="BWO1102" s="4"/>
      <c r="BWP1102" s="4"/>
      <c r="BWQ1102" s="4"/>
      <c r="BWR1102" s="4"/>
      <c r="BWS1102" s="4"/>
      <c r="BWT1102" s="4"/>
      <c r="BWU1102" s="4"/>
      <c r="BWV1102" s="4"/>
      <c r="BWW1102" s="4"/>
      <c r="BWX1102" s="4"/>
      <c r="BWY1102" s="4"/>
      <c r="BWZ1102" s="4"/>
      <c r="BXA1102" s="4"/>
      <c r="BXB1102" s="4"/>
      <c r="BXC1102" s="4"/>
      <c r="BXD1102" s="4"/>
      <c r="BXE1102" s="4"/>
      <c r="BXF1102" s="4"/>
      <c r="BXG1102" s="4"/>
      <c r="BXH1102" s="4"/>
      <c r="BXI1102" s="4"/>
      <c r="BXJ1102" s="4"/>
      <c r="BXK1102" s="4"/>
      <c r="BXL1102" s="4"/>
      <c r="BXM1102" s="4"/>
      <c r="BXN1102" s="4"/>
      <c r="BXO1102" s="4"/>
      <c r="BXP1102" s="4"/>
      <c r="BXQ1102" s="4"/>
      <c r="BXR1102" s="4"/>
      <c r="BXS1102" s="4"/>
      <c r="BXT1102" s="4"/>
      <c r="BXU1102" s="4"/>
      <c r="BXV1102" s="4"/>
      <c r="BXW1102" s="4"/>
      <c r="BXX1102" s="4"/>
      <c r="BXY1102" s="4"/>
      <c r="BXZ1102" s="4"/>
      <c r="BYA1102" s="4"/>
      <c r="BYB1102" s="4"/>
      <c r="BYC1102" s="4"/>
      <c r="BYD1102" s="4"/>
      <c r="BYE1102" s="4"/>
      <c r="BYF1102" s="4"/>
      <c r="BYG1102" s="4"/>
      <c r="BYH1102" s="4"/>
      <c r="BYI1102" s="4"/>
      <c r="BYJ1102" s="4"/>
      <c r="BYK1102" s="4"/>
      <c r="BYL1102" s="4"/>
      <c r="BYM1102" s="4"/>
      <c r="BYN1102" s="4"/>
      <c r="BYO1102" s="4"/>
      <c r="BYP1102" s="4"/>
      <c r="BYQ1102" s="4"/>
      <c r="BYR1102" s="4"/>
      <c r="BYS1102" s="4"/>
      <c r="BYT1102" s="4"/>
      <c r="BYU1102" s="4"/>
      <c r="BYV1102" s="4"/>
      <c r="BYW1102" s="4"/>
      <c r="BYX1102" s="4"/>
      <c r="BYY1102" s="4"/>
      <c r="BYZ1102" s="4"/>
      <c r="BZA1102" s="4"/>
      <c r="BZB1102" s="4"/>
      <c r="BZC1102" s="4"/>
      <c r="BZD1102" s="4"/>
      <c r="BZE1102" s="4"/>
      <c r="BZF1102" s="4"/>
      <c r="BZG1102" s="4"/>
      <c r="BZH1102" s="4"/>
      <c r="BZI1102" s="4"/>
      <c r="BZJ1102" s="4"/>
      <c r="BZK1102" s="4"/>
      <c r="BZL1102" s="4"/>
      <c r="BZM1102" s="4"/>
      <c r="BZN1102" s="4"/>
      <c r="BZO1102" s="4"/>
      <c r="BZP1102" s="4"/>
      <c r="BZQ1102" s="4"/>
      <c r="BZR1102" s="4"/>
      <c r="BZS1102" s="4"/>
      <c r="BZT1102" s="4"/>
      <c r="BZU1102" s="4"/>
      <c r="BZV1102" s="4"/>
      <c r="BZW1102" s="4"/>
      <c r="BZX1102" s="4"/>
      <c r="BZY1102" s="4"/>
      <c r="BZZ1102" s="4"/>
      <c r="CAA1102" s="4"/>
      <c r="CAB1102" s="4"/>
      <c r="CAC1102" s="4"/>
      <c r="CAD1102" s="4"/>
      <c r="CAE1102" s="4"/>
      <c r="CAF1102" s="4"/>
      <c r="CAG1102" s="4"/>
      <c r="CAH1102" s="4"/>
      <c r="CAI1102" s="4"/>
      <c r="CAJ1102" s="4"/>
      <c r="CAK1102" s="4"/>
      <c r="CAL1102" s="4"/>
      <c r="CAM1102" s="4"/>
      <c r="CAN1102" s="4"/>
      <c r="CAO1102" s="4"/>
      <c r="CAP1102" s="4"/>
      <c r="CAQ1102" s="4"/>
      <c r="CAR1102" s="4"/>
      <c r="CAS1102" s="4"/>
      <c r="CAT1102" s="4"/>
      <c r="CAU1102" s="4"/>
      <c r="CAV1102" s="4"/>
      <c r="CAW1102" s="4"/>
      <c r="CAX1102" s="4"/>
      <c r="CAY1102" s="4"/>
      <c r="CAZ1102" s="4"/>
      <c r="CBA1102" s="4"/>
      <c r="CBB1102" s="4"/>
      <c r="CBC1102" s="4"/>
      <c r="CBD1102" s="4"/>
      <c r="CBE1102" s="4"/>
      <c r="CBF1102" s="4"/>
      <c r="CBG1102" s="4"/>
      <c r="CBH1102" s="4"/>
      <c r="CBI1102" s="4"/>
      <c r="CBJ1102" s="4"/>
      <c r="CBK1102" s="4"/>
      <c r="CBL1102" s="4"/>
      <c r="CBM1102" s="4"/>
      <c r="CBN1102" s="4"/>
      <c r="CBO1102" s="4"/>
      <c r="CBP1102" s="4"/>
      <c r="CBQ1102" s="4"/>
      <c r="CBR1102" s="4"/>
      <c r="CBS1102" s="4"/>
      <c r="CBT1102" s="4"/>
      <c r="CBU1102" s="4"/>
      <c r="CBV1102" s="4"/>
      <c r="CBW1102" s="4"/>
      <c r="CBX1102" s="4"/>
      <c r="CBY1102" s="4"/>
      <c r="CBZ1102" s="4"/>
      <c r="CCA1102" s="4"/>
      <c r="CCB1102" s="4"/>
      <c r="CCC1102" s="4"/>
      <c r="CCD1102" s="4"/>
      <c r="CCE1102" s="4"/>
      <c r="CCF1102" s="4"/>
      <c r="CCG1102" s="4"/>
      <c r="CCH1102" s="4"/>
      <c r="CCI1102" s="4"/>
      <c r="CCJ1102" s="4"/>
      <c r="CCK1102" s="4"/>
      <c r="CCL1102" s="4"/>
      <c r="CCM1102" s="4"/>
      <c r="CCN1102" s="4"/>
      <c r="CCO1102" s="4"/>
      <c r="CCP1102" s="4"/>
      <c r="CCQ1102" s="4"/>
      <c r="CCR1102" s="4"/>
      <c r="CCS1102" s="4"/>
      <c r="CCT1102" s="4"/>
      <c r="CCU1102" s="4"/>
      <c r="CCV1102" s="4"/>
      <c r="CCW1102" s="4"/>
      <c r="CCX1102" s="4"/>
      <c r="CCY1102" s="4"/>
      <c r="CCZ1102" s="4"/>
      <c r="CDA1102" s="4"/>
      <c r="CDB1102" s="4"/>
      <c r="CDC1102" s="4"/>
      <c r="CDD1102" s="4"/>
      <c r="CDE1102" s="4"/>
      <c r="CDF1102" s="4"/>
      <c r="CDG1102" s="4"/>
      <c r="CDH1102" s="4"/>
      <c r="CDI1102" s="4"/>
      <c r="CDJ1102" s="4"/>
      <c r="CDK1102" s="4"/>
      <c r="CDL1102" s="4"/>
      <c r="CDM1102" s="4"/>
      <c r="CDN1102" s="4"/>
      <c r="CDO1102" s="4"/>
      <c r="CDP1102" s="4"/>
      <c r="CDQ1102" s="4"/>
      <c r="CDR1102" s="4"/>
      <c r="CDS1102" s="4"/>
      <c r="CDT1102" s="4"/>
      <c r="CDU1102" s="4"/>
      <c r="CDV1102" s="4"/>
      <c r="CDW1102" s="4"/>
      <c r="CDX1102" s="4"/>
      <c r="CDY1102" s="4"/>
      <c r="CDZ1102" s="4"/>
      <c r="CEA1102" s="4"/>
      <c r="CEB1102" s="4"/>
      <c r="CEC1102" s="4"/>
      <c r="CED1102" s="4"/>
      <c r="CEE1102" s="4"/>
      <c r="CEF1102" s="4"/>
      <c r="CEG1102" s="4"/>
      <c r="CEH1102" s="4"/>
      <c r="CEI1102" s="4"/>
      <c r="CEJ1102" s="4"/>
      <c r="CEK1102" s="4"/>
      <c r="CEL1102" s="4"/>
      <c r="CEM1102" s="4"/>
      <c r="CEN1102" s="4"/>
      <c r="CEO1102" s="4"/>
      <c r="CEP1102" s="4"/>
      <c r="CEQ1102" s="4"/>
      <c r="CER1102" s="4"/>
      <c r="CES1102" s="4"/>
      <c r="CET1102" s="4"/>
      <c r="CEU1102" s="4"/>
      <c r="CEV1102" s="4"/>
      <c r="CEW1102" s="4"/>
      <c r="CEX1102" s="4"/>
      <c r="CEY1102" s="4"/>
      <c r="CEZ1102" s="4"/>
      <c r="CFA1102" s="4"/>
      <c r="CFB1102" s="4"/>
      <c r="CFC1102" s="4"/>
      <c r="CFD1102" s="4"/>
      <c r="CFE1102" s="4"/>
      <c r="CFF1102" s="4"/>
      <c r="CFG1102" s="4"/>
      <c r="CFH1102" s="4"/>
      <c r="CFI1102" s="4"/>
      <c r="CFJ1102" s="4"/>
      <c r="CFK1102" s="4"/>
      <c r="CFL1102" s="4"/>
      <c r="CFM1102" s="4"/>
      <c r="CFN1102" s="4"/>
      <c r="CFO1102" s="4"/>
      <c r="CFP1102" s="4"/>
      <c r="CFQ1102" s="4"/>
      <c r="CFR1102" s="4"/>
      <c r="CFS1102" s="4"/>
      <c r="CFT1102" s="4"/>
      <c r="CFU1102" s="4"/>
      <c r="CFV1102" s="4"/>
      <c r="CFW1102" s="4"/>
      <c r="CFX1102" s="4"/>
      <c r="CFY1102" s="4"/>
      <c r="CFZ1102" s="4"/>
      <c r="CGA1102" s="4"/>
      <c r="CGB1102" s="4"/>
      <c r="CGC1102" s="4"/>
      <c r="CGD1102" s="4"/>
      <c r="CGE1102" s="4"/>
      <c r="CGF1102" s="4"/>
      <c r="CGG1102" s="4"/>
      <c r="CGH1102" s="4"/>
      <c r="CGI1102" s="4"/>
      <c r="CGJ1102" s="4"/>
      <c r="CGK1102" s="4"/>
      <c r="CGL1102" s="4"/>
      <c r="CGM1102" s="4"/>
      <c r="CGN1102" s="4"/>
      <c r="CGO1102" s="4"/>
      <c r="CGP1102" s="4"/>
      <c r="CGQ1102" s="4"/>
      <c r="CGR1102" s="4"/>
      <c r="CGS1102" s="4"/>
      <c r="CGT1102" s="4"/>
      <c r="CGU1102" s="4"/>
      <c r="CGV1102" s="4"/>
      <c r="CGW1102" s="4"/>
      <c r="CGX1102" s="4"/>
      <c r="CGY1102" s="4"/>
      <c r="CGZ1102" s="4"/>
      <c r="CHA1102" s="4"/>
      <c r="CHB1102" s="4"/>
      <c r="CHC1102" s="4"/>
      <c r="CHD1102" s="4"/>
      <c r="CHE1102" s="4"/>
      <c r="CHF1102" s="4"/>
      <c r="CHG1102" s="4"/>
      <c r="CHH1102" s="4"/>
      <c r="CHI1102" s="4"/>
      <c r="CHJ1102" s="4"/>
      <c r="CHK1102" s="4"/>
      <c r="CHL1102" s="4"/>
      <c r="CHM1102" s="4"/>
      <c r="CHN1102" s="4"/>
      <c r="CHO1102" s="4"/>
      <c r="CHP1102" s="4"/>
      <c r="CHQ1102" s="4"/>
      <c r="CHR1102" s="4"/>
      <c r="CHS1102" s="4"/>
      <c r="CHT1102" s="4"/>
      <c r="CHU1102" s="4"/>
      <c r="CHV1102" s="4"/>
      <c r="CHW1102" s="4"/>
      <c r="CHX1102" s="4"/>
      <c r="CHY1102" s="4"/>
      <c r="CHZ1102" s="4"/>
      <c r="CIA1102" s="4"/>
      <c r="CIB1102" s="4"/>
      <c r="CIC1102" s="4"/>
      <c r="CID1102" s="4"/>
      <c r="CIE1102" s="4"/>
      <c r="CIF1102" s="4"/>
      <c r="CIG1102" s="4"/>
      <c r="CIH1102" s="4"/>
      <c r="CII1102" s="4"/>
      <c r="CIJ1102" s="4"/>
      <c r="CIK1102" s="4"/>
      <c r="CIL1102" s="4"/>
      <c r="CIM1102" s="4"/>
      <c r="CIN1102" s="4"/>
      <c r="CIO1102" s="4"/>
      <c r="CIP1102" s="4"/>
      <c r="CIQ1102" s="4"/>
      <c r="CIR1102" s="4"/>
      <c r="CIS1102" s="4"/>
      <c r="CIT1102" s="4"/>
      <c r="CIU1102" s="4"/>
      <c r="CIV1102" s="4"/>
      <c r="CIW1102" s="4"/>
      <c r="CIX1102" s="4"/>
      <c r="CIY1102" s="4"/>
      <c r="CIZ1102" s="4"/>
      <c r="CJA1102" s="4"/>
      <c r="CJB1102" s="4"/>
      <c r="CJC1102" s="4"/>
      <c r="CJD1102" s="4"/>
      <c r="CJE1102" s="4"/>
      <c r="CJF1102" s="4"/>
      <c r="CJG1102" s="4"/>
      <c r="CJH1102" s="4"/>
      <c r="CJI1102" s="4"/>
      <c r="CJJ1102" s="4"/>
      <c r="CJK1102" s="4"/>
      <c r="CJL1102" s="4"/>
      <c r="CJM1102" s="4"/>
      <c r="CJN1102" s="4"/>
      <c r="CJO1102" s="4"/>
      <c r="CJP1102" s="4"/>
      <c r="CJQ1102" s="4"/>
      <c r="CJR1102" s="4"/>
      <c r="CJS1102" s="4"/>
      <c r="CJT1102" s="4"/>
      <c r="CJU1102" s="4"/>
      <c r="CJV1102" s="4"/>
      <c r="CJW1102" s="4"/>
      <c r="CJX1102" s="4"/>
      <c r="CJY1102" s="4"/>
      <c r="CJZ1102" s="4"/>
      <c r="CKA1102" s="4"/>
      <c r="CKB1102" s="4"/>
      <c r="CKC1102" s="4"/>
      <c r="CKD1102" s="4"/>
      <c r="CKE1102" s="4"/>
      <c r="CKF1102" s="4"/>
      <c r="CKG1102" s="4"/>
      <c r="CKH1102" s="4"/>
      <c r="CKI1102" s="4"/>
      <c r="CKJ1102" s="4"/>
      <c r="CKK1102" s="4"/>
      <c r="CKL1102" s="4"/>
      <c r="CKM1102" s="4"/>
      <c r="CKN1102" s="4"/>
      <c r="CKO1102" s="4"/>
      <c r="CKP1102" s="4"/>
      <c r="CKQ1102" s="4"/>
      <c r="CKR1102" s="4"/>
      <c r="CKS1102" s="4"/>
      <c r="CKT1102" s="4"/>
      <c r="CKU1102" s="4"/>
      <c r="CKV1102" s="4"/>
      <c r="CKW1102" s="4"/>
      <c r="CKX1102" s="4"/>
      <c r="CKY1102" s="4"/>
      <c r="CKZ1102" s="4"/>
      <c r="CLA1102" s="4"/>
      <c r="CLB1102" s="4"/>
      <c r="CLC1102" s="4"/>
      <c r="CLD1102" s="4"/>
      <c r="CLE1102" s="4"/>
      <c r="CLF1102" s="4"/>
      <c r="CLG1102" s="4"/>
      <c r="CLH1102" s="4"/>
      <c r="CLI1102" s="4"/>
      <c r="CLJ1102" s="4"/>
      <c r="CLK1102" s="4"/>
      <c r="CLL1102" s="4"/>
      <c r="CLM1102" s="4"/>
      <c r="CLN1102" s="4"/>
      <c r="CLO1102" s="4"/>
      <c r="CLP1102" s="4"/>
      <c r="CLQ1102" s="4"/>
      <c r="CLR1102" s="4"/>
      <c r="CLS1102" s="4"/>
      <c r="CLT1102" s="4"/>
      <c r="CLU1102" s="4"/>
      <c r="CLV1102" s="4"/>
      <c r="CLW1102" s="4"/>
      <c r="CLX1102" s="4"/>
      <c r="CLY1102" s="4"/>
      <c r="CLZ1102" s="4"/>
      <c r="CMA1102" s="4"/>
      <c r="CMB1102" s="4"/>
      <c r="CMC1102" s="4"/>
      <c r="CMD1102" s="4"/>
      <c r="CME1102" s="4"/>
      <c r="CMF1102" s="4"/>
      <c r="CMG1102" s="4"/>
      <c r="CMH1102" s="4"/>
      <c r="CMI1102" s="4"/>
      <c r="CMJ1102" s="4"/>
      <c r="CMK1102" s="4"/>
      <c r="CML1102" s="4"/>
      <c r="CMM1102" s="4"/>
      <c r="CMN1102" s="4"/>
      <c r="CMO1102" s="4"/>
      <c r="CMP1102" s="4"/>
      <c r="CMQ1102" s="4"/>
      <c r="CMR1102" s="4"/>
      <c r="CMS1102" s="4"/>
      <c r="CMT1102" s="4"/>
      <c r="CMU1102" s="4"/>
      <c r="CMV1102" s="4"/>
      <c r="CMW1102" s="4"/>
      <c r="CMX1102" s="4"/>
      <c r="CMY1102" s="4"/>
      <c r="CMZ1102" s="4"/>
      <c r="CNA1102" s="4"/>
      <c r="CNB1102" s="4"/>
      <c r="CNC1102" s="4"/>
      <c r="CND1102" s="4"/>
      <c r="CNE1102" s="4"/>
      <c r="CNF1102" s="4"/>
      <c r="CNG1102" s="4"/>
      <c r="CNH1102" s="4"/>
      <c r="CNI1102" s="4"/>
      <c r="CNJ1102" s="4"/>
      <c r="CNK1102" s="4"/>
      <c r="CNL1102" s="4"/>
      <c r="CNM1102" s="4"/>
      <c r="CNN1102" s="4"/>
      <c r="CNO1102" s="4"/>
      <c r="CNP1102" s="4"/>
      <c r="CNQ1102" s="4"/>
      <c r="CNR1102" s="4"/>
      <c r="CNS1102" s="4"/>
      <c r="CNT1102" s="4"/>
      <c r="CNU1102" s="4"/>
      <c r="CNV1102" s="4"/>
      <c r="CNW1102" s="4"/>
      <c r="CNX1102" s="4"/>
      <c r="CNY1102" s="4"/>
      <c r="CNZ1102" s="4"/>
      <c r="COA1102" s="4"/>
      <c r="COB1102" s="4"/>
      <c r="COC1102" s="4"/>
      <c r="COD1102" s="4"/>
      <c r="COE1102" s="4"/>
      <c r="COF1102" s="4"/>
      <c r="COG1102" s="4"/>
      <c r="COH1102" s="4"/>
      <c r="COI1102" s="4"/>
      <c r="COJ1102" s="4"/>
      <c r="COK1102" s="4"/>
      <c r="COL1102" s="4"/>
      <c r="COM1102" s="4"/>
      <c r="CON1102" s="4"/>
      <c r="COO1102" s="4"/>
      <c r="COP1102" s="4"/>
      <c r="COQ1102" s="4"/>
      <c r="COR1102" s="4"/>
      <c r="COS1102" s="4"/>
      <c r="COT1102" s="4"/>
      <c r="COU1102" s="4"/>
      <c r="COV1102" s="4"/>
      <c r="COW1102" s="4"/>
      <c r="COX1102" s="4"/>
      <c r="COY1102" s="4"/>
      <c r="COZ1102" s="4"/>
      <c r="CPA1102" s="4"/>
      <c r="CPB1102" s="4"/>
      <c r="CPC1102" s="4"/>
      <c r="CPD1102" s="4"/>
      <c r="CPE1102" s="4"/>
      <c r="CPF1102" s="4"/>
      <c r="CPG1102" s="4"/>
      <c r="CPH1102" s="4"/>
      <c r="CPI1102" s="4"/>
      <c r="CPJ1102" s="4"/>
      <c r="CPK1102" s="4"/>
      <c r="CPL1102" s="4"/>
      <c r="CPM1102" s="4"/>
      <c r="CPN1102" s="4"/>
      <c r="CPO1102" s="4"/>
      <c r="CPP1102" s="4"/>
      <c r="CPQ1102" s="4"/>
      <c r="CPR1102" s="4"/>
      <c r="CPS1102" s="4"/>
      <c r="CPT1102" s="4"/>
      <c r="CPU1102" s="4"/>
      <c r="CPV1102" s="4"/>
      <c r="CPW1102" s="4"/>
      <c r="CPX1102" s="4"/>
      <c r="CPY1102" s="4"/>
      <c r="CPZ1102" s="4"/>
      <c r="CQA1102" s="4"/>
      <c r="CQB1102" s="4"/>
      <c r="CQC1102" s="4"/>
      <c r="CQD1102" s="4"/>
      <c r="CQE1102" s="4"/>
      <c r="CQF1102" s="4"/>
      <c r="CQG1102" s="4"/>
      <c r="CQH1102" s="4"/>
      <c r="CQI1102" s="4"/>
      <c r="CQJ1102" s="4"/>
      <c r="CQK1102" s="4"/>
      <c r="CQL1102" s="4"/>
      <c r="CQM1102" s="4"/>
      <c r="CQN1102" s="4"/>
      <c r="CQO1102" s="4"/>
      <c r="CQP1102" s="4"/>
      <c r="CQQ1102" s="4"/>
      <c r="CQR1102" s="4"/>
      <c r="CQS1102" s="4"/>
      <c r="CQT1102" s="4"/>
      <c r="CQU1102" s="4"/>
      <c r="CQV1102" s="4"/>
      <c r="CQW1102" s="4"/>
      <c r="CQX1102" s="4"/>
      <c r="CQY1102" s="4"/>
      <c r="CQZ1102" s="4"/>
      <c r="CRA1102" s="4"/>
      <c r="CRB1102" s="4"/>
      <c r="CRC1102" s="4"/>
      <c r="CRD1102" s="4"/>
      <c r="CRE1102" s="4"/>
      <c r="CRF1102" s="4"/>
      <c r="CRG1102" s="4"/>
      <c r="CRH1102" s="4"/>
      <c r="CRI1102" s="4"/>
      <c r="CRJ1102" s="4"/>
      <c r="CRK1102" s="4"/>
      <c r="CRL1102" s="4"/>
      <c r="CRM1102" s="4"/>
      <c r="CRN1102" s="4"/>
      <c r="CRO1102" s="4"/>
      <c r="CRP1102" s="4"/>
      <c r="CRQ1102" s="4"/>
      <c r="CRR1102" s="4"/>
      <c r="CRS1102" s="4"/>
      <c r="CRT1102" s="4"/>
      <c r="CRU1102" s="4"/>
      <c r="CRV1102" s="4"/>
      <c r="CRW1102" s="4"/>
      <c r="CRX1102" s="4"/>
      <c r="CRY1102" s="4"/>
      <c r="CRZ1102" s="4"/>
      <c r="CSA1102" s="4"/>
      <c r="CSB1102" s="4"/>
      <c r="CSC1102" s="4"/>
      <c r="CSD1102" s="4"/>
      <c r="CSE1102" s="4"/>
      <c r="CSF1102" s="4"/>
      <c r="CSG1102" s="4"/>
      <c r="CSH1102" s="4"/>
      <c r="CSI1102" s="4"/>
      <c r="CSJ1102" s="4"/>
      <c r="CSK1102" s="4"/>
      <c r="CSL1102" s="4"/>
      <c r="CSM1102" s="4"/>
      <c r="CSN1102" s="4"/>
      <c r="CSO1102" s="4"/>
      <c r="CSP1102" s="4"/>
      <c r="CSQ1102" s="4"/>
      <c r="CSR1102" s="4"/>
      <c r="CSS1102" s="4"/>
      <c r="CST1102" s="4"/>
      <c r="CSU1102" s="4"/>
      <c r="CSV1102" s="4"/>
      <c r="CSW1102" s="4"/>
      <c r="CSX1102" s="4"/>
      <c r="CSY1102" s="4"/>
      <c r="CSZ1102" s="4"/>
      <c r="CTA1102" s="4"/>
      <c r="CTB1102" s="4"/>
      <c r="CTC1102" s="4"/>
      <c r="CTD1102" s="4"/>
      <c r="CTE1102" s="4"/>
      <c r="CTF1102" s="4"/>
      <c r="CTG1102" s="4"/>
      <c r="CTH1102" s="4"/>
      <c r="CTI1102" s="4"/>
      <c r="CTJ1102" s="4"/>
      <c r="CTK1102" s="4"/>
      <c r="CTL1102" s="4"/>
      <c r="CTM1102" s="4"/>
      <c r="CTN1102" s="4"/>
      <c r="CTO1102" s="4"/>
      <c r="CTP1102" s="4"/>
      <c r="CTQ1102" s="4"/>
      <c r="CTR1102" s="4"/>
      <c r="CTS1102" s="4"/>
      <c r="CTT1102" s="4"/>
      <c r="CTU1102" s="4"/>
      <c r="CTV1102" s="4"/>
      <c r="CTW1102" s="4"/>
      <c r="CTX1102" s="4"/>
      <c r="CTY1102" s="4"/>
      <c r="CTZ1102" s="4"/>
      <c r="CUA1102" s="4"/>
      <c r="CUB1102" s="4"/>
      <c r="CUC1102" s="4"/>
      <c r="CUD1102" s="4"/>
      <c r="CUE1102" s="4"/>
      <c r="CUF1102" s="4"/>
      <c r="CUG1102" s="4"/>
      <c r="CUH1102" s="4"/>
      <c r="CUI1102" s="4"/>
      <c r="CUJ1102" s="4"/>
      <c r="CUK1102" s="4"/>
      <c r="CUL1102" s="4"/>
      <c r="CUM1102" s="4"/>
      <c r="CUN1102" s="4"/>
      <c r="CUO1102" s="4"/>
      <c r="CUP1102" s="4"/>
      <c r="CUQ1102" s="4"/>
      <c r="CUR1102" s="4"/>
      <c r="CUS1102" s="4"/>
      <c r="CUT1102" s="4"/>
      <c r="CUU1102" s="4"/>
      <c r="CUV1102" s="4"/>
      <c r="CUW1102" s="4"/>
      <c r="CUX1102" s="4"/>
      <c r="CUY1102" s="4"/>
      <c r="CUZ1102" s="4"/>
      <c r="CVA1102" s="4"/>
      <c r="CVB1102" s="4"/>
      <c r="CVC1102" s="4"/>
      <c r="CVD1102" s="4"/>
      <c r="CVE1102" s="4"/>
      <c r="CVF1102" s="4"/>
      <c r="CVG1102" s="4"/>
      <c r="CVH1102" s="4"/>
      <c r="CVI1102" s="4"/>
      <c r="CVJ1102" s="4"/>
      <c r="CVK1102" s="4"/>
      <c r="CVL1102" s="4"/>
      <c r="CVM1102" s="4"/>
      <c r="CVN1102" s="4"/>
      <c r="CVO1102" s="4"/>
      <c r="CVP1102" s="4"/>
      <c r="CVQ1102" s="4"/>
      <c r="CVR1102" s="4"/>
      <c r="CVS1102" s="4"/>
      <c r="CVT1102" s="4"/>
      <c r="CVU1102" s="4"/>
      <c r="CVV1102" s="4"/>
      <c r="CVW1102" s="4"/>
      <c r="CVX1102" s="4"/>
      <c r="CVY1102" s="4"/>
      <c r="CVZ1102" s="4"/>
      <c r="CWA1102" s="4"/>
      <c r="CWB1102" s="4"/>
      <c r="CWC1102" s="4"/>
      <c r="CWD1102" s="4"/>
      <c r="CWE1102" s="4"/>
      <c r="CWF1102" s="4"/>
      <c r="CWG1102" s="4"/>
      <c r="CWH1102" s="4"/>
      <c r="CWI1102" s="4"/>
      <c r="CWJ1102" s="4"/>
      <c r="CWK1102" s="4"/>
      <c r="CWL1102" s="4"/>
      <c r="CWM1102" s="4"/>
      <c r="CWN1102" s="4"/>
      <c r="CWO1102" s="4"/>
      <c r="CWP1102" s="4"/>
      <c r="CWQ1102" s="4"/>
      <c r="CWR1102" s="4"/>
      <c r="CWS1102" s="4"/>
      <c r="CWT1102" s="4"/>
      <c r="CWU1102" s="4"/>
      <c r="CWV1102" s="4"/>
      <c r="CWW1102" s="4"/>
      <c r="CWX1102" s="4"/>
      <c r="CWY1102" s="4"/>
      <c r="CWZ1102" s="4"/>
      <c r="CXA1102" s="4"/>
      <c r="CXB1102" s="4"/>
      <c r="CXC1102" s="4"/>
      <c r="CXD1102" s="4"/>
      <c r="CXE1102" s="4"/>
      <c r="CXF1102" s="4"/>
      <c r="CXG1102" s="4"/>
      <c r="CXH1102" s="4"/>
      <c r="CXI1102" s="4"/>
      <c r="CXJ1102" s="4"/>
      <c r="CXK1102" s="4"/>
      <c r="CXL1102" s="4"/>
      <c r="CXM1102" s="4"/>
      <c r="CXN1102" s="4"/>
      <c r="CXO1102" s="4"/>
      <c r="CXP1102" s="4"/>
      <c r="CXQ1102" s="4"/>
      <c r="CXR1102" s="4"/>
      <c r="CXS1102" s="4"/>
      <c r="CXT1102" s="4"/>
      <c r="CXU1102" s="4"/>
      <c r="CXV1102" s="4"/>
      <c r="CXW1102" s="4"/>
      <c r="CXX1102" s="4"/>
      <c r="CXY1102" s="4"/>
      <c r="CXZ1102" s="4"/>
      <c r="CYA1102" s="4"/>
      <c r="CYB1102" s="4"/>
      <c r="CYC1102" s="4"/>
      <c r="CYD1102" s="4"/>
      <c r="CYE1102" s="4"/>
      <c r="CYF1102" s="4"/>
      <c r="CYG1102" s="4"/>
      <c r="CYH1102" s="4"/>
      <c r="CYI1102" s="4"/>
      <c r="CYJ1102" s="4"/>
      <c r="CYK1102" s="4"/>
      <c r="CYL1102" s="4"/>
      <c r="CYM1102" s="4"/>
      <c r="CYN1102" s="4"/>
      <c r="CYO1102" s="4"/>
      <c r="CYP1102" s="4"/>
      <c r="CYQ1102" s="4"/>
      <c r="CYR1102" s="4"/>
      <c r="CYS1102" s="4"/>
      <c r="CYT1102" s="4"/>
      <c r="CYU1102" s="4"/>
      <c r="CYV1102" s="4"/>
      <c r="CYW1102" s="4"/>
      <c r="CYX1102" s="4"/>
      <c r="CYY1102" s="4"/>
      <c r="CYZ1102" s="4"/>
      <c r="CZA1102" s="4"/>
      <c r="CZB1102" s="4"/>
      <c r="CZC1102" s="4"/>
      <c r="CZD1102" s="4"/>
      <c r="CZE1102" s="4"/>
      <c r="CZF1102" s="4"/>
      <c r="CZG1102" s="4"/>
      <c r="CZH1102" s="4"/>
      <c r="CZI1102" s="4"/>
      <c r="CZJ1102" s="4"/>
      <c r="CZK1102" s="4"/>
      <c r="CZL1102" s="4"/>
      <c r="CZM1102" s="4"/>
      <c r="CZN1102" s="4"/>
      <c r="CZO1102" s="4"/>
      <c r="CZP1102" s="4"/>
      <c r="CZQ1102" s="4"/>
      <c r="CZR1102" s="4"/>
      <c r="CZS1102" s="4"/>
      <c r="CZT1102" s="4"/>
      <c r="CZU1102" s="4"/>
      <c r="CZV1102" s="4"/>
      <c r="CZW1102" s="4"/>
      <c r="CZX1102" s="4"/>
      <c r="CZY1102" s="4"/>
      <c r="CZZ1102" s="4"/>
      <c r="DAA1102" s="4"/>
      <c r="DAB1102" s="4"/>
      <c r="DAC1102" s="4"/>
      <c r="DAD1102" s="4"/>
      <c r="DAE1102" s="4"/>
      <c r="DAF1102" s="4"/>
      <c r="DAG1102" s="4"/>
      <c r="DAH1102" s="4"/>
      <c r="DAI1102" s="4"/>
      <c r="DAJ1102" s="4"/>
      <c r="DAK1102" s="4"/>
      <c r="DAL1102" s="4"/>
      <c r="DAM1102" s="4"/>
      <c r="DAN1102" s="4"/>
      <c r="DAO1102" s="4"/>
      <c r="DAP1102" s="4"/>
      <c r="DAQ1102" s="4"/>
      <c r="DAR1102" s="4"/>
      <c r="DAS1102" s="4"/>
      <c r="DAT1102" s="4"/>
      <c r="DAU1102" s="4"/>
      <c r="DAV1102" s="4"/>
      <c r="DAW1102" s="4"/>
      <c r="DAX1102" s="4"/>
      <c r="DAY1102" s="4"/>
      <c r="DAZ1102" s="4"/>
      <c r="DBA1102" s="4"/>
      <c r="DBB1102" s="4"/>
      <c r="DBC1102" s="4"/>
      <c r="DBD1102" s="4"/>
      <c r="DBE1102" s="4"/>
      <c r="DBF1102" s="4"/>
      <c r="DBG1102" s="4"/>
      <c r="DBH1102" s="4"/>
      <c r="DBI1102" s="4"/>
      <c r="DBJ1102" s="4"/>
      <c r="DBK1102" s="4"/>
      <c r="DBL1102" s="4"/>
      <c r="DBM1102" s="4"/>
      <c r="DBN1102" s="4"/>
      <c r="DBO1102" s="4"/>
      <c r="DBP1102" s="4"/>
      <c r="DBQ1102" s="4"/>
      <c r="DBR1102" s="4"/>
      <c r="DBS1102" s="4"/>
      <c r="DBT1102" s="4"/>
      <c r="DBU1102" s="4"/>
      <c r="DBV1102" s="4"/>
      <c r="DBW1102" s="4"/>
      <c r="DBX1102" s="4"/>
      <c r="DBY1102" s="4"/>
      <c r="DBZ1102" s="4"/>
      <c r="DCA1102" s="4"/>
      <c r="DCB1102" s="4"/>
      <c r="DCC1102" s="4"/>
      <c r="DCD1102" s="4"/>
      <c r="DCE1102" s="4"/>
      <c r="DCF1102" s="4"/>
      <c r="DCG1102" s="4"/>
      <c r="DCH1102" s="4"/>
      <c r="DCI1102" s="4"/>
      <c r="DCJ1102" s="4"/>
      <c r="DCK1102" s="4"/>
      <c r="DCL1102" s="4"/>
      <c r="DCM1102" s="4"/>
      <c r="DCN1102" s="4"/>
      <c r="DCO1102" s="4"/>
      <c r="DCP1102" s="4"/>
      <c r="DCQ1102" s="4"/>
      <c r="DCR1102" s="4"/>
      <c r="DCS1102" s="4"/>
      <c r="DCT1102" s="4"/>
      <c r="DCU1102" s="4"/>
      <c r="DCV1102" s="4"/>
      <c r="DCW1102" s="4"/>
      <c r="DCX1102" s="4"/>
      <c r="DCY1102" s="4"/>
      <c r="DCZ1102" s="4"/>
      <c r="DDA1102" s="4"/>
      <c r="DDB1102" s="4"/>
      <c r="DDC1102" s="4"/>
      <c r="DDD1102" s="4"/>
      <c r="DDE1102" s="4"/>
      <c r="DDF1102" s="4"/>
      <c r="DDG1102" s="4"/>
      <c r="DDH1102" s="4"/>
      <c r="DDI1102" s="4"/>
      <c r="DDJ1102" s="4"/>
      <c r="DDK1102" s="4"/>
      <c r="DDL1102" s="4"/>
      <c r="DDM1102" s="4"/>
      <c r="DDN1102" s="4"/>
      <c r="DDO1102" s="4"/>
      <c r="DDP1102" s="4"/>
      <c r="DDQ1102" s="4"/>
      <c r="DDR1102" s="4"/>
      <c r="DDS1102" s="4"/>
      <c r="DDT1102" s="4"/>
      <c r="DDU1102" s="4"/>
      <c r="DDV1102" s="4"/>
      <c r="DDW1102" s="4"/>
      <c r="DDX1102" s="4"/>
      <c r="DDY1102" s="4"/>
      <c r="DDZ1102" s="4"/>
      <c r="DEA1102" s="4"/>
      <c r="DEB1102" s="4"/>
      <c r="DEC1102" s="4"/>
      <c r="DED1102" s="4"/>
      <c r="DEE1102" s="4"/>
      <c r="DEF1102" s="4"/>
      <c r="DEG1102" s="4"/>
      <c r="DEH1102" s="4"/>
      <c r="DEI1102" s="4"/>
      <c r="DEJ1102" s="4"/>
      <c r="DEK1102" s="4"/>
      <c r="DEL1102" s="4"/>
      <c r="DEM1102" s="4"/>
      <c r="DEN1102" s="4"/>
      <c r="DEO1102" s="4"/>
      <c r="DEP1102" s="4"/>
      <c r="DEQ1102" s="4"/>
      <c r="DER1102" s="4"/>
      <c r="DES1102" s="4"/>
      <c r="DET1102" s="4"/>
      <c r="DEU1102" s="4"/>
      <c r="DEV1102" s="4"/>
      <c r="DEW1102" s="4"/>
      <c r="DEX1102" s="4"/>
      <c r="DEY1102" s="4"/>
      <c r="DEZ1102" s="4"/>
      <c r="DFA1102" s="4"/>
      <c r="DFB1102" s="4"/>
      <c r="DFC1102" s="4"/>
      <c r="DFD1102" s="4"/>
      <c r="DFE1102" s="4"/>
      <c r="DFF1102" s="4"/>
      <c r="DFG1102" s="4"/>
      <c r="DFH1102" s="4"/>
      <c r="DFI1102" s="4"/>
      <c r="DFJ1102" s="4"/>
      <c r="DFK1102" s="4"/>
      <c r="DFL1102" s="4"/>
      <c r="DFM1102" s="4"/>
      <c r="DFN1102" s="4"/>
      <c r="DFO1102" s="4"/>
      <c r="DFP1102" s="4"/>
      <c r="DFQ1102" s="4"/>
      <c r="DFR1102" s="4"/>
      <c r="DFS1102" s="4"/>
      <c r="DFT1102" s="4"/>
      <c r="DFU1102" s="4"/>
      <c r="DFV1102" s="4"/>
      <c r="DFW1102" s="4"/>
      <c r="DFX1102" s="4"/>
      <c r="DFY1102" s="4"/>
      <c r="DFZ1102" s="4"/>
      <c r="DGA1102" s="4"/>
      <c r="DGB1102" s="4"/>
      <c r="DGC1102" s="4"/>
      <c r="DGD1102" s="4"/>
      <c r="DGE1102" s="4"/>
      <c r="DGF1102" s="4"/>
      <c r="DGG1102" s="4"/>
      <c r="DGH1102" s="4"/>
      <c r="DGI1102" s="4"/>
      <c r="DGJ1102" s="4"/>
      <c r="DGK1102" s="4"/>
      <c r="DGL1102" s="4"/>
      <c r="DGM1102" s="4"/>
      <c r="DGN1102" s="4"/>
      <c r="DGO1102" s="4"/>
      <c r="DGP1102" s="4"/>
      <c r="DGQ1102" s="4"/>
      <c r="DGR1102" s="4"/>
      <c r="DGS1102" s="4"/>
      <c r="DGT1102" s="4"/>
      <c r="DGU1102" s="4"/>
      <c r="DGV1102" s="4"/>
      <c r="DGW1102" s="4"/>
      <c r="DGX1102" s="4"/>
      <c r="DGY1102" s="4"/>
      <c r="DGZ1102" s="4"/>
      <c r="DHA1102" s="4"/>
      <c r="DHB1102" s="4"/>
      <c r="DHC1102" s="4"/>
      <c r="DHD1102" s="4"/>
      <c r="DHE1102" s="4"/>
      <c r="DHF1102" s="4"/>
      <c r="DHG1102" s="4"/>
      <c r="DHH1102" s="4"/>
      <c r="DHI1102" s="4"/>
      <c r="DHJ1102" s="4"/>
      <c r="DHK1102" s="4"/>
      <c r="DHL1102" s="4"/>
      <c r="DHM1102" s="4"/>
      <c r="DHN1102" s="4"/>
      <c r="DHO1102" s="4"/>
      <c r="DHP1102" s="4"/>
      <c r="DHQ1102" s="4"/>
      <c r="DHR1102" s="4"/>
      <c r="DHS1102" s="4"/>
      <c r="DHT1102" s="4"/>
      <c r="DHU1102" s="4"/>
      <c r="DHV1102" s="4"/>
      <c r="DHW1102" s="4"/>
      <c r="DHX1102" s="4"/>
      <c r="DHY1102" s="4"/>
      <c r="DHZ1102" s="4"/>
      <c r="DIA1102" s="4"/>
      <c r="DIB1102" s="4"/>
      <c r="DIC1102" s="4"/>
      <c r="DID1102" s="4"/>
      <c r="DIE1102" s="4"/>
      <c r="DIF1102" s="4"/>
      <c r="DIG1102" s="4"/>
      <c r="DIH1102" s="4"/>
      <c r="DII1102" s="4"/>
      <c r="DIJ1102" s="4"/>
      <c r="DIK1102" s="4"/>
      <c r="DIL1102" s="4"/>
      <c r="DIM1102" s="4"/>
      <c r="DIN1102" s="4"/>
      <c r="DIO1102" s="4"/>
      <c r="DIP1102" s="4"/>
      <c r="DIQ1102" s="4"/>
      <c r="DIR1102" s="4"/>
      <c r="DIS1102" s="4"/>
      <c r="DIT1102" s="4"/>
      <c r="DIU1102" s="4"/>
      <c r="DIV1102" s="4"/>
      <c r="DIW1102" s="4"/>
      <c r="DIX1102" s="4"/>
      <c r="DIY1102" s="4"/>
      <c r="DIZ1102" s="4"/>
      <c r="DJA1102" s="4"/>
      <c r="DJB1102" s="4"/>
      <c r="DJC1102" s="4"/>
      <c r="DJD1102" s="4"/>
      <c r="DJE1102" s="4"/>
      <c r="DJF1102" s="4"/>
      <c r="DJG1102" s="4"/>
      <c r="DJH1102" s="4"/>
      <c r="DJI1102" s="4"/>
      <c r="DJJ1102" s="4"/>
      <c r="DJK1102" s="4"/>
      <c r="DJL1102" s="4"/>
      <c r="DJM1102" s="4"/>
      <c r="DJN1102" s="4"/>
      <c r="DJO1102" s="4"/>
      <c r="DJP1102" s="4"/>
      <c r="DJQ1102" s="4"/>
      <c r="DJR1102" s="4"/>
      <c r="DJS1102" s="4"/>
      <c r="DJT1102" s="4"/>
      <c r="DJU1102" s="4"/>
      <c r="DJV1102" s="4"/>
      <c r="DJW1102" s="4"/>
      <c r="DJX1102" s="4"/>
      <c r="DJY1102" s="4"/>
      <c r="DJZ1102" s="4"/>
      <c r="DKA1102" s="4"/>
      <c r="DKB1102" s="4"/>
      <c r="DKC1102" s="4"/>
      <c r="DKD1102" s="4"/>
      <c r="DKE1102" s="4"/>
      <c r="DKF1102" s="4"/>
      <c r="DKG1102" s="4"/>
      <c r="DKH1102" s="4"/>
      <c r="DKI1102" s="4"/>
      <c r="DKJ1102" s="4"/>
      <c r="DKK1102" s="4"/>
      <c r="DKL1102" s="4"/>
      <c r="DKM1102" s="4"/>
      <c r="DKN1102" s="4"/>
      <c r="DKO1102" s="4"/>
      <c r="DKP1102" s="4"/>
      <c r="DKQ1102" s="4"/>
      <c r="DKR1102" s="4"/>
      <c r="DKS1102" s="4"/>
      <c r="DKT1102" s="4"/>
      <c r="DKU1102" s="4"/>
      <c r="DKV1102" s="4"/>
      <c r="DKW1102" s="4"/>
      <c r="DKX1102" s="4"/>
      <c r="DKY1102" s="4"/>
      <c r="DKZ1102" s="4"/>
      <c r="DLA1102" s="4"/>
      <c r="DLB1102" s="4"/>
      <c r="DLC1102" s="4"/>
      <c r="DLD1102" s="4"/>
      <c r="DLE1102" s="4"/>
      <c r="DLF1102" s="4"/>
      <c r="DLG1102" s="4"/>
      <c r="DLH1102" s="4"/>
      <c r="DLI1102" s="4"/>
      <c r="DLJ1102" s="4"/>
      <c r="DLK1102" s="4"/>
      <c r="DLL1102" s="4"/>
      <c r="DLM1102" s="4"/>
      <c r="DLN1102" s="4"/>
      <c r="DLO1102" s="4"/>
      <c r="DLP1102" s="4"/>
      <c r="DLQ1102" s="4"/>
      <c r="DLR1102" s="4"/>
      <c r="DLS1102" s="4"/>
      <c r="DLT1102" s="4"/>
      <c r="DLU1102" s="4"/>
      <c r="DLV1102" s="4"/>
      <c r="DLW1102" s="4"/>
      <c r="DLX1102" s="4"/>
      <c r="DLY1102" s="4"/>
      <c r="DLZ1102" s="4"/>
      <c r="DMA1102" s="4"/>
      <c r="DMB1102" s="4"/>
      <c r="DMC1102" s="4"/>
      <c r="DMD1102" s="4"/>
      <c r="DME1102" s="4"/>
      <c r="DMF1102" s="4"/>
      <c r="DMG1102" s="4"/>
      <c r="DMH1102" s="4"/>
      <c r="DMI1102" s="4"/>
      <c r="DMJ1102" s="4"/>
      <c r="DMK1102" s="4"/>
      <c r="DML1102" s="4"/>
      <c r="DMM1102" s="4"/>
      <c r="DMN1102" s="4"/>
      <c r="DMO1102" s="4"/>
      <c r="DMP1102" s="4"/>
      <c r="DMQ1102" s="4"/>
      <c r="DMR1102" s="4"/>
      <c r="DMS1102" s="4"/>
      <c r="DMT1102" s="4"/>
      <c r="DMU1102" s="4"/>
      <c r="DMV1102" s="4"/>
      <c r="DMW1102" s="4"/>
      <c r="DMX1102" s="4"/>
      <c r="DMY1102" s="4"/>
      <c r="DMZ1102" s="4"/>
      <c r="DNA1102" s="4"/>
      <c r="DNB1102" s="4"/>
      <c r="DNC1102" s="4"/>
      <c r="DND1102" s="4"/>
      <c r="DNE1102" s="4"/>
      <c r="DNF1102" s="4"/>
      <c r="DNG1102" s="4"/>
      <c r="DNH1102" s="4"/>
      <c r="DNI1102" s="4"/>
      <c r="DNJ1102" s="4"/>
      <c r="DNK1102" s="4"/>
      <c r="DNL1102" s="4"/>
      <c r="DNM1102" s="4"/>
      <c r="DNN1102" s="4"/>
      <c r="DNO1102" s="4"/>
      <c r="DNP1102" s="4"/>
      <c r="DNQ1102" s="4"/>
      <c r="DNR1102" s="4"/>
      <c r="DNS1102" s="4"/>
      <c r="DNT1102" s="4"/>
      <c r="DNU1102" s="4"/>
      <c r="DNV1102" s="4"/>
      <c r="DNW1102" s="4"/>
      <c r="DNX1102" s="4"/>
      <c r="DNY1102" s="4"/>
      <c r="DNZ1102" s="4"/>
      <c r="DOA1102" s="4"/>
      <c r="DOB1102" s="4"/>
      <c r="DOC1102" s="4"/>
      <c r="DOD1102" s="4"/>
      <c r="DOE1102" s="4"/>
      <c r="DOF1102" s="4"/>
      <c r="DOG1102" s="4"/>
      <c r="DOH1102" s="4"/>
      <c r="DOI1102" s="4"/>
      <c r="DOJ1102" s="4"/>
      <c r="DOK1102" s="4"/>
      <c r="DOL1102" s="4"/>
      <c r="DOM1102" s="4"/>
      <c r="DON1102" s="4"/>
      <c r="DOO1102" s="4"/>
      <c r="DOP1102" s="4"/>
      <c r="DOQ1102" s="4"/>
      <c r="DOR1102" s="4"/>
      <c r="DOS1102" s="4"/>
      <c r="DOT1102" s="4"/>
      <c r="DOU1102" s="4"/>
      <c r="DOV1102" s="4"/>
      <c r="DOW1102" s="4"/>
      <c r="DOX1102" s="4"/>
      <c r="DOY1102" s="4"/>
      <c r="DOZ1102" s="4"/>
      <c r="DPA1102" s="4"/>
      <c r="DPB1102" s="4"/>
      <c r="DPC1102" s="4"/>
      <c r="DPD1102" s="4"/>
      <c r="DPE1102" s="4"/>
      <c r="DPF1102" s="4"/>
      <c r="DPG1102" s="4"/>
      <c r="DPH1102" s="4"/>
      <c r="DPI1102" s="4"/>
      <c r="DPJ1102" s="4"/>
      <c r="DPK1102" s="4"/>
      <c r="DPL1102" s="4"/>
      <c r="DPM1102" s="4"/>
      <c r="DPN1102" s="4"/>
      <c r="DPO1102" s="4"/>
      <c r="DPP1102" s="4"/>
      <c r="DPQ1102" s="4"/>
      <c r="DPR1102" s="4"/>
      <c r="DPS1102" s="4"/>
      <c r="DPT1102" s="4"/>
      <c r="DPU1102" s="4"/>
      <c r="DPV1102" s="4"/>
      <c r="DPW1102" s="4"/>
      <c r="DPX1102" s="4"/>
      <c r="DPY1102" s="4"/>
      <c r="DPZ1102" s="4"/>
      <c r="DQA1102" s="4"/>
      <c r="DQB1102" s="4"/>
      <c r="DQC1102" s="4"/>
      <c r="DQD1102" s="4"/>
      <c r="DQE1102" s="4"/>
      <c r="DQF1102" s="4"/>
      <c r="DQG1102" s="4"/>
      <c r="DQH1102" s="4"/>
      <c r="DQI1102" s="4"/>
      <c r="DQJ1102" s="4"/>
      <c r="DQK1102" s="4"/>
      <c r="DQL1102" s="4"/>
      <c r="DQM1102" s="4"/>
      <c r="DQN1102" s="4"/>
      <c r="DQO1102" s="4"/>
      <c r="DQP1102" s="4"/>
      <c r="DQQ1102" s="4"/>
      <c r="DQR1102" s="4"/>
      <c r="DQS1102" s="4"/>
      <c r="DQT1102" s="4"/>
      <c r="DQU1102" s="4"/>
      <c r="DQV1102" s="4"/>
      <c r="DQW1102" s="4"/>
      <c r="DQX1102" s="4"/>
      <c r="DQY1102" s="4"/>
      <c r="DQZ1102" s="4"/>
      <c r="DRA1102" s="4"/>
      <c r="DRB1102" s="4"/>
      <c r="DRC1102" s="4"/>
      <c r="DRD1102" s="4"/>
      <c r="DRE1102" s="4"/>
      <c r="DRF1102" s="4"/>
      <c r="DRG1102" s="4"/>
      <c r="DRH1102" s="4"/>
      <c r="DRI1102" s="4"/>
      <c r="DRJ1102" s="4"/>
      <c r="DRK1102" s="4"/>
      <c r="DRL1102" s="4"/>
      <c r="DRM1102" s="4"/>
      <c r="DRN1102" s="4"/>
      <c r="DRO1102" s="4"/>
      <c r="DRP1102" s="4"/>
      <c r="DRQ1102" s="4"/>
      <c r="DRR1102" s="4"/>
      <c r="DRS1102" s="4"/>
      <c r="DRT1102" s="4"/>
      <c r="DRU1102" s="4"/>
      <c r="DRV1102" s="4"/>
      <c r="DRW1102" s="4"/>
      <c r="DRX1102" s="4"/>
      <c r="DRY1102" s="4"/>
      <c r="DRZ1102" s="4"/>
      <c r="DSA1102" s="4"/>
      <c r="DSB1102" s="4"/>
      <c r="DSC1102" s="4"/>
      <c r="DSD1102" s="4"/>
      <c r="DSE1102" s="4"/>
      <c r="DSF1102" s="4"/>
      <c r="DSG1102" s="4"/>
      <c r="DSH1102" s="4"/>
      <c r="DSI1102" s="4"/>
      <c r="DSJ1102" s="4"/>
      <c r="DSK1102" s="4"/>
      <c r="DSL1102" s="4"/>
      <c r="DSM1102" s="4"/>
      <c r="DSN1102" s="4"/>
      <c r="DSO1102" s="4"/>
      <c r="DSP1102" s="4"/>
      <c r="DSQ1102" s="4"/>
      <c r="DSR1102" s="4"/>
      <c r="DSS1102" s="4"/>
      <c r="DST1102" s="4"/>
      <c r="DSU1102" s="4"/>
      <c r="DSV1102" s="4"/>
      <c r="DSW1102" s="4"/>
      <c r="DSX1102" s="4"/>
      <c r="DSY1102" s="4"/>
      <c r="DSZ1102" s="4"/>
      <c r="DTA1102" s="4"/>
      <c r="DTB1102" s="4"/>
      <c r="DTC1102" s="4"/>
      <c r="DTD1102" s="4"/>
      <c r="DTE1102" s="4"/>
      <c r="DTF1102" s="4"/>
      <c r="DTG1102" s="4"/>
      <c r="DTH1102" s="4"/>
      <c r="DTI1102" s="4"/>
      <c r="DTJ1102" s="4"/>
      <c r="DTK1102" s="4"/>
      <c r="DTL1102" s="4"/>
      <c r="DTM1102" s="4"/>
      <c r="DTN1102" s="4"/>
      <c r="DTO1102" s="4"/>
      <c r="DTP1102" s="4"/>
      <c r="DTQ1102" s="4"/>
      <c r="DTR1102" s="4"/>
      <c r="DTS1102" s="4"/>
      <c r="DTT1102" s="4"/>
      <c r="DTU1102" s="4"/>
      <c r="DTV1102" s="4"/>
      <c r="DTW1102" s="4"/>
      <c r="DTX1102" s="4"/>
      <c r="DTY1102" s="4"/>
      <c r="DTZ1102" s="4"/>
      <c r="DUA1102" s="4"/>
      <c r="DUB1102" s="4"/>
      <c r="DUC1102" s="4"/>
      <c r="DUD1102" s="4"/>
      <c r="DUE1102" s="4"/>
      <c r="DUF1102" s="4"/>
      <c r="DUG1102" s="4"/>
      <c r="DUH1102" s="4"/>
      <c r="DUI1102" s="4"/>
      <c r="DUJ1102" s="4"/>
      <c r="DUK1102" s="4"/>
      <c r="DUL1102" s="4"/>
      <c r="DUM1102" s="4"/>
      <c r="DUN1102" s="4"/>
      <c r="DUO1102" s="4"/>
      <c r="DUP1102" s="4"/>
      <c r="DUQ1102" s="4"/>
      <c r="DUR1102" s="4"/>
      <c r="DUS1102" s="4"/>
      <c r="DUT1102" s="4"/>
      <c r="DUU1102" s="4"/>
      <c r="DUV1102" s="4"/>
      <c r="DUW1102" s="4"/>
      <c r="DUX1102" s="4"/>
      <c r="DUY1102" s="4"/>
      <c r="DUZ1102" s="4"/>
      <c r="DVA1102" s="4"/>
      <c r="DVB1102" s="4"/>
      <c r="DVC1102" s="4"/>
      <c r="DVD1102" s="4"/>
      <c r="DVE1102" s="4"/>
      <c r="DVF1102" s="4"/>
      <c r="DVG1102" s="4"/>
      <c r="DVH1102" s="4"/>
      <c r="DVI1102" s="4"/>
      <c r="DVJ1102" s="4"/>
      <c r="DVK1102" s="4"/>
      <c r="DVL1102" s="4"/>
      <c r="DVM1102" s="4"/>
      <c r="DVN1102" s="4"/>
      <c r="DVO1102" s="4"/>
      <c r="DVP1102" s="4"/>
      <c r="DVQ1102" s="4"/>
      <c r="DVR1102" s="4"/>
      <c r="DVS1102" s="4"/>
      <c r="DVT1102" s="4"/>
      <c r="DVU1102" s="4"/>
      <c r="DVV1102" s="4"/>
      <c r="DVW1102" s="4"/>
      <c r="DVX1102" s="4"/>
      <c r="DVY1102" s="4"/>
      <c r="DVZ1102" s="4"/>
      <c r="DWA1102" s="4"/>
      <c r="DWB1102" s="4"/>
      <c r="DWC1102" s="4"/>
      <c r="DWD1102" s="4"/>
      <c r="DWE1102" s="4"/>
      <c r="DWF1102" s="4"/>
      <c r="DWG1102" s="4"/>
      <c r="DWH1102" s="4"/>
      <c r="DWI1102" s="4"/>
      <c r="DWJ1102" s="4"/>
      <c r="DWK1102" s="4"/>
      <c r="DWL1102" s="4"/>
      <c r="DWM1102" s="4"/>
      <c r="DWN1102" s="4"/>
      <c r="DWO1102" s="4"/>
      <c r="DWP1102" s="4"/>
      <c r="DWQ1102" s="4"/>
      <c r="DWR1102" s="4"/>
      <c r="DWS1102" s="4"/>
      <c r="DWT1102" s="4"/>
      <c r="DWU1102" s="4"/>
      <c r="DWV1102" s="4"/>
      <c r="DWW1102" s="4"/>
      <c r="DWX1102" s="4"/>
      <c r="DWY1102" s="4"/>
      <c r="DWZ1102" s="4"/>
      <c r="DXA1102" s="4"/>
      <c r="DXB1102" s="4"/>
      <c r="DXC1102" s="4"/>
      <c r="DXD1102" s="4"/>
      <c r="DXE1102" s="4"/>
      <c r="DXF1102" s="4"/>
      <c r="DXG1102" s="4"/>
      <c r="DXH1102" s="4"/>
      <c r="DXI1102" s="4"/>
      <c r="DXJ1102" s="4"/>
      <c r="DXK1102" s="4"/>
      <c r="DXL1102" s="4"/>
      <c r="DXM1102" s="4"/>
      <c r="DXN1102" s="4"/>
      <c r="DXO1102" s="4"/>
      <c r="DXP1102" s="4"/>
      <c r="DXQ1102" s="4"/>
      <c r="DXR1102" s="4"/>
      <c r="DXS1102" s="4"/>
      <c r="DXT1102" s="4"/>
      <c r="DXU1102" s="4"/>
      <c r="DXV1102" s="4"/>
      <c r="DXW1102" s="4"/>
      <c r="DXX1102" s="4"/>
      <c r="DXY1102" s="4"/>
      <c r="DXZ1102" s="4"/>
      <c r="DYA1102" s="4"/>
      <c r="DYB1102" s="4"/>
      <c r="DYC1102" s="4"/>
      <c r="DYD1102" s="4"/>
      <c r="DYE1102" s="4"/>
      <c r="DYF1102" s="4"/>
      <c r="DYG1102" s="4"/>
      <c r="DYH1102" s="4"/>
      <c r="DYI1102" s="4"/>
      <c r="DYJ1102" s="4"/>
      <c r="DYK1102" s="4"/>
      <c r="DYL1102" s="4"/>
      <c r="DYM1102" s="4"/>
      <c r="DYN1102" s="4"/>
      <c r="DYO1102" s="4"/>
      <c r="DYP1102" s="4"/>
      <c r="DYQ1102" s="4"/>
      <c r="DYR1102" s="4"/>
      <c r="DYS1102" s="4"/>
      <c r="DYT1102" s="4"/>
      <c r="DYU1102" s="4"/>
      <c r="DYV1102" s="4"/>
      <c r="DYW1102" s="4"/>
      <c r="DYX1102" s="4"/>
      <c r="DYY1102" s="4"/>
      <c r="DYZ1102" s="4"/>
      <c r="DZA1102" s="4"/>
      <c r="DZB1102" s="4"/>
      <c r="DZC1102" s="4"/>
      <c r="DZD1102" s="4"/>
      <c r="DZE1102" s="4"/>
      <c r="DZF1102" s="4"/>
      <c r="DZG1102" s="4"/>
      <c r="DZH1102" s="4"/>
      <c r="DZI1102" s="4"/>
      <c r="DZJ1102" s="4"/>
      <c r="DZK1102" s="4"/>
      <c r="DZL1102" s="4"/>
      <c r="DZM1102" s="4"/>
      <c r="DZN1102" s="4"/>
      <c r="DZO1102" s="4"/>
      <c r="DZP1102" s="4"/>
      <c r="DZQ1102" s="4"/>
      <c r="DZR1102" s="4"/>
      <c r="DZS1102" s="4"/>
      <c r="DZT1102" s="4"/>
      <c r="DZU1102" s="4"/>
      <c r="DZV1102" s="4"/>
      <c r="DZW1102" s="4"/>
      <c r="DZX1102" s="4"/>
      <c r="DZY1102" s="4"/>
      <c r="DZZ1102" s="4"/>
      <c r="EAA1102" s="4"/>
      <c r="EAB1102" s="4"/>
      <c r="EAC1102" s="4"/>
      <c r="EAD1102" s="4"/>
      <c r="EAE1102" s="4"/>
      <c r="EAF1102" s="4"/>
      <c r="EAG1102" s="4"/>
      <c r="EAH1102" s="4"/>
      <c r="EAI1102" s="4"/>
      <c r="EAJ1102" s="4"/>
      <c r="EAK1102" s="4"/>
      <c r="EAL1102" s="4"/>
      <c r="EAM1102" s="4"/>
      <c r="EAN1102" s="4"/>
      <c r="EAO1102" s="4"/>
      <c r="EAP1102" s="4"/>
      <c r="EAQ1102" s="4"/>
      <c r="EAR1102" s="4"/>
      <c r="EAS1102" s="4"/>
      <c r="EAT1102" s="4"/>
      <c r="EAU1102" s="4"/>
      <c r="EAV1102" s="4"/>
      <c r="EAW1102" s="4"/>
      <c r="EAX1102" s="4"/>
      <c r="EAY1102" s="4"/>
      <c r="EAZ1102" s="4"/>
      <c r="EBA1102" s="4"/>
      <c r="EBB1102" s="4"/>
      <c r="EBC1102" s="4"/>
      <c r="EBD1102" s="4"/>
      <c r="EBE1102" s="4"/>
      <c r="EBF1102" s="4"/>
      <c r="EBG1102" s="4"/>
      <c r="EBH1102" s="4"/>
      <c r="EBI1102" s="4"/>
      <c r="EBJ1102" s="4"/>
      <c r="EBK1102" s="4"/>
      <c r="EBL1102" s="4"/>
      <c r="EBM1102" s="4"/>
      <c r="EBN1102" s="4"/>
      <c r="EBO1102" s="4"/>
      <c r="EBP1102" s="4"/>
      <c r="EBQ1102" s="4"/>
      <c r="EBR1102" s="4"/>
      <c r="EBS1102" s="4"/>
      <c r="EBT1102" s="4"/>
      <c r="EBU1102" s="4"/>
      <c r="EBV1102" s="4"/>
      <c r="EBW1102" s="4"/>
      <c r="EBX1102" s="4"/>
      <c r="EBY1102" s="4"/>
      <c r="EBZ1102" s="4"/>
      <c r="ECA1102" s="4"/>
      <c r="ECB1102" s="4"/>
      <c r="ECC1102" s="4"/>
      <c r="ECD1102" s="4"/>
      <c r="ECE1102" s="4"/>
      <c r="ECF1102" s="4"/>
      <c r="ECG1102" s="4"/>
      <c r="ECH1102" s="4"/>
      <c r="ECI1102" s="4"/>
      <c r="ECJ1102" s="4"/>
      <c r="ECK1102" s="4"/>
      <c r="ECL1102" s="4"/>
      <c r="ECM1102" s="4"/>
      <c r="ECN1102" s="4"/>
      <c r="ECO1102" s="4"/>
      <c r="ECP1102" s="4"/>
      <c r="ECQ1102" s="4"/>
      <c r="ECR1102" s="4"/>
      <c r="ECS1102" s="4"/>
      <c r="ECT1102" s="4"/>
      <c r="ECU1102" s="4"/>
      <c r="ECV1102" s="4"/>
      <c r="ECW1102" s="4"/>
      <c r="ECX1102" s="4"/>
      <c r="ECY1102" s="4"/>
      <c r="ECZ1102" s="4"/>
      <c r="EDA1102" s="4"/>
      <c r="EDB1102" s="4"/>
      <c r="EDC1102" s="4"/>
      <c r="EDD1102" s="4"/>
      <c r="EDE1102" s="4"/>
      <c r="EDF1102" s="4"/>
      <c r="EDG1102" s="4"/>
      <c r="EDH1102" s="4"/>
      <c r="EDI1102" s="4"/>
      <c r="EDJ1102" s="4"/>
      <c r="EDK1102" s="4"/>
      <c r="EDL1102" s="4"/>
      <c r="EDM1102" s="4"/>
      <c r="EDN1102" s="4"/>
      <c r="EDO1102" s="4"/>
      <c r="EDP1102" s="4"/>
      <c r="EDQ1102" s="4"/>
      <c r="EDR1102" s="4"/>
      <c r="EDS1102" s="4"/>
      <c r="EDT1102" s="4"/>
      <c r="EDU1102" s="4"/>
      <c r="EDV1102" s="4"/>
      <c r="EDW1102" s="4"/>
      <c r="EDX1102" s="4"/>
      <c r="EDY1102" s="4"/>
      <c r="EDZ1102" s="4"/>
      <c r="EEA1102" s="4"/>
      <c r="EEB1102" s="4"/>
      <c r="EEC1102" s="4"/>
      <c r="EED1102" s="4"/>
      <c r="EEE1102" s="4"/>
      <c r="EEF1102" s="4"/>
      <c r="EEG1102" s="4"/>
      <c r="EEH1102" s="4"/>
      <c r="EEI1102" s="4"/>
      <c r="EEJ1102" s="4"/>
      <c r="EEK1102" s="4"/>
      <c r="EEL1102" s="4"/>
      <c r="EEM1102" s="4"/>
      <c r="EEN1102" s="4"/>
      <c r="EEO1102" s="4"/>
      <c r="EEP1102" s="4"/>
      <c r="EEQ1102" s="4"/>
      <c r="EER1102" s="4"/>
      <c r="EES1102" s="4"/>
      <c r="EET1102" s="4"/>
      <c r="EEU1102" s="4"/>
      <c r="EEV1102" s="4"/>
      <c r="EEW1102" s="4"/>
      <c r="EEX1102" s="4"/>
      <c r="EEY1102" s="4"/>
      <c r="EEZ1102" s="4"/>
      <c r="EFA1102" s="4"/>
      <c r="EFB1102" s="4"/>
      <c r="EFC1102" s="4"/>
      <c r="EFD1102" s="4"/>
      <c r="EFE1102" s="4"/>
      <c r="EFF1102" s="4"/>
      <c r="EFG1102" s="4"/>
      <c r="EFH1102" s="4"/>
      <c r="EFI1102" s="4"/>
      <c r="EFJ1102" s="4"/>
      <c r="EFK1102" s="4"/>
      <c r="EFL1102" s="4"/>
      <c r="EFM1102" s="4"/>
      <c r="EFN1102" s="4"/>
      <c r="EFO1102" s="4"/>
      <c r="EFP1102" s="4"/>
      <c r="EFQ1102" s="4"/>
      <c r="EFR1102" s="4"/>
      <c r="EFS1102" s="4"/>
      <c r="EFT1102" s="4"/>
      <c r="EFU1102" s="4"/>
      <c r="EFV1102" s="4"/>
      <c r="EFW1102" s="4"/>
      <c r="EFX1102" s="4"/>
      <c r="EFY1102" s="4"/>
      <c r="EFZ1102" s="4"/>
      <c r="EGA1102" s="4"/>
      <c r="EGB1102" s="4"/>
      <c r="EGC1102" s="4"/>
      <c r="EGD1102" s="4"/>
      <c r="EGE1102" s="4"/>
      <c r="EGF1102" s="4"/>
      <c r="EGG1102" s="4"/>
      <c r="EGH1102" s="4"/>
      <c r="EGI1102" s="4"/>
      <c r="EGJ1102" s="4"/>
      <c r="EGK1102" s="4"/>
      <c r="EGL1102" s="4"/>
      <c r="EGM1102" s="4"/>
      <c r="EGN1102" s="4"/>
      <c r="EGO1102" s="4"/>
      <c r="EGP1102" s="4"/>
      <c r="EGQ1102" s="4"/>
      <c r="EGR1102" s="4"/>
      <c r="EGS1102" s="4"/>
      <c r="EGT1102" s="4"/>
      <c r="EGU1102" s="4"/>
      <c r="EGV1102" s="4"/>
      <c r="EGW1102" s="4"/>
      <c r="EGX1102" s="4"/>
      <c r="EGY1102" s="4"/>
      <c r="EGZ1102" s="4"/>
      <c r="EHA1102" s="4"/>
      <c r="EHB1102" s="4"/>
      <c r="EHC1102" s="4"/>
      <c r="EHD1102" s="4"/>
      <c r="EHE1102" s="4"/>
      <c r="EHF1102" s="4"/>
      <c r="EHG1102" s="4"/>
      <c r="EHH1102" s="4"/>
      <c r="EHI1102" s="4"/>
      <c r="EHJ1102" s="4"/>
      <c r="EHK1102" s="4"/>
      <c r="EHL1102" s="4"/>
      <c r="EHM1102" s="4"/>
      <c r="EHN1102" s="4"/>
      <c r="EHO1102" s="4"/>
      <c r="EHP1102" s="4"/>
      <c r="EHQ1102" s="4"/>
      <c r="EHR1102" s="4"/>
      <c r="EHS1102" s="4"/>
      <c r="EHT1102" s="4"/>
      <c r="EHU1102" s="4"/>
      <c r="EHV1102" s="4"/>
      <c r="EHW1102" s="4"/>
      <c r="EHX1102" s="4"/>
      <c r="EHY1102" s="4"/>
      <c r="EHZ1102" s="4"/>
      <c r="EIA1102" s="4"/>
      <c r="EIB1102" s="4"/>
      <c r="EIC1102" s="4"/>
      <c r="EID1102" s="4"/>
      <c r="EIE1102" s="4"/>
      <c r="EIF1102" s="4"/>
      <c r="EIG1102" s="4"/>
      <c r="EIH1102" s="4"/>
      <c r="EII1102" s="4"/>
      <c r="EIJ1102" s="4"/>
      <c r="EIK1102" s="4"/>
      <c r="EIL1102" s="4"/>
      <c r="EIM1102" s="4"/>
      <c r="EIN1102" s="4"/>
      <c r="EIO1102" s="4"/>
      <c r="EIP1102" s="4"/>
      <c r="EIQ1102" s="4"/>
      <c r="EIR1102" s="4"/>
      <c r="EIS1102" s="4"/>
      <c r="EIT1102" s="4"/>
      <c r="EIU1102" s="4"/>
      <c r="EIV1102" s="4"/>
      <c r="EIW1102" s="4"/>
      <c r="EIX1102" s="4"/>
      <c r="EIY1102" s="4"/>
      <c r="EIZ1102" s="4"/>
      <c r="EJA1102" s="4"/>
      <c r="EJB1102" s="4"/>
      <c r="EJC1102" s="4"/>
      <c r="EJD1102" s="4"/>
      <c r="EJE1102" s="4"/>
      <c r="EJF1102" s="4"/>
      <c r="EJG1102" s="4"/>
      <c r="EJH1102" s="4"/>
      <c r="EJI1102" s="4"/>
      <c r="EJJ1102" s="4"/>
      <c r="EJK1102" s="4"/>
      <c r="EJL1102" s="4"/>
      <c r="EJM1102" s="4"/>
      <c r="EJN1102" s="4"/>
      <c r="EJO1102" s="4"/>
      <c r="EJP1102" s="4"/>
      <c r="EJQ1102" s="4"/>
      <c r="EJR1102" s="4"/>
      <c r="EJS1102" s="4"/>
      <c r="EJT1102" s="4"/>
      <c r="EJU1102" s="4"/>
      <c r="EJV1102" s="4"/>
      <c r="EJW1102" s="4"/>
      <c r="EJX1102" s="4"/>
      <c r="EJY1102" s="4"/>
      <c r="EJZ1102" s="4"/>
      <c r="EKA1102" s="4"/>
      <c r="EKB1102" s="4"/>
      <c r="EKC1102" s="4"/>
      <c r="EKD1102" s="4"/>
      <c r="EKE1102" s="4"/>
      <c r="EKF1102" s="4"/>
      <c r="EKG1102" s="4"/>
      <c r="EKH1102" s="4"/>
      <c r="EKI1102" s="4"/>
      <c r="EKJ1102" s="4"/>
      <c r="EKK1102" s="4"/>
      <c r="EKL1102" s="4"/>
      <c r="EKM1102" s="4"/>
      <c r="EKN1102" s="4"/>
      <c r="EKO1102" s="4"/>
      <c r="EKP1102" s="4"/>
      <c r="EKQ1102" s="4"/>
      <c r="EKR1102" s="4"/>
      <c r="EKS1102" s="4"/>
      <c r="EKT1102" s="4"/>
      <c r="EKU1102" s="4"/>
      <c r="EKV1102" s="4"/>
      <c r="EKW1102" s="4"/>
      <c r="EKX1102" s="4"/>
      <c r="EKY1102" s="4"/>
      <c r="EKZ1102" s="4"/>
      <c r="ELA1102" s="4"/>
      <c r="ELB1102" s="4"/>
      <c r="ELC1102" s="4"/>
      <c r="ELD1102" s="4"/>
      <c r="ELE1102" s="4"/>
      <c r="ELF1102" s="4"/>
      <c r="ELG1102" s="4"/>
      <c r="ELH1102" s="4"/>
      <c r="ELI1102" s="4"/>
      <c r="ELJ1102" s="4"/>
      <c r="ELK1102" s="4"/>
      <c r="ELL1102" s="4"/>
      <c r="ELM1102" s="4"/>
      <c r="ELN1102" s="4"/>
      <c r="ELO1102" s="4"/>
      <c r="ELP1102" s="4"/>
      <c r="ELQ1102" s="4"/>
      <c r="ELR1102" s="4"/>
      <c r="ELS1102" s="4"/>
      <c r="ELT1102" s="4"/>
      <c r="ELU1102" s="4"/>
      <c r="ELV1102" s="4"/>
      <c r="ELW1102" s="4"/>
      <c r="ELX1102" s="4"/>
      <c r="ELY1102" s="4"/>
      <c r="ELZ1102" s="4"/>
      <c r="EMA1102" s="4"/>
      <c r="EMB1102" s="4"/>
      <c r="EMC1102" s="4"/>
      <c r="EMD1102" s="4"/>
      <c r="EME1102" s="4"/>
      <c r="EMF1102" s="4"/>
      <c r="EMG1102" s="4"/>
      <c r="EMH1102" s="4"/>
      <c r="EMI1102" s="4"/>
      <c r="EMJ1102" s="4"/>
      <c r="EMK1102" s="4"/>
      <c r="EML1102" s="4"/>
      <c r="EMM1102" s="4"/>
      <c r="EMN1102" s="4"/>
      <c r="EMO1102" s="4"/>
      <c r="EMP1102" s="4"/>
      <c r="EMQ1102" s="4"/>
      <c r="EMR1102" s="4"/>
      <c r="EMS1102" s="4"/>
      <c r="EMT1102" s="4"/>
      <c r="EMU1102" s="4"/>
      <c r="EMV1102" s="4"/>
      <c r="EMW1102" s="4"/>
      <c r="EMX1102" s="4"/>
      <c r="EMY1102" s="4"/>
      <c r="EMZ1102" s="4"/>
      <c r="ENA1102" s="4"/>
      <c r="ENB1102" s="4"/>
      <c r="ENC1102" s="4"/>
      <c r="END1102" s="4"/>
      <c r="ENE1102" s="4"/>
      <c r="ENF1102" s="4"/>
      <c r="ENG1102" s="4"/>
      <c r="ENH1102" s="4"/>
      <c r="ENI1102" s="4"/>
      <c r="ENJ1102" s="4"/>
      <c r="ENK1102" s="4"/>
      <c r="ENL1102" s="4"/>
      <c r="ENM1102" s="4"/>
      <c r="ENN1102" s="4"/>
      <c r="ENO1102" s="4"/>
      <c r="ENP1102" s="4"/>
      <c r="ENQ1102" s="4"/>
      <c r="ENR1102" s="4"/>
      <c r="ENS1102" s="4"/>
      <c r="ENT1102" s="4"/>
      <c r="ENU1102" s="4"/>
      <c r="ENV1102" s="4"/>
      <c r="ENW1102" s="4"/>
      <c r="ENX1102" s="4"/>
      <c r="ENY1102" s="4"/>
      <c r="ENZ1102" s="4"/>
      <c r="EOA1102" s="4"/>
      <c r="EOB1102" s="4"/>
      <c r="EOC1102" s="4"/>
      <c r="EOD1102" s="4"/>
      <c r="EOE1102" s="4"/>
      <c r="EOF1102" s="4"/>
      <c r="EOG1102" s="4"/>
      <c r="EOH1102" s="4"/>
      <c r="EOI1102" s="4"/>
      <c r="EOJ1102" s="4"/>
      <c r="EOK1102" s="4"/>
      <c r="EOL1102" s="4"/>
      <c r="EOM1102" s="4"/>
      <c r="EON1102" s="4"/>
      <c r="EOO1102" s="4"/>
      <c r="EOP1102" s="4"/>
      <c r="EOQ1102" s="4"/>
      <c r="EOR1102" s="4"/>
      <c r="EOS1102" s="4"/>
      <c r="EOT1102" s="4"/>
      <c r="EOU1102" s="4"/>
      <c r="EOV1102" s="4"/>
      <c r="EOW1102" s="4"/>
      <c r="EOX1102" s="4"/>
      <c r="EOY1102" s="4"/>
      <c r="EOZ1102" s="4"/>
      <c r="EPA1102" s="4"/>
      <c r="EPB1102" s="4"/>
      <c r="EPC1102" s="4"/>
      <c r="EPD1102" s="4"/>
      <c r="EPE1102" s="4"/>
      <c r="EPF1102" s="4"/>
      <c r="EPG1102" s="4"/>
      <c r="EPH1102" s="4"/>
      <c r="EPI1102" s="4"/>
      <c r="EPJ1102" s="4"/>
      <c r="EPK1102" s="4"/>
      <c r="EPL1102" s="4"/>
      <c r="EPM1102" s="4"/>
      <c r="EPN1102" s="4"/>
      <c r="EPO1102" s="4"/>
      <c r="EPP1102" s="4"/>
      <c r="EPQ1102" s="4"/>
      <c r="EPR1102" s="4"/>
      <c r="EPS1102" s="4"/>
      <c r="EPT1102" s="4"/>
      <c r="EPU1102" s="4"/>
      <c r="EPV1102" s="4"/>
      <c r="EPW1102" s="4"/>
      <c r="EPX1102" s="4"/>
      <c r="EPY1102" s="4"/>
      <c r="EPZ1102" s="4"/>
      <c r="EQA1102" s="4"/>
      <c r="EQB1102" s="4"/>
      <c r="EQC1102" s="4"/>
      <c r="EQD1102" s="4"/>
      <c r="EQE1102" s="4"/>
      <c r="EQF1102" s="4"/>
      <c r="EQG1102" s="4"/>
      <c r="EQH1102" s="4"/>
      <c r="EQI1102" s="4"/>
      <c r="EQJ1102" s="4"/>
      <c r="EQK1102" s="4"/>
      <c r="EQL1102" s="4"/>
      <c r="EQM1102" s="4"/>
      <c r="EQN1102" s="4"/>
      <c r="EQO1102" s="4"/>
      <c r="EQP1102" s="4"/>
      <c r="EQQ1102" s="4"/>
      <c r="EQR1102" s="4"/>
      <c r="EQS1102" s="4"/>
      <c r="EQT1102" s="4"/>
      <c r="EQU1102" s="4"/>
      <c r="EQV1102" s="4"/>
      <c r="EQW1102" s="4"/>
      <c r="EQX1102" s="4"/>
      <c r="EQY1102" s="4"/>
      <c r="EQZ1102" s="4"/>
      <c r="ERA1102" s="4"/>
      <c r="ERB1102" s="4"/>
      <c r="ERC1102" s="4"/>
      <c r="ERD1102" s="4"/>
      <c r="ERE1102" s="4"/>
      <c r="ERF1102" s="4"/>
      <c r="ERG1102" s="4"/>
      <c r="ERH1102" s="4"/>
      <c r="ERI1102" s="4"/>
      <c r="ERJ1102" s="4"/>
      <c r="ERK1102" s="4"/>
      <c r="ERL1102" s="4"/>
      <c r="ERM1102" s="4"/>
      <c r="ERN1102" s="4"/>
      <c r="ERO1102" s="4"/>
      <c r="ERP1102" s="4"/>
      <c r="ERQ1102" s="4"/>
      <c r="ERR1102" s="4"/>
      <c r="ERS1102" s="4"/>
      <c r="ERT1102" s="4"/>
      <c r="ERU1102" s="4"/>
      <c r="ERV1102" s="4"/>
      <c r="ERW1102" s="4"/>
      <c r="ERX1102" s="4"/>
      <c r="ERY1102" s="4"/>
      <c r="ERZ1102" s="4"/>
      <c r="ESA1102" s="4"/>
      <c r="ESB1102" s="4"/>
      <c r="ESC1102" s="4"/>
      <c r="ESD1102" s="4"/>
      <c r="ESE1102" s="4"/>
      <c r="ESF1102" s="4"/>
      <c r="ESG1102" s="4"/>
      <c r="ESH1102" s="4"/>
      <c r="ESI1102" s="4"/>
      <c r="ESJ1102" s="4"/>
      <c r="ESK1102" s="4"/>
      <c r="ESL1102" s="4"/>
      <c r="ESM1102" s="4"/>
      <c r="ESN1102" s="4"/>
      <c r="ESO1102" s="4"/>
      <c r="ESP1102" s="4"/>
      <c r="ESQ1102" s="4"/>
      <c r="ESR1102" s="4"/>
      <c r="ESS1102" s="4"/>
      <c r="EST1102" s="4"/>
      <c r="ESU1102" s="4"/>
      <c r="ESV1102" s="4"/>
      <c r="ESW1102" s="4"/>
      <c r="ESX1102" s="4"/>
      <c r="ESY1102" s="4"/>
      <c r="ESZ1102" s="4"/>
      <c r="ETA1102" s="4"/>
      <c r="ETB1102" s="4"/>
      <c r="ETC1102" s="4"/>
      <c r="ETD1102" s="4"/>
      <c r="ETE1102" s="4"/>
      <c r="ETF1102" s="4"/>
      <c r="ETG1102" s="4"/>
      <c r="ETH1102" s="4"/>
      <c r="ETI1102" s="4"/>
      <c r="ETJ1102" s="4"/>
      <c r="ETK1102" s="4"/>
      <c r="ETL1102" s="4"/>
      <c r="ETM1102" s="4"/>
      <c r="ETN1102" s="4"/>
      <c r="ETO1102" s="4"/>
      <c r="ETP1102" s="4"/>
      <c r="ETQ1102" s="4"/>
      <c r="ETR1102" s="4"/>
      <c r="ETS1102" s="4"/>
      <c r="ETT1102" s="4"/>
      <c r="ETU1102" s="4"/>
      <c r="ETV1102" s="4"/>
      <c r="ETW1102" s="4"/>
      <c r="ETX1102" s="4"/>
      <c r="ETY1102" s="4"/>
      <c r="ETZ1102" s="4"/>
      <c r="EUA1102" s="4"/>
      <c r="EUB1102" s="4"/>
      <c r="EUC1102" s="4"/>
      <c r="EUD1102" s="4"/>
      <c r="EUE1102" s="4"/>
      <c r="EUF1102" s="4"/>
      <c r="EUG1102" s="4"/>
      <c r="EUH1102" s="4"/>
      <c r="EUI1102" s="4"/>
      <c r="EUJ1102" s="4"/>
      <c r="EUK1102" s="4"/>
      <c r="EUL1102" s="4"/>
      <c r="EUM1102" s="4"/>
      <c r="EUN1102" s="4"/>
      <c r="EUO1102" s="4"/>
      <c r="EUP1102" s="4"/>
      <c r="EUQ1102" s="4"/>
      <c r="EUR1102" s="4"/>
      <c r="EUS1102" s="4"/>
      <c r="EUT1102" s="4"/>
      <c r="EUU1102" s="4"/>
      <c r="EUV1102" s="4"/>
      <c r="EUW1102" s="4"/>
      <c r="EUX1102" s="4"/>
      <c r="EUY1102" s="4"/>
      <c r="EUZ1102" s="4"/>
      <c r="EVA1102" s="4"/>
      <c r="EVB1102" s="4"/>
      <c r="EVC1102" s="4"/>
      <c r="EVD1102" s="4"/>
      <c r="EVE1102" s="4"/>
      <c r="EVF1102" s="4"/>
      <c r="EVG1102" s="4"/>
      <c r="EVH1102" s="4"/>
      <c r="EVI1102" s="4"/>
      <c r="EVJ1102" s="4"/>
      <c r="EVK1102" s="4"/>
      <c r="EVL1102" s="4"/>
      <c r="EVM1102" s="4"/>
      <c r="EVN1102" s="4"/>
      <c r="EVO1102" s="4"/>
      <c r="EVP1102" s="4"/>
      <c r="EVQ1102" s="4"/>
      <c r="EVR1102" s="4"/>
      <c r="EVS1102" s="4"/>
      <c r="EVT1102" s="4"/>
      <c r="EVU1102" s="4"/>
      <c r="EVV1102" s="4"/>
      <c r="EVW1102" s="4"/>
      <c r="EVX1102" s="4"/>
      <c r="EVY1102" s="4"/>
      <c r="EVZ1102" s="4"/>
      <c r="EWA1102" s="4"/>
      <c r="EWB1102" s="4"/>
      <c r="EWC1102" s="4"/>
      <c r="EWD1102" s="4"/>
      <c r="EWE1102" s="4"/>
      <c r="EWF1102" s="4"/>
      <c r="EWG1102" s="4"/>
      <c r="EWH1102" s="4"/>
      <c r="EWI1102" s="4"/>
      <c r="EWJ1102" s="4"/>
      <c r="EWK1102" s="4"/>
      <c r="EWL1102" s="4"/>
      <c r="EWM1102" s="4"/>
      <c r="EWN1102" s="4"/>
      <c r="EWO1102" s="4"/>
      <c r="EWP1102" s="4"/>
      <c r="EWQ1102" s="4"/>
      <c r="EWR1102" s="4"/>
      <c r="EWS1102" s="4"/>
      <c r="EWT1102" s="4"/>
      <c r="EWU1102" s="4"/>
      <c r="EWV1102" s="4"/>
      <c r="EWW1102" s="4"/>
      <c r="EWX1102" s="4"/>
      <c r="EWY1102" s="4"/>
      <c r="EWZ1102" s="4"/>
      <c r="EXA1102" s="4"/>
      <c r="EXB1102" s="4"/>
      <c r="EXC1102" s="4"/>
      <c r="EXD1102" s="4"/>
      <c r="EXE1102" s="4"/>
      <c r="EXF1102" s="4"/>
      <c r="EXG1102" s="4"/>
      <c r="EXH1102" s="4"/>
      <c r="EXI1102" s="4"/>
      <c r="EXJ1102" s="4"/>
      <c r="EXK1102" s="4"/>
      <c r="EXL1102" s="4"/>
      <c r="EXM1102" s="4"/>
      <c r="EXN1102" s="4"/>
      <c r="EXO1102" s="4"/>
      <c r="EXP1102" s="4"/>
      <c r="EXQ1102" s="4"/>
      <c r="EXR1102" s="4"/>
      <c r="EXS1102" s="4"/>
      <c r="EXT1102" s="4"/>
      <c r="EXU1102" s="4"/>
      <c r="EXV1102" s="4"/>
      <c r="EXW1102" s="4"/>
      <c r="EXX1102" s="4"/>
      <c r="EXY1102" s="4"/>
      <c r="EXZ1102" s="4"/>
      <c r="EYA1102" s="4"/>
      <c r="EYB1102" s="4"/>
      <c r="EYC1102" s="4"/>
      <c r="EYD1102" s="4"/>
      <c r="EYE1102" s="4"/>
      <c r="EYF1102" s="4"/>
      <c r="EYG1102" s="4"/>
      <c r="EYH1102" s="4"/>
      <c r="EYI1102" s="4"/>
      <c r="EYJ1102" s="4"/>
      <c r="EYK1102" s="4"/>
      <c r="EYL1102" s="4"/>
      <c r="EYM1102" s="4"/>
      <c r="EYN1102" s="4"/>
      <c r="EYO1102" s="4"/>
      <c r="EYP1102" s="4"/>
      <c r="EYQ1102" s="4"/>
      <c r="EYR1102" s="4"/>
      <c r="EYS1102" s="4"/>
      <c r="EYT1102" s="4"/>
      <c r="EYU1102" s="4"/>
      <c r="EYV1102" s="4"/>
      <c r="EYW1102" s="4"/>
      <c r="EYX1102" s="4"/>
      <c r="EYY1102" s="4"/>
      <c r="EYZ1102" s="4"/>
      <c r="EZA1102" s="4"/>
      <c r="EZB1102" s="4"/>
      <c r="EZC1102" s="4"/>
      <c r="EZD1102" s="4"/>
      <c r="EZE1102" s="4"/>
      <c r="EZF1102" s="4"/>
      <c r="EZG1102" s="4"/>
      <c r="EZH1102" s="4"/>
      <c r="EZI1102" s="4"/>
      <c r="EZJ1102" s="4"/>
      <c r="EZK1102" s="4"/>
      <c r="EZL1102" s="4"/>
      <c r="EZM1102" s="4"/>
      <c r="EZN1102" s="4"/>
      <c r="EZO1102" s="4"/>
      <c r="EZP1102" s="4"/>
      <c r="EZQ1102" s="4"/>
      <c r="EZR1102" s="4"/>
      <c r="EZS1102" s="4"/>
      <c r="EZT1102" s="4"/>
      <c r="EZU1102" s="4"/>
      <c r="EZV1102" s="4"/>
      <c r="EZW1102" s="4"/>
      <c r="EZX1102" s="4"/>
      <c r="EZY1102" s="4"/>
      <c r="EZZ1102" s="4"/>
      <c r="FAA1102" s="4"/>
      <c r="FAB1102" s="4"/>
      <c r="FAC1102" s="4"/>
      <c r="FAD1102" s="4"/>
      <c r="FAE1102" s="4"/>
      <c r="FAF1102" s="4"/>
      <c r="FAG1102" s="4"/>
      <c r="FAH1102" s="4"/>
      <c r="FAI1102" s="4"/>
      <c r="FAJ1102" s="4"/>
      <c r="FAK1102" s="4"/>
      <c r="FAL1102" s="4"/>
      <c r="FAM1102" s="4"/>
      <c r="FAN1102" s="4"/>
      <c r="FAO1102" s="4"/>
      <c r="FAP1102" s="4"/>
      <c r="FAQ1102" s="4"/>
      <c r="FAR1102" s="4"/>
      <c r="FAS1102" s="4"/>
      <c r="FAT1102" s="4"/>
      <c r="FAU1102" s="4"/>
      <c r="FAV1102" s="4"/>
      <c r="FAW1102" s="4"/>
      <c r="FAX1102" s="4"/>
      <c r="FAY1102" s="4"/>
      <c r="FAZ1102" s="4"/>
      <c r="FBA1102" s="4"/>
      <c r="FBB1102" s="4"/>
      <c r="FBC1102" s="4"/>
      <c r="FBD1102" s="4"/>
      <c r="FBE1102" s="4"/>
      <c r="FBF1102" s="4"/>
      <c r="FBG1102" s="4"/>
      <c r="FBH1102" s="4"/>
      <c r="FBI1102" s="4"/>
      <c r="FBJ1102" s="4"/>
      <c r="FBK1102" s="4"/>
      <c r="FBL1102" s="4"/>
      <c r="FBM1102" s="4"/>
      <c r="FBN1102" s="4"/>
      <c r="FBO1102" s="4"/>
      <c r="FBP1102" s="4"/>
      <c r="FBQ1102" s="4"/>
      <c r="FBR1102" s="4"/>
      <c r="FBS1102" s="4"/>
      <c r="FBT1102" s="4"/>
      <c r="FBU1102" s="4"/>
      <c r="FBV1102" s="4"/>
      <c r="FBW1102" s="4"/>
      <c r="FBX1102" s="4"/>
      <c r="FBY1102" s="4"/>
      <c r="FBZ1102" s="4"/>
      <c r="FCA1102" s="4"/>
      <c r="FCB1102" s="4"/>
      <c r="FCC1102" s="4"/>
      <c r="FCD1102" s="4"/>
      <c r="FCE1102" s="4"/>
      <c r="FCF1102" s="4"/>
      <c r="FCG1102" s="4"/>
      <c r="FCH1102" s="4"/>
      <c r="FCI1102" s="4"/>
      <c r="FCJ1102" s="4"/>
      <c r="FCK1102" s="4"/>
      <c r="FCL1102" s="4"/>
      <c r="FCM1102" s="4"/>
      <c r="FCN1102" s="4"/>
      <c r="FCO1102" s="4"/>
      <c r="FCP1102" s="4"/>
      <c r="FCQ1102" s="4"/>
      <c r="FCR1102" s="4"/>
      <c r="FCS1102" s="4"/>
      <c r="FCT1102" s="4"/>
      <c r="FCU1102" s="4"/>
      <c r="FCV1102" s="4"/>
      <c r="FCW1102" s="4"/>
      <c r="FCX1102" s="4"/>
      <c r="FCY1102" s="4"/>
      <c r="FCZ1102" s="4"/>
      <c r="FDA1102" s="4"/>
      <c r="FDB1102" s="4"/>
      <c r="FDC1102" s="4"/>
      <c r="FDD1102" s="4"/>
      <c r="FDE1102" s="4"/>
      <c r="FDF1102" s="4"/>
      <c r="FDG1102" s="4"/>
      <c r="FDH1102" s="4"/>
      <c r="FDI1102" s="4"/>
      <c r="FDJ1102" s="4"/>
      <c r="FDK1102" s="4"/>
      <c r="FDL1102" s="4"/>
      <c r="FDM1102" s="4"/>
      <c r="FDN1102" s="4"/>
      <c r="FDO1102" s="4"/>
      <c r="FDP1102" s="4"/>
      <c r="FDQ1102" s="4"/>
      <c r="FDR1102" s="4"/>
      <c r="FDS1102" s="4"/>
      <c r="FDT1102" s="4"/>
      <c r="FDU1102" s="4"/>
      <c r="FDV1102" s="4"/>
      <c r="FDW1102" s="4"/>
      <c r="FDX1102" s="4"/>
      <c r="FDY1102" s="4"/>
      <c r="FDZ1102" s="4"/>
      <c r="FEA1102" s="4"/>
      <c r="FEB1102" s="4"/>
      <c r="FEC1102" s="4"/>
      <c r="FED1102" s="4"/>
      <c r="FEE1102" s="4"/>
      <c r="FEF1102" s="4"/>
      <c r="FEG1102" s="4"/>
      <c r="FEH1102" s="4"/>
      <c r="FEI1102" s="4"/>
      <c r="FEJ1102" s="4"/>
      <c r="FEK1102" s="4"/>
      <c r="FEL1102" s="4"/>
      <c r="FEM1102" s="4"/>
      <c r="FEN1102" s="4"/>
      <c r="FEO1102" s="4"/>
      <c r="FEP1102" s="4"/>
      <c r="FEQ1102" s="4"/>
      <c r="FER1102" s="4"/>
      <c r="FES1102" s="4"/>
      <c r="FET1102" s="4"/>
      <c r="FEU1102" s="4"/>
      <c r="FEV1102" s="4"/>
      <c r="FEW1102" s="4"/>
      <c r="FEX1102" s="4"/>
      <c r="FEY1102" s="4"/>
      <c r="FEZ1102" s="4"/>
      <c r="FFA1102" s="4"/>
      <c r="FFB1102" s="4"/>
      <c r="FFC1102" s="4"/>
      <c r="FFD1102" s="4"/>
      <c r="FFE1102" s="4"/>
      <c r="FFF1102" s="4"/>
      <c r="FFG1102" s="4"/>
      <c r="FFH1102" s="4"/>
      <c r="FFI1102" s="4"/>
      <c r="FFJ1102" s="4"/>
      <c r="FFK1102" s="4"/>
      <c r="FFL1102" s="4"/>
      <c r="FFM1102" s="4"/>
      <c r="FFN1102" s="4"/>
      <c r="FFO1102" s="4"/>
      <c r="FFP1102" s="4"/>
      <c r="FFQ1102" s="4"/>
      <c r="FFR1102" s="4"/>
      <c r="FFS1102" s="4"/>
      <c r="FFT1102" s="4"/>
      <c r="FFU1102" s="4"/>
      <c r="FFV1102" s="4"/>
      <c r="FFW1102" s="4"/>
      <c r="FFX1102" s="4"/>
      <c r="FFY1102" s="4"/>
      <c r="FFZ1102" s="4"/>
      <c r="FGA1102" s="4"/>
      <c r="FGB1102" s="4"/>
      <c r="FGC1102" s="4"/>
      <c r="FGD1102" s="4"/>
      <c r="FGE1102" s="4"/>
      <c r="FGF1102" s="4"/>
      <c r="FGG1102" s="4"/>
      <c r="FGH1102" s="4"/>
      <c r="FGI1102" s="4"/>
      <c r="FGJ1102" s="4"/>
      <c r="FGK1102" s="4"/>
      <c r="FGL1102" s="4"/>
      <c r="FGM1102" s="4"/>
      <c r="FGN1102" s="4"/>
      <c r="FGO1102" s="4"/>
      <c r="FGP1102" s="4"/>
      <c r="FGQ1102" s="4"/>
      <c r="FGR1102" s="4"/>
      <c r="FGS1102" s="4"/>
      <c r="FGT1102" s="4"/>
      <c r="FGU1102" s="4"/>
      <c r="FGV1102" s="4"/>
      <c r="FGW1102" s="4"/>
      <c r="FGX1102" s="4"/>
      <c r="FGY1102" s="4"/>
      <c r="FGZ1102" s="4"/>
      <c r="FHA1102" s="4"/>
      <c r="FHB1102" s="4"/>
      <c r="FHC1102" s="4"/>
      <c r="FHD1102" s="4"/>
      <c r="FHE1102" s="4"/>
      <c r="FHF1102" s="4"/>
      <c r="FHG1102" s="4"/>
      <c r="FHH1102" s="4"/>
      <c r="FHI1102" s="4"/>
      <c r="FHJ1102" s="4"/>
      <c r="FHK1102" s="4"/>
      <c r="FHL1102" s="4"/>
      <c r="FHM1102" s="4"/>
      <c r="FHN1102" s="4"/>
      <c r="FHO1102" s="4"/>
      <c r="FHP1102" s="4"/>
      <c r="FHQ1102" s="4"/>
      <c r="FHR1102" s="4"/>
      <c r="FHS1102" s="4"/>
      <c r="FHT1102" s="4"/>
      <c r="FHU1102" s="4"/>
      <c r="FHV1102" s="4"/>
      <c r="FHW1102" s="4"/>
      <c r="FHX1102" s="4"/>
      <c r="FHY1102" s="4"/>
      <c r="FHZ1102" s="4"/>
      <c r="FIA1102" s="4"/>
      <c r="FIB1102" s="4"/>
      <c r="FIC1102" s="4"/>
      <c r="FID1102" s="4"/>
      <c r="FIE1102" s="4"/>
      <c r="FIF1102" s="4"/>
      <c r="FIG1102" s="4"/>
      <c r="FIH1102" s="4"/>
      <c r="FII1102" s="4"/>
      <c r="FIJ1102" s="4"/>
      <c r="FIK1102" s="4"/>
      <c r="FIL1102" s="4"/>
      <c r="FIM1102" s="4"/>
      <c r="FIN1102" s="4"/>
      <c r="FIO1102" s="4"/>
      <c r="FIP1102" s="4"/>
      <c r="FIQ1102" s="4"/>
      <c r="FIR1102" s="4"/>
      <c r="FIS1102" s="4"/>
      <c r="FIT1102" s="4"/>
      <c r="FIU1102" s="4"/>
      <c r="FIV1102" s="4"/>
      <c r="FIW1102" s="4"/>
      <c r="FIX1102" s="4"/>
      <c r="FIY1102" s="4"/>
      <c r="FIZ1102" s="4"/>
      <c r="FJA1102" s="4"/>
      <c r="FJB1102" s="4"/>
      <c r="FJC1102" s="4"/>
      <c r="FJD1102" s="4"/>
      <c r="FJE1102" s="4"/>
      <c r="FJF1102" s="4"/>
      <c r="FJG1102" s="4"/>
      <c r="FJH1102" s="4"/>
      <c r="FJI1102" s="4"/>
      <c r="FJJ1102" s="4"/>
      <c r="FJK1102" s="4"/>
      <c r="FJL1102" s="4"/>
      <c r="FJM1102" s="4"/>
      <c r="FJN1102" s="4"/>
      <c r="FJO1102" s="4"/>
      <c r="FJP1102" s="4"/>
      <c r="FJQ1102" s="4"/>
      <c r="FJR1102" s="4"/>
      <c r="FJS1102" s="4"/>
      <c r="FJT1102" s="4"/>
      <c r="FJU1102" s="4"/>
      <c r="FJV1102" s="4"/>
      <c r="FJW1102" s="4"/>
      <c r="FJX1102" s="4"/>
      <c r="FJY1102" s="4"/>
      <c r="FJZ1102" s="4"/>
      <c r="FKA1102" s="4"/>
      <c r="FKB1102" s="4"/>
      <c r="FKC1102" s="4"/>
      <c r="FKD1102" s="4"/>
      <c r="FKE1102" s="4"/>
      <c r="FKF1102" s="4"/>
      <c r="FKG1102" s="4"/>
      <c r="FKH1102" s="4"/>
      <c r="FKI1102" s="4"/>
      <c r="FKJ1102" s="4"/>
      <c r="FKK1102" s="4"/>
      <c r="FKL1102" s="4"/>
      <c r="FKM1102" s="4"/>
      <c r="FKN1102" s="4"/>
      <c r="FKO1102" s="4"/>
      <c r="FKP1102" s="4"/>
      <c r="FKQ1102" s="4"/>
      <c r="FKR1102" s="4"/>
      <c r="FKS1102" s="4"/>
      <c r="FKT1102" s="4"/>
      <c r="FKU1102" s="4"/>
      <c r="FKV1102" s="4"/>
      <c r="FKW1102" s="4"/>
      <c r="FKX1102" s="4"/>
      <c r="FKY1102" s="4"/>
      <c r="FKZ1102" s="4"/>
      <c r="FLA1102" s="4"/>
      <c r="FLB1102" s="4"/>
      <c r="FLC1102" s="4"/>
      <c r="FLD1102" s="4"/>
      <c r="FLE1102" s="4"/>
      <c r="FLF1102" s="4"/>
      <c r="FLG1102" s="4"/>
      <c r="FLH1102" s="4"/>
      <c r="FLI1102" s="4"/>
      <c r="FLJ1102" s="4"/>
      <c r="FLK1102" s="4"/>
      <c r="FLL1102" s="4"/>
      <c r="FLM1102" s="4"/>
      <c r="FLN1102" s="4"/>
      <c r="FLO1102" s="4"/>
      <c r="FLP1102" s="4"/>
      <c r="FLQ1102" s="4"/>
      <c r="FLR1102" s="4"/>
      <c r="FLS1102" s="4"/>
      <c r="FLT1102" s="4"/>
      <c r="FLU1102" s="4"/>
      <c r="FLV1102" s="4"/>
      <c r="FLW1102" s="4"/>
      <c r="FLX1102" s="4"/>
      <c r="FLY1102" s="4"/>
      <c r="FLZ1102" s="4"/>
      <c r="FMA1102" s="4"/>
      <c r="FMB1102" s="4"/>
      <c r="FMC1102" s="4"/>
      <c r="FMD1102" s="4"/>
      <c r="FME1102" s="4"/>
      <c r="FMF1102" s="4"/>
      <c r="FMG1102" s="4"/>
      <c r="FMH1102" s="4"/>
      <c r="FMI1102" s="4"/>
      <c r="FMJ1102" s="4"/>
      <c r="FMK1102" s="4"/>
      <c r="FML1102" s="4"/>
      <c r="FMM1102" s="4"/>
      <c r="FMN1102" s="4"/>
      <c r="FMO1102" s="4"/>
      <c r="FMP1102" s="4"/>
      <c r="FMQ1102" s="4"/>
      <c r="FMR1102" s="4"/>
      <c r="FMS1102" s="4"/>
      <c r="FMT1102" s="4"/>
      <c r="FMU1102" s="4"/>
      <c r="FMV1102" s="4"/>
      <c r="FMW1102" s="4"/>
      <c r="FMX1102" s="4"/>
      <c r="FMY1102" s="4"/>
      <c r="FMZ1102" s="4"/>
      <c r="FNA1102" s="4"/>
      <c r="FNB1102" s="4"/>
      <c r="FNC1102" s="4"/>
      <c r="FND1102" s="4"/>
      <c r="FNE1102" s="4"/>
      <c r="FNF1102" s="4"/>
      <c r="FNG1102" s="4"/>
      <c r="FNH1102" s="4"/>
      <c r="FNI1102" s="4"/>
      <c r="FNJ1102" s="4"/>
      <c r="FNK1102" s="4"/>
      <c r="FNL1102" s="4"/>
      <c r="FNM1102" s="4"/>
      <c r="FNN1102" s="4"/>
      <c r="FNO1102" s="4"/>
      <c r="FNP1102" s="4"/>
      <c r="FNQ1102" s="4"/>
      <c r="FNR1102" s="4"/>
      <c r="FNS1102" s="4"/>
      <c r="FNT1102" s="4"/>
      <c r="FNU1102" s="4"/>
      <c r="FNV1102" s="4"/>
      <c r="FNW1102" s="4"/>
      <c r="FNX1102" s="4"/>
      <c r="FNY1102" s="4"/>
      <c r="FNZ1102" s="4"/>
      <c r="FOA1102" s="4"/>
      <c r="FOB1102" s="4"/>
      <c r="FOC1102" s="4"/>
      <c r="FOD1102" s="4"/>
      <c r="FOE1102" s="4"/>
      <c r="FOF1102" s="4"/>
      <c r="FOG1102" s="4"/>
      <c r="FOH1102" s="4"/>
      <c r="FOI1102" s="4"/>
      <c r="FOJ1102" s="4"/>
      <c r="FOK1102" s="4"/>
      <c r="FOL1102" s="4"/>
      <c r="FOM1102" s="4"/>
      <c r="FON1102" s="4"/>
      <c r="FOO1102" s="4"/>
      <c r="FOP1102" s="4"/>
      <c r="FOQ1102" s="4"/>
      <c r="FOR1102" s="4"/>
      <c r="FOS1102" s="4"/>
      <c r="FOT1102" s="4"/>
      <c r="FOU1102" s="4"/>
      <c r="FOV1102" s="4"/>
      <c r="FOW1102" s="4"/>
      <c r="FOX1102" s="4"/>
      <c r="FOY1102" s="4"/>
      <c r="FOZ1102" s="4"/>
      <c r="FPA1102" s="4"/>
      <c r="FPB1102" s="4"/>
      <c r="FPC1102" s="4"/>
      <c r="FPD1102" s="4"/>
      <c r="FPE1102" s="4"/>
      <c r="FPF1102" s="4"/>
      <c r="FPG1102" s="4"/>
      <c r="FPH1102" s="4"/>
      <c r="FPI1102" s="4"/>
      <c r="FPJ1102" s="4"/>
      <c r="FPK1102" s="4"/>
      <c r="FPL1102" s="4"/>
      <c r="FPM1102" s="4"/>
      <c r="FPN1102" s="4"/>
      <c r="FPO1102" s="4"/>
      <c r="FPP1102" s="4"/>
      <c r="FPQ1102" s="4"/>
      <c r="FPR1102" s="4"/>
      <c r="FPS1102" s="4"/>
      <c r="FPT1102" s="4"/>
      <c r="FPU1102" s="4"/>
      <c r="FPV1102" s="4"/>
      <c r="FPW1102" s="4"/>
      <c r="FPX1102" s="4"/>
      <c r="FPY1102" s="4"/>
      <c r="FPZ1102" s="4"/>
      <c r="FQA1102" s="4"/>
      <c r="FQB1102" s="4"/>
      <c r="FQC1102" s="4"/>
      <c r="FQD1102" s="4"/>
      <c r="FQE1102" s="4"/>
      <c r="FQF1102" s="4"/>
      <c r="FQG1102" s="4"/>
      <c r="FQH1102" s="4"/>
      <c r="FQI1102" s="4"/>
      <c r="FQJ1102" s="4"/>
      <c r="FQK1102" s="4"/>
      <c r="FQL1102" s="4"/>
      <c r="FQM1102" s="4"/>
      <c r="FQN1102" s="4"/>
      <c r="FQO1102" s="4"/>
      <c r="FQP1102" s="4"/>
      <c r="FQQ1102" s="4"/>
      <c r="FQR1102" s="4"/>
      <c r="FQS1102" s="4"/>
      <c r="FQT1102" s="4"/>
      <c r="FQU1102" s="4"/>
      <c r="FQV1102" s="4"/>
      <c r="FQW1102" s="4"/>
      <c r="FQX1102" s="4"/>
      <c r="FQY1102" s="4"/>
      <c r="FQZ1102" s="4"/>
      <c r="FRA1102" s="4"/>
      <c r="FRB1102" s="4"/>
      <c r="FRC1102" s="4"/>
      <c r="FRD1102" s="4"/>
      <c r="FRE1102" s="4"/>
      <c r="FRF1102" s="4"/>
      <c r="FRG1102" s="4"/>
      <c r="FRH1102" s="4"/>
      <c r="FRI1102" s="4"/>
      <c r="FRJ1102" s="4"/>
      <c r="FRK1102" s="4"/>
      <c r="FRL1102" s="4"/>
      <c r="FRM1102" s="4"/>
      <c r="FRN1102" s="4"/>
      <c r="FRO1102" s="4"/>
      <c r="FRP1102" s="4"/>
      <c r="FRQ1102" s="4"/>
      <c r="FRR1102" s="4"/>
      <c r="FRS1102" s="4"/>
      <c r="FRT1102" s="4"/>
      <c r="FRU1102" s="4"/>
      <c r="FRV1102" s="4"/>
      <c r="FRW1102" s="4"/>
      <c r="FRX1102" s="4"/>
      <c r="FRY1102" s="4"/>
      <c r="FRZ1102" s="4"/>
      <c r="FSA1102" s="4"/>
      <c r="FSB1102" s="4"/>
      <c r="FSC1102" s="4"/>
      <c r="FSD1102" s="4"/>
      <c r="FSE1102" s="4"/>
      <c r="FSF1102" s="4"/>
      <c r="FSG1102" s="4"/>
      <c r="FSH1102" s="4"/>
      <c r="FSI1102" s="4"/>
      <c r="FSJ1102" s="4"/>
      <c r="FSK1102" s="4"/>
      <c r="FSL1102" s="4"/>
      <c r="FSM1102" s="4"/>
      <c r="FSN1102" s="4"/>
      <c r="FSO1102" s="4"/>
      <c r="FSP1102" s="4"/>
      <c r="FSQ1102" s="4"/>
      <c r="FSR1102" s="4"/>
      <c r="FSS1102" s="4"/>
      <c r="FST1102" s="4"/>
      <c r="FSU1102" s="4"/>
      <c r="FSV1102" s="4"/>
      <c r="FSW1102" s="4"/>
      <c r="FSX1102" s="4"/>
      <c r="FSY1102" s="4"/>
      <c r="FSZ1102" s="4"/>
      <c r="FTA1102" s="4"/>
      <c r="FTB1102" s="4"/>
      <c r="FTC1102" s="4"/>
      <c r="FTD1102" s="4"/>
      <c r="FTE1102" s="4"/>
      <c r="FTF1102" s="4"/>
      <c r="FTG1102" s="4"/>
      <c r="FTH1102" s="4"/>
      <c r="FTI1102" s="4"/>
      <c r="FTJ1102" s="4"/>
      <c r="FTK1102" s="4"/>
      <c r="FTL1102" s="4"/>
      <c r="FTM1102" s="4"/>
      <c r="FTN1102" s="4"/>
      <c r="FTO1102" s="4"/>
      <c r="FTP1102" s="4"/>
      <c r="FTQ1102" s="4"/>
      <c r="FTR1102" s="4"/>
      <c r="FTS1102" s="4"/>
      <c r="FTT1102" s="4"/>
      <c r="FTU1102" s="4"/>
      <c r="FTV1102" s="4"/>
      <c r="FTW1102" s="4"/>
      <c r="FTX1102" s="4"/>
      <c r="FTY1102" s="4"/>
      <c r="FTZ1102" s="4"/>
      <c r="FUA1102" s="4"/>
      <c r="FUB1102" s="4"/>
      <c r="FUC1102" s="4"/>
      <c r="FUD1102" s="4"/>
      <c r="FUE1102" s="4"/>
      <c r="FUF1102" s="4"/>
      <c r="FUG1102" s="4"/>
      <c r="FUH1102" s="4"/>
      <c r="FUI1102" s="4"/>
      <c r="FUJ1102" s="4"/>
      <c r="FUK1102" s="4"/>
      <c r="FUL1102" s="4"/>
      <c r="FUM1102" s="4"/>
      <c r="FUN1102" s="4"/>
      <c r="FUO1102" s="4"/>
      <c r="FUP1102" s="4"/>
      <c r="FUQ1102" s="4"/>
      <c r="FUR1102" s="4"/>
      <c r="FUS1102" s="4"/>
      <c r="FUT1102" s="4"/>
      <c r="FUU1102" s="4"/>
      <c r="FUV1102" s="4"/>
      <c r="FUW1102" s="4"/>
      <c r="FUX1102" s="4"/>
      <c r="FUY1102" s="4"/>
      <c r="FUZ1102" s="4"/>
      <c r="FVA1102" s="4"/>
      <c r="FVB1102" s="4"/>
      <c r="FVC1102" s="4"/>
      <c r="FVD1102" s="4"/>
      <c r="FVE1102" s="4"/>
      <c r="FVF1102" s="4"/>
      <c r="FVG1102" s="4"/>
      <c r="FVH1102" s="4"/>
      <c r="FVI1102" s="4"/>
      <c r="FVJ1102" s="4"/>
      <c r="FVK1102" s="4"/>
      <c r="FVL1102" s="4"/>
      <c r="FVM1102" s="4"/>
      <c r="FVN1102" s="4"/>
      <c r="FVO1102" s="4"/>
      <c r="FVP1102" s="4"/>
      <c r="FVQ1102" s="4"/>
      <c r="FVR1102" s="4"/>
      <c r="FVS1102" s="4"/>
      <c r="FVT1102" s="4"/>
      <c r="FVU1102" s="4"/>
      <c r="FVV1102" s="4"/>
      <c r="FVW1102" s="4"/>
      <c r="FVX1102" s="4"/>
      <c r="FVY1102" s="4"/>
      <c r="FVZ1102" s="4"/>
      <c r="FWA1102" s="4"/>
      <c r="FWB1102" s="4"/>
      <c r="FWC1102" s="4"/>
      <c r="FWD1102" s="4"/>
      <c r="FWE1102" s="4"/>
      <c r="FWF1102" s="4"/>
      <c r="FWG1102" s="4"/>
      <c r="FWH1102" s="4"/>
      <c r="FWI1102" s="4"/>
      <c r="FWJ1102" s="4"/>
      <c r="FWK1102" s="4"/>
      <c r="FWL1102" s="4"/>
      <c r="FWM1102" s="4"/>
      <c r="FWN1102" s="4"/>
      <c r="FWO1102" s="4"/>
      <c r="FWP1102" s="4"/>
      <c r="FWQ1102" s="4"/>
      <c r="FWR1102" s="4"/>
      <c r="FWS1102" s="4"/>
      <c r="FWT1102" s="4"/>
      <c r="FWU1102" s="4"/>
      <c r="FWV1102" s="4"/>
      <c r="FWW1102" s="4"/>
      <c r="FWX1102" s="4"/>
      <c r="FWY1102" s="4"/>
      <c r="FWZ1102" s="4"/>
      <c r="FXA1102" s="4"/>
      <c r="FXB1102" s="4"/>
      <c r="FXC1102" s="4"/>
      <c r="FXD1102" s="4"/>
      <c r="FXE1102" s="4"/>
      <c r="FXF1102" s="4"/>
      <c r="FXG1102" s="4"/>
      <c r="FXH1102" s="4"/>
      <c r="FXI1102" s="4"/>
      <c r="FXJ1102" s="4"/>
      <c r="FXK1102" s="4"/>
      <c r="FXL1102" s="4"/>
      <c r="FXM1102" s="4"/>
      <c r="FXN1102" s="4"/>
      <c r="FXO1102" s="4"/>
      <c r="FXP1102" s="4"/>
      <c r="FXQ1102" s="4"/>
      <c r="FXR1102" s="4"/>
      <c r="FXS1102" s="4"/>
      <c r="FXT1102" s="4"/>
      <c r="FXU1102" s="4"/>
      <c r="FXV1102" s="4"/>
      <c r="FXW1102" s="4"/>
      <c r="FXX1102" s="4"/>
      <c r="FXY1102" s="4"/>
      <c r="FXZ1102" s="4"/>
      <c r="FYA1102" s="4"/>
      <c r="FYB1102" s="4"/>
      <c r="FYC1102" s="4"/>
      <c r="FYD1102" s="4"/>
      <c r="FYE1102" s="4"/>
      <c r="FYF1102" s="4"/>
      <c r="FYG1102" s="4"/>
      <c r="FYH1102" s="4"/>
      <c r="FYI1102" s="4"/>
      <c r="FYJ1102" s="4"/>
      <c r="FYK1102" s="4"/>
      <c r="FYL1102" s="4"/>
      <c r="FYM1102" s="4"/>
      <c r="FYN1102" s="4"/>
      <c r="FYO1102" s="4"/>
      <c r="FYP1102" s="4"/>
      <c r="FYQ1102" s="4"/>
      <c r="FYR1102" s="4"/>
      <c r="FYS1102" s="4"/>
      <c r="FYT1102" s="4"/>
      <c r="FYU1102" s="4"/>
      <c r="FYV1102" s="4"/>
      <c r="FYW1102" s="4"/>
      <c r="FYX1102" s="4"/>
      <c r="FYY1102" s="4"/>
      <c r="FYZ1102" s="4"/>
      <c r="FZA1102" s="4"/>
      <c r="FZB1102" s="4"/>
      <c r="FZC1102" s="4"/>
      <c r="FZD1102" s="4"/>
      <c r="FZE1102" s="4"/>
      <c r="FZF1102" s="4"/>
      <c r="FZG1102" s="4"/>
      <c r="FZH1102" s="4"/>
      <c r="FZI1102" s="4"/>
      <c r="FZJ1102" s="4"/>
      <c r="FZK1102" s="4"/>
      <c r="FZL1102" s="4"/>
      <c r="FZM1102" s="4"/>
      <c r="FZN1102" s="4"/>
      <c r="FZO1102" s="4"/>
      <c r="FZP1102" s="4"/>
      <c r="FZQ1102" s="4"/>
      <c r="FZR1102" s="4"/>
      <c r="FZS1102" s="4"/>
      <c r="FZT1102" s="4"/>
      <c r="FZU1102" s="4"/>
      <c r="FZV1102" s="4"/>
      <c r="FZW1102" s="4"/>
      <c r="FZX1102" s="4"/>
      <c r="FZY1102" s="4"/>
      <c r="FZZ1102" s="4"/>
      <c r="GAA1102" s="4"/>
      <c r="GAB1102" s="4"/>
      <c r="GAC1102" s="4"/>
      <c r="GAD1102" s="4"/>
      <c r="GAE1102" s="4"/>
      <c r="GAF1102" s="4"/>
      <c r="GAG1102" s="4"/>
      <c r="GAH1102" s="4"/>
      <c r="GAI1102" s="4"/>
      <c r="GAJ1102" s="4"/>
      <c r="GAK1102" s="4"/>
      <c r="GAL1102" s="4"/>
      <c r="GAM1102" s="4"/>
      <c r="GAN1102" s="4"/>
      <c r="GAO1102" s="4"/>
      <c r="GAP1102" s="4"/>
      <c r="GAQ1102" s="4"/>
      <c r="GAR1102" s="4"/>
      <c r="GAS1102" s="4"/>
      <c r="GAT1102" s="4"/>
      <c r="GAU1102" s="4"/>
      <c r="GAV1102" s="4"/>
      <c r="GAW1102" s="4"/>
      <c r="GAX1102" s="4"/>
      <c r="GAY1102" s="4"/>
      <c r="GAZ1102" s="4"/>
      <c r="GBA1102" s="4"/>
      <c r="GBB1102" s="4"/>
      <c r="GBC1102" s="4"/>
      <c r="GBD1102" s="4"/>
      <c r="GBE1102" s="4"/>
      <c r="GBF1102" s="4"/>
      <c r="GBG1102" s="4"/>
      <c r="GBH1102" s="4"/>
      <c r="GBI1102" s="4"/>
      <c r="GBJ1102" s="4"/>
      <c r="GBK1102" s="4"/>
      <c r="GBL1102" s="4"/>
      <c r="GBM1102" s="4"/>
      <c r="GBN1102" s="4"/>
      <c r="GBO1102" s="4"/>
      <c r="GBP1102" s="4"/>
      <c r="GBQ1102" s="4"/>
      <c r="GBR1102" s="4"/>
      <c r="GBS1102" s="4"/>
      <c r="GBT1102" s="4"/>
      <c r="GBU1102" s="4"/>
      <c r="GBV1102" s="4"/>
      <c r="GBW1102" s="4"/>
      <c r="GBX1102" s="4"/>
      <c r="GBY1102" s="4"/>
      <c r="GBZ1102" s="4"/>
      <c r="GCA1102" s="4"/>
      <c r="GCB1102" s="4"/>
      <c r="GCC1102" s="4"/>
      <c r="GCD1102" s="4"/>
      <c r="GCE1102" s="4"/>
      <c r="GCF1102" s="4"/>
      <c r="GCG1102" s="4"/>
      <c r="GCH1102" s="4"/>
      <c r="GCI1102" s="4"/>
      <c r="GCJ1102" s="4"/>
      <c r="GCK1102" s="4"/>
      <c r="GCL1102" s="4"/>
      <c r="GCM1102" s="4"/>
      <c r="GCN1102" s="4"/>
      <c r="GCO1102" s="4"/>
      <c r="GCP1102" s="4"/>
      <c r="GCQ1102" s="4"/>
      <c r="GCR1102" s="4"/>
      <c r="GCS1102" s="4"/>
      <c r="GCT1102" s="4"/>
      <c r="GCU1102" s="4"/>
      <c r="GCV1102" s="4"/>
      <c r="GCW1102" s="4"/>
      <c r="GCX1102" s="4"/>
      <c r="GCY1102" s="4"/>
      <c r="GCZ1102" s="4"/>
      <c r="GDA1102" s="4"/>
      <c r="GDB1102" s="4"/>
      <c r="GDC1102" s="4"/>
      <c r="GDD1102" s="4"/>
      <c r="GDE1102" s="4"/>
      <c r="GDF1102" s="4"/>
      <c r="GDG1102" s="4"/>
      <c r="GDH1102" s="4"/>
      <c r="GDI1102" s="4"/>
      <c r="GDJ1102" s="4"/>
      <c r="GDK1102" s="4"/>
      <c r="GDL1102" s="4"/>
      <c r="GDM1102" s="4"/>
      <c r="GDN1102" s="4"/>
      <c r="GDO1102" s="4"/>
      <c r="GDP1102" s="4"/>
      <c r="GDQ1102" s="4"/>
      <c r="GDR1102" s="4"/>
      <c r="GDS1102" s="4"/>
      <c r="GDT1102" s="4"/>
      <c r="GDU1102" s="4"/>
      <c r="GDV1102" s="4"/>
      <c r="GDW1102" s="4"/>
      <c r="GDX1102" s="4"/>
      <c r="GDY1102" s="4"/>
      <c r="GDZ1102" s="4"/>
      <c r="GEA1102" s="4"/>
      <c r="GEB1102" s="4"/>
      <c r="GEC1102" s="4"/>
      <c r="GED1102" s="4"/>
      <c r="GEE1102" s="4"/>
      <c r="GEF1102" s="4"/>
      <c r="GEG1102" s="4"/>
      <c r="GEH1102" s="4"/>
      <c r="GEI1102" s="4"/>
      <c r="GEJ1102" s="4"/>
      <c r="GEK1102" s="4"/>
      <c r="GEL1102" s="4"/>
      <c r="GEM1102" s="4"/>
      <c r="GEN1102" s="4"/>
      <c r="GEO1102" s="4"/>
      <c r="GEP1102" s="4"/>
      <c r="GEQ1102" s="4"/>
      <c r="GER1102" s="4"/>
      <c r="GES1102" s="4"/>
      <c r="GET1102" s="4"/>
      <c r="GEU1102" s="4"/>
      <c r="GEV1102" s="4"/>
      <c r="GEW1102" s="4"/>
      <c r="GEX1102" s="4"/>
      <c r="GEY1102" s="4"/>
      <c r="GEZ1102" s="4"/>
      <c r="GFA1102" s="4"/>
      <c r="GFB1102" s="4"/>
      <c r="GFC1102" s="4"/>
      <c r="GFD1102" s="4"/>
      <c r="GFE1102" s="4"/>
      <c r="GFF1102" s="4"/>
      <c r="GFG1102" s="4"/>
      <c r="GFH1102" s="4"/>
      <c r="GFI1102" s="4"/>
      <c r="GFJ1102" s="4"/>
      <c r="GFK1102" s="4"/>
      <c r="GFL1102" s="4"/>
      <c r="GFM1102" s="4"/>
      <c r="GFN1102" s="4"/>
      <c r="GFO1102" s="4"/>
      <c r="GFP1102" s="4"/>
      <c r="GFQ1102" s="4"/>
      <c r="GFR1102" s="4"/>
      <c r="GFS1102" s="4"/>
      <c r="GFT1102" s="4"/>
      <c r="GFU1102" s="4"/>
      <c r="GFV1102" s="4"/>
      <c r="GFW1102" s="4"/>
      <c r="GFX1102" s="4"/>
      <c r="GFY1102" s="4"/>
      <c r="GFZ1102" s="4"/>
      <c r="GGA1102" s="4"/>
      <c r="GGB1102" s="4"/>
      <c r="GGC1102" s="4"/>
      <c r="GGD1102" s="4"/>
      <c r="GGE1102" s="4"/>
      <c r="GGF1102" s="4"/>
      <c r="GGG1102" s="4"/>
      <c r="GGH1102" s="4"/>
      <c r="GGI1102" s="4"/>
      <c r="GGJ1102" s="4"/>
      <c r="GGK1102" s="4"/>
      <c r="GGL1102" s="4"/>
      <c r="GGM1102" s="4"/>
      <c r="GGN1102" s="4"/>
      <c r="GGO1102" s="4"/>
      <c r="GGP1102" s="4"/>
      <c r="GGQ1102" s="4"/>
      <c r="GGR1102" s="4"/>
      <c r="GGS1102" s="4"/>
      <c r="GGT1102" s="4"/>
      <c r="GGU1102" s="4"/>
      <c r="GGV1102" s="4"/>
      <c r="GGW1102" s="4"/>
      <c r="GGX1102" s="4"/>
      <c r="GGY1102" s="4"/>
      <c r="GGZ1102" s="4"/>
      <c r="GHA1102" s="4"/>
      <c r="GHB1102" s="4"/>
      <c r="GHC1102" s="4"/>
      <c r="GHD1102" s="4"/>
      <c r="GHE1102" s="4"/>
      <c r="GHF1102" s="4"/>
      <c r="GHG1102" s="4"/>
      <c r="GHH1102" s="4"/>
      <c r="GHI1102" s="4"/>
      <c r="GHJ1102" s="4"/>
      <c r="GHK1102" s="4"/>
      <c r="GHL1102" s="4"/>
      <c r="GHM1102" s="4"/>
      <c r="GHN1102" s="4"/>
      <c r="GHO1102" s="4"/>
      <c r="GHP1102" s="4"/>
      <c r="GHQ1102" s="4"/>
      <c r="GHR1102" s="4"/>
      <c r="GHS1102" s="4"/>
      <c r="GHT1102" s="4"/>
      <c r="GHU1102" s="4"/>
      <c r="GHV1102" s="4"/>
      <c r="GHW1102" s="4"/>
      <c r="GHX1102" s="4"/>
      <c r="GHY1102" s="4"/>
      <c r="GHZ1102" s="4"/>
      <c r="GIA1102" s="4"/>
      <c r="GIB1102" s="4"/>
      <c r="GIC1102" s="4"/>
      <c r="GID1102" s="4"/>
      <c r="GIE1102" s="4"/>
      <c r="GIF1102" s="4"/>
      <c r="GIG1102" s="4"/>
      <c r="GIH1102" s="4"/>
      <c r="GII1102" s="4"/>
      <c r="GIJ1102" s="4"/>
      <c r="GIK1102" s="4"/>
      <c r="GIL1102" s="4"/>
      <c r="GIM1102" s="4"/>
      <c r="GIN1102" s="4"/>
      <c r="GIO1102" s="4"/>
      <c r="GIP1102" s="4"/>
      <c r="GIQ1102" s="4"/>
      <c r="GIR1102" s="4"/>
      <c r="GIS1102" s="4"/>
      <c r="GIT1102" s="4"/>
      <c r="GIU1102" s="4"/>
      <c r="GIV1102" s="4"/>
      <c r="GIW1102" s="4"/>
      <c r="GIX1102" s="4"/>
      <c r="GIY1102" s="4"/>
      <c r="GIZ1102" s="4"/>
      <c r="GJA1102" s="4"/>
      <c r="GJB1102" s="4"/>
      <c r="GJC1102" s="4"/>
      <c r="GJD1102" s="4"/>
      <c r="GJE1102" s="4"/>
      <c r="GJF1102" s="4"/>
      <c r="GJG1102" s="4"/>
      <c r="GJH1102" s="4"/>
      <c r="GJI1102" s="4"/>
      <c r="GJJ1102" s="4"/>
      <c r="GJK1102" s="4"/>
      <c r="GJL1102" s="4"/>
      <c r="GJM1102" s="4"/>
      <c r="GJN1102" s="4"/>
      <c r="GJO1102" s="4"/>
      <c r="GJP1102" s="4"/>
      <c r="GJQ1102" s="4"/>
      <c r="GJR1102" s="4"/>
      <c r="GJS1102" s="4"/>
      <c r="GJT1102" s="4"/>
      <c r="GJU1102" s="4"/>
      <c r="GJV1102" s="4"/>
      <c r="GJW1102" s="4"/>
      <c r="GJX1102" s="4"/>
      <c r="GJY1102" s="4"/>
      <c r="GJZ1102" s="4"/>
      <c r="GKA1102" s="4"/>
      <c r="GKB1102" s="4"/>
      <c r="GKC1102" s="4"/>
      <c r="GKD1102" s="4"/>
      <c r="GKE1102" s="4"/>
      <c r="GKF1102" s="4"/>
      <c r="GKG1102" s="4"/>
      <c r="GKH1102" s="4"/>
      <c r="GKI1102" s="4"/>
      <c r="GKJ1102" s="4"/>
      <c r="GKK1102" s="4"/>
      <c r="GKL1102" s="4"/>
      <c r="GKM1102" s="4"/>
      <c r="GKN1102" s="4"/>
      <c r="GKO1102" s="4"/>
      <c r="GKP1102" s="4"/>
      <c r="GKQ1102" s="4"/>
      <c r="GKR1102" s="4"/>
      <c r="GKS1102" s="4"/>
      <c r="GKT1102" s="4"/>
      <c r="GKU1102" s="4"/>
      <c r="GKV1102" s="4"/>
      <c r="GKW1102" s="4"/>
      <c r="GKX1102" s="4"/>
      <c r="GKY1102" s="4"/>
      <c r="GKZ1102" s="4"/>
      <c r="GLA1102" s="4"/>
      <c r="GLB1102" s="4"/>
      <c r="GLC1102" s="4"/>
      <c r="GLD1102" s="4"/>
      <c r="GLE1102" s="4"/>
      <c r="GLF1102" s="4"/>
      <c r="GLG1102" s="4"/>
      <c r="GLH1102" s="4"/>
      <c r="GLI1102" s="4"/>
      <c r="GLJ1102" s="4"/>
      <c r="GLK1102" s="4"/>
      <c r="GLL1102" s="4"/>
      <c r="GLM1102" s="4"/>
      <c r="GLN1102" s="4"/>
      <c r="GLO1102" s="4"/>
      <c r="GLP1102" s="4"/>
      <c r="GLQ1102" s="4"/>
      <c r="GLR1102" s="4"/>
      <c r="GLS1102" s="4"/>
      <c r="GLT1102" s="4"/>
      <c r="GLU1102" s="4"/>
      <c r="GLV1102" s="4"/>
      <c r="GLW1102" s="4"/>
      <c r="GLX1102" s="4"/>
      <c r="GLY1102" s="4"/>
      <c r="GLZ1102" s="4"/>
      <c r="GMA1102" s="4"/>
      <c r="GMB1102" s="4"/>
      <c r="GMC1102" s="4"/>
      <c r="GMD1102" s="4"/>
      <c r="GME1102" s="4"/>
      <c r="GMF1102" s="4"/>
      <c r="GMG1102" s="4"/>
      <c r="GMH1102" s="4"/>
      <c r="GMI1102" s="4"/>
      <c r="GMJ1102" s="4"/>
      <c r="GMK1102" s="4"/>
      <c r="GML1102" s="4"/>
      <c r="GMM1102" s="4"/>
      <c r="GMN1102" s="4"/>
      <c r="GMO1102" s="4"/>
      <c r="GMP1102" s="4"/>
      <c r="GMQ1102" s="4"/>
      <c r="GMR1102" s="4"/>
      <c r="GMS1102" s="4"/>
      <c r="GMT1102" s="4"/>
      <c r="GMU1102" s="4"/>
      <c r="GMV1102" s="4"/>
      <c r="GMW1102" s="4"/>
      <c r="GMX1102" s="4"/>
      <c r="GMY1102" s="4"/>
      <c r="GMZ1102" s="4"/>
      <c r="GNA1102" s="4"/>
      <c r="GNB1102" s="4"/>
      <c r="GNC1102" s="4"/>
      <c r="GND1102" s="4"/>
      <c r="GNE1102" s="4"/>
      <c r="GNF1102" s="4"/>
      <c r="GNG1102" s="4"/>
      <c r="GNH1102" s="4"/>
      <c r="GNI1102" s="4"/>
      <c r="GNJ1102" s="4"/>
      <c r="GNK1102" s="4"/>
      <c r="GNL1102" s="4"/>
      <c r="GNM1102" s="4"/>
      <c r="GNN1102" s="4"/>
      <c r="GNO1102" s="4"/>
      <c r="GNP1102" s="4"/>
      <c r="GNQ1102" s="4"/>
      <c r="GNR1102" s="4"/>
      <c r="GNS1102" s="4"/>
      <c r="GNT1102" s="4"/>
      <c r="GNU1102" s="4"/>
      <c r="GNV1102" s="4"/>
      <c r="GNW1102" s="4"/>
      <c r="GNX1102" s="4"/>
      <c r="GNY1102" s="4"/>
      <c r="GNZ1102" s="4"/>
      <c r="GOA1102" s="4"/>
      <c r="GOB1102" s="4"/>
      <c r="GOC1102" s="4"/>
      <c r="GOD1102" s="4"/>
      <c r="GOE1102" s="4"/>
      <c r="GOF1102" s="4"/>
      <c r="GOG1102" s="4"/>
      <c r="GOH1102" s="4"/>
      <c r="GOI1102" s="4"/>
      <c r="GOJ1102" s="4"/>
      <c r="GOK1102" s="4"/>
      <c r="GOL1102" s="4"/>
      <c r="GOM1102" s="4"/>
      <c r="GON1102" s="4"/>
      <c r="GOO1102" s="4"/>
      <c r="GOP1102" s="4"/>
      <c r="GOQ1102" s="4"/>
      <c r="GOR1102" s="4"/>
      <c r="GOS1102" s="4"/>
      <c r="GOT1102" s="4"/>
      <c r="GOU1102" s="4"/>
      <c r="GOV1102" s="4"/>
      <c r="GOW1102" s="4"/>
      <c r="GOX1102" s="4"/>
      <c r="GOY1102" s="4"/>
      <c r="GOZ1102" s="4"/>
      <c r="GPA1102" s="4"/>
      <c r="GPB1102" s="4"/>
      <c r="GPC1102" s="4"/>
      <c r="GPD1102" s="4"/>
      <c r="GPE1102" s="4"/>
      <c r="GPF1102" s="4"/>
      <c r="GPG1102" s="4"/>
      <c r="GPH1102" s="4"/>
      <c r="GPI1102" s="4"/>
      <c r="GPJ1102" s="4"/>
      <c r="GPK1102" s="4"/>
      <c r="GPL1102" s="4"/>
      <c r="GPM1102" s="4"/>
      <c r="GPN1102" s="4"/>
      <c r="GPO1102" s="4"/>
      <c r="GPP1102" s="4"/>
      <c r="GPQ1102" s="4"/>
      <c r="GPR1102" s="4"/>
      <c r="GPS1102" s="4"/>
      <c r="GPT1102" s="4"/>
      <c r="GPU1102" s="4"/>
      <c r="GPV1102" s="4"/>
      <c r="GPW1102" s="4"/>
      <c r="GPX1102" s="4"/>
      <c r="GPY1102" s="4"/>
      <c r="GPZ1102" s="4"/>
      <c r="GQA1102" s="4"/>
      <c r="GQB1102" s="4"/>
      <c r="GQC1102" s="4"/>
      <c r="GQD1102" s="4"/>
      <c r="GQE1102" s="4"/>
      <c r="GQF1102" s="4"/>
      <c r="GQG1102" s="4"/>
      <c r="GQH1102" s="4"/>
      <c r="GQI1102" s="4"/>
      <c r="GQJ1102" s="4"/>
      <c r="GQK1102" s="4"/>
      <c r="GQL1102" s="4"/>
      <c r="GQM1102" s="4"/>
      <c r="GQN1102" s="4"/>
      <c r="GQO1102" s="4"/>
      <c r="GQP1102" s="4"/>
      <c r="GQQ1102" s="4"/>
      <c r="GQR1102" s="4"/>
      <c r="GQS1102" s="4"/>
      <c r="GQT1102" s="4"/>
      <c r="GQU1102" s="4"/>
      <c r="GQV1102" s="4"/>
      <c r="GQW1102" s="4"/>
      <c r="GQX1102" s="4"/>
      <c r="GQY1102" s="4"/>
      <c r="GQZ1102" s="4"/>
      <c r="GRA1102" s="4"/>
      <c r="GRB1102" s="4"/>
      <c r="GRC1102" s="4"/>
      <c r="GRD1102" s="4"/>
      <c r="GRE1102" s="4"/>
      <c r="GRF1102" s="4"/>
      <c r="GRG1102" s="4"/>
      <c r="GRH1102" s="4"/>
      <c r="GRI1102" s="4"/>
      <c r="GRJ1102" s="4"/>
      <c r="GRK1102" s="4"/>
      <c r="GRL1102" s="4"/>
      <c r="GRM1102" s="4"/>
      <c r="GRN1102" s="4"/>
      <c r="GRO1102" s="4"/>
      <c r="GRP1102" s="4"/>
      <c r="GRQ1102" s="4"/>
      <c r="GRR1102" s="4"/>
      <c r="GRS1102" s="4"/>
      <c r="GRT1102" s="4"/>
      <c r="GRU1102" s="4"/>
      <c r="GRV1102" s="4"/>
      <c r="GRW1102" s="4"/>
      <c r="GRX1102" s="4"/>
      <c r="GRY1102" s="4"/>
      <c r="GRZ1102" s="4"/>
      <c r="GSA1102" s="4"/>
      <c r="GSB1102" s="4"/>
      <c r="GSC1102" s="4"/>
      <c r="GSD1102" s="4"/>
      <c r="GSE1102" s="4"/>
      <c r="GSF1102" s="4"/>
      <c r="GSG1102" s="4"/>
      <c r="GSH1102" s="4"/>
      <c r="GSI1102" s="4"/>
      <c r="GSJ1102" s="4"/>
      <c r="GSK1102" s="4"/>
      <c r="GSL1102" s="4"/>
      <c r="GSM1102" s="4"/>
      <c r="GSN1102" s="4"/>
      <c r="GSO1102" s="4"/>
      <c r="GSP1102" s="4"/>
      <c r="GSQ1102" s="4"/>
      <c r="GSR1102" s="4"/>
      <c r="GSS1102" s="4"/>
      <c r="GST1102" s="4"/>
      <c r="GSU1102" s="4"/>
      <c r="GSV1102" s="4"/>
      <c r="GSW1102" s="4"/>
      <c r="GSX1102" s="4"/>
      <c r="GSY1102" s="4"/>
      <c r="GSZ1102" s="4"/>
      <c r="GTA1102" s="4"/>
      <c r="GTB1102" s="4"/>
      <c r="GTC1102" s="4"/>
      <c r="GTD1102" s="4"/>
      <c r="GTE1102" s="4"/>
      <c r="GTF1102" s="4"/>
      <c r="GTG1102" s="4"/>
      <c r="GTH1102" s="4"/>
      <c r="GTI1102" s="4"/>
      <c r="GTJ1102" s="4"/>
      <c r="GTK1102" s="4"/>
      <c r="GTL1102" s="4"/>
      <c r="GTM1102" s="4"/>
      <c r="GTN1102" s="4"/>
      <c r="GTO1102" s="4"/>
      <c r="GTP1102" s="4"/>
      <c r="GTQ1102" s="4"/>
      <c r="GTR1102" s="4"/>
      <c r="GTS1102" s="4"/>
      <c r="GTT1102" s="4"/>
      <c r="GTU1102" s="4"/>
      <c r="GTV1102" s="4"/>
      <c r="GTW1102" s="4"/>
      <c r="GTX1102" s="4"/>
      <c r="GTY1102" s="4"/>
      <c r="GTZ1102" s="4"/>
      <c r="GUA1102" s="4"/>
      <c r="GUB1102" s="4"/>
      <c r="GUC1102" s="4"/>
      <c r="GUD1102" s="4"/>
      <c r="GUE1102" s="4"/>
      <c r="GUF1102" s="4"/>
      <c r="GUG1102" s="4"/>
      <c r="GUH1102" s="4"/>
      <c r="GUI1102" s="4"/>
      <c r="GUJ1102" s="4"/>
      <c r="GUK1102" s="4"/>
      <c r="GUL1102" s="4"/>
      <c r="GUM1102" s="4"/>
      <c r="GUN1102" s="4"/>
      <c r="GUO1102" s="4"/>
      <c r="GUP1102" s="4"/>
      <c r="GUQ1102" s="4"/>
      <c r="GUR1102" s="4"/>
      <c r="GUS1102" s="4"/>
      <c r="GUT1102" s="4"/>
      <c r="GUU1102" s="4"/>
      <c r="GUV1102" s="4"/>
      <c r="GUW1102" s="4"/>
      <c r="GUX1102" s="4"/>
      <c r="GUY1102" s="4"/>
      <c r="GUZ1102" s="4"/>
      <c r="GVA1102" s="4"/>
      <c r="GVB1102" s="4"/>
      <c r="GVC1102" s="4"/>
      <c r="GVD1102" s="4"/>
      <c r="GVE1102" s="4"/>
      <c r="GVF1102" s="4"/>
      <c r="GVG1102" s="4"/>
      <c r="GVH1102" s="4"/>
      <c r="GVI1102" s="4"/>
      <c r="GVJ1102" s="4"/>
      <c r="GVK1102" s="4"/>
      <c r="GVL1102" s="4"/>
      <c r="GVM1102" s="4"/>
      <c r="GVN1102" s="4"/>
      <c r="GVO1102" s="4"/>
      <c r="GVP1102" s="4"/>
      <c r="GVQ1102" s="4"/>
      <c r="GVR1102" s="4"/>
      <c r="GVS1102" s="4"/>
      <c r="GVT1102" s="4"/>
      <c r="GVU1102" s="4"/>
      <c r="GVV1102" s="4"/>
      <c r="GVW1102" s="4"/>
      <c r="GVX1102" s="4"/>
      <c r="GVY1102" s="4"/>
      <c r="GVZ1102" s="4"/>
      <c r="GWA1102" s="4"/>
      <c r="GWB1102" s="4"/>
      <c r="GWC1102" s="4"/>
      <c r="GWD1102" s="4"/>
      <c r="GWE1102" s="4"/>
      <c r="GWF1102" s="4"/>
      <c r="GWG1102" s="4"/>
      <c r="GWH1102" s="4"/>
      <c r="GWI1102" s="4"/>
      <c r="GWJ1102" s="4"/>
      <c r="GWK1102" s="4"/>
      <c r="GWL1102" s="4"/>
      <c r="GWM1102" s="4"/>
      <c r="GWN1102" s="4"/>
      <c r="GWO1102" s="4"/>
      <c r="GWP1102" s="4"/>
      <c r="GWQ1102" s="4"/>
      <c r="GWR1102" s="4"/>
      <c r="GWS1102" s="4"/>
      <c r="GWT1102" s="4"/>
      <c r="GWU1102" s="4"/>
      <c r="GWV1102" s="4"/>
      <c r="GWW1102" s="4"/>
      <c r="GWX1102" s="4"/>
      <c r="GWY1102" s="4"/>
      <c r="GWZ1102" s="4"/>
      <c r="GXA1102" s="4"/>
      <c r="GXB1102" s="4"/>
      <c r="GXC1102" s="4"/>
      <c r="GXD1102" s="4"/>
      <c r="GXE1102" s="4"/>
      <c r="GXF1102" s="4"/>
      <c r="GXG1102" s="4"/>
      <c r="GXH1102" s="4"/>
      <c r="GXI1102" s="4"/>
      <c r="GXJ1102" s="4"/>
      <c r="GXK1102" s="4"/>
      <c r="GXL1102" s="4"/>
      <c r="GXM1102" s="4"/>
      <c r="GXN1102" s="4"/>
      <c r="GXO1102" s="4"/>
      <c r="GXP1102" s="4"/>
      <c r="GXQ1102" s="4"/>
      <c r="GXR1102" s="4"/>
      <c r="GXS1102" s="4"/>
      <c r="GXT1102" s="4"/>
      <c r="GXU1102" s="4"/>
      <c r="GXV1102" s="4"/>
      <c r="GXW1102" s="4"/>
      <c r="GXX1102" s="4"/>
      <c r="GXY1102" s="4"/>
      <c r="GXZ1102" s="4"/>
      <c r="GYA1102" s="4"/>
      <c r="GYB1102" s="4"/>
      <c r="GYC1102" s="4"/>
      <c r="GYD1102" s="4"/>
      <c r="GYE1102" s="4"/>
      <c r="GYF1102" s="4"/>
      <c r="GYG1102" s="4"/>
      <c r="GYH1102" s="4"/>
      <c r="GYI1102" s="4"/>
      <c r="GYJ1102" s="4"/>
      <c r="GYK1102" s="4"/>
      <c r="GYL1102" s="4"/>
      <c r="GYM1102" s="4"/>
      <c r="GYN1102" s="4"/>
      <c r="GYO1102" s="4"/>
      <c r="GYP1102" s="4"/>
      <c r="GYQ1102" s="4"/>
      <c r="GYR1102" s="4"/>
      <c r="GYS1102" s="4"/>
      <c r="GYT1102" s="4"/>
      <c r="GYU1102" s="4"/>
      <c r="GYV1102" s="4"/>
      <c r="GYW1102" s="4"/>
      <c r="GYX1102" s="4"/>
      <c r="GYY1102" s="4"/>
      <c r="GYZ1102" s="4"/>
      <c r="GZA1102" s="4"/>
      <c r="GZB1102" s="4"/>
      <c r="GZC1102" s="4"/>
      <c r="GZD1102" s="4"/>
      <c r="GZE1102" s="4"/>
      <c r="GZF1102" s="4"/>
      <c r="GZG1102" s="4"/>
      <c r="GZH1102" s="4"/>
      <c r="GZI1102" s="4"/>
      <c r="GZJ1102" s="4"/>
      <c r="GZK1102" s="4"/>
      <c r="GZL1102" s="4"/>
      <c r="GZM1102" s="4"/>
      <c r="GZN1102" s="4"/>
      <c r="GZO1102" s="4"/>
      <c r="GZP1102" s="4"/>
      <c r="GZQ1102" s="4"/>
      <c r="GZR1102" s="4"/>
      <c r="GZS1102" s="4"/>
      <c r="GZT1102" s="4"/>
      <c r="GZU1102" s="4"/>
      <c r="GZV1102" s="4"/>
      <c r="GZW1102" s="4"/>
      <c r="GZX1102" s="4"/>
      <c r="GZY1102" s="4"/>
      <c r="GZZ1102" s="4"/>
      <c r="HAA1102" s="4"/>
      <c r="HAB1102" s="4"/>
      <c r="HAC1102" s="4"/>
      <c r="HAD1102" s="4"/>
      <c r="HAE1102" s="4"/>
      <c r="HAF1102" s="4"/>
      <c r="HAG1102" s="4"/>
      <c r="HAH1102" s="4"/>
      <c r="HAI1102" s="4"/>
      <c r="HAJ1102" s="4"/>
      <c r="HAK1102" s="4"/>
      <c r="HAL1102" s="4"/>
      <c r="HAM1102" s="4"/>
      <c r="HAN1102" s="4"/>
      <c r="HAO1102" s="4"/>
      <c r="HAP1102" s="4"/>
      <c r="HAQ1102" s="4"/>
      <c r="HAR1102" s="4"/>
      <c r="HAS1102" s="4"/>
      <c r="HAT1102" s="4"/>
      <c r="HAU1102" s="4"/>
      <c r="HAV1102" s="4"/>
      <c r="HAW1102" s="4"/>
      <c r="HAX1102" s="4"/>
      <c r="HAY1102" s="4"/>
      <c r="HAZ1102" s="4"/>
      <c r="HBA1102" s="4"/>
      <c r="HBB1102" s="4"/>
      <c r="HBC1102" s="4"/>
      <c r="HBD1102" s="4"/>
      <c r="HBE1102" s="4"/>
      <c r="HBF1102" s="4"/>
      <c r="HBG1102" s="4"/>
      <c r="HBH1102" s="4"/>
      <c r="HBI1102" s="4"/>
      <c r="HBJ1102" s="4"/>
      <c r="HBK1102" s="4"/>
      <c r="HBL1102" s="4"/>
      <c r="HBM1102" s="4"/>
      <c r="HBN1102" s="4"/>
      <c r="HBO1102" s="4"/>
      <c r="HBP1102" s="4"/>
      <c r="HBQ1102" s="4"/>
      <c r="HBR1102" s="4"/>
      <c r="HBS1102" s="4"/>
      <c r="HBT1102" s="4"/>
      <c r="HBU1102" s="4"/>
      <c r="HBV1102" s="4"/>
      <c r="HBW1102" s="4"/>
      <c r="HBX1102" s="4"/>
      <c r="HBY1102" s="4"/>
      <c r="HBZ1102" s="4"/>
      <c r="HCA1102" s="4"/>
      <c r="HCB1102" s="4"/>
      <c r="HCC1102" s="4"/>
      <c r="HCD1102" s="4"/>
      <c r="HCE1102" s="4"/>
      <c r="HCF1102" s="4"/>
      <c r="HCG1102" s="4"/>
      <c r="HCH1102" s="4"/>
      <c r="HCI1102" s="4"/>
      <c r="HCJ1102" s="4"/>
      <c r="HCK1102" s="4"/>
      <c r="HCL1102" s="4"/>
      <c r="HCM1102" s="4"/>
      <c r="HCN1102" s="4"/>
      <c r="HCO1102" s="4"/>
      <c r="HCP1102" s="4"/>
      <c r="HCQ1102" s="4"/>
      <c r="HCR1102" s="4"/>
      <c r="HCS1102" s="4"/>
      <c r="HCT1102" s="4"/>
      <c r="HCU1102" s="4"/>
      <c r="HCV1102" s="4"/>
      <c r="HCW1102" s="4"/>
      <c r="HCX1102" s="4"/>
      <c r="HCY1102" s="4"/>
      <c r="HCZ1102" s="4"/>
      <c r="HDA1102" s="4"/>
      <c r="HDB1102" s="4"/>
      <c r="HDC1102" s="4"/>
      <c r="HDD1102" s="4"/>
      <c r="HDE1102" s="4"/>
      <c r="HDF1102" s="4"/>
      <c r="HDG1102" s="4"/>
      <c r="HDH1102" s="4"/>
      <c r="HDI1102" s="4"/>
      <c r="HDJ1102" s="4"/>
      <c r="HDK1102" s="4"/>
      <c r="HDL1102" s="4"/>
      <c r="HDM1102" s="4"/>
      <c r="HDN1102" s="4"/>
      <c r="HDO1102" s="4"/>
      <c r="HDP1102" s="4"/>
      <c r="HDQ1102" s="4"/>
      <c r="HDR1102" s="4"/>
      <c r="HDS1102" s="4"/>
      <c r="HDT1102" s="4"/>
      <c r="HDU1102" s="4"/>
      <c r="HDV1102" s="4"/>
      <c r="HDW1102" s="4"/>
      <c r="HDX1102" s="4"/>
      <c r="HDY1102" s="4"/>
      <c r="HDZ1102" s="4"/>
      <c r="HEA1102" s="4"/>
      <c r="HEB1102" s="4"/>
      <c r="HEC1102" s="4"/>
      <c r="HED1102" s="4"/>
      <c r="HEE1102" s="4"/>
      <c r="HEF1102" s="4"/>
      <c r="HEG1102" s="4"/>
      <c r="HEH1102" s="4"/>
      <c r="HEI1102" s="4"/>
      <c r="HEJ1102" s="4"/>
      <c r="HEK1102" s="4"/>
      <c r="HEL1102" s="4"/>
      <c r="HEM1102" s="4"/>
      <c r="HEN1102" s="4"/>
      <c r="HEO1102" s="4"/>
      <c r="HEP1102" s="4"/>
      <c r="HEQ1102" s="4"/>
      <c r="HER1102" s="4"/>
      <c r="HES1102" s="4"/>
      <c r="HET1102" s="4"/>
      <c r="HEU1102" s="4"/>
      <c r="HEV1102" s="4"/>
      <c r="HEW1102" s="4"/>
      <c r="HEX1102" s="4"/>
      <c r="HEY1102" s="4"/>
      <c r="HEZ1102" s="4"/>
      <c r="HFA1102" s="4"/>
      <c r="HFB1102" s="4"/>
      <c r="HFC1102" s="4"/>
      <c r="HFD1102" s="4"/>
      <c r="HFE1102" s="4"/>
      <c r="HFF1102" s="4"/>
      <c r="HFG1102" s="4"/>
      <c r="HFH1102" s="4"/>
      <c r="HFI1102" s="4"/>
      <c r="HFJ1102" s="4"/>
      <c r="HFK1102" s="4"/>
      <c r="HFL1102" s="4"/>
      <c r="HFM1102" s="4"/>
      <c r="HFN1102" s="4"/>
      <c r="HFO1102" s="4"/>
      <c r="HFP1102" s="4"/>
      <c r="HFQ1102" s="4"/>
      <c r="HFR1102" s="4"/>
      <c r="HFS1102" s="4"/>
      <c r="HFT1102" s="4"/>
      <c r="HFU1102" s="4"/>
      <c r="HFV1102" s="4"/>
      <c r="HFW1102" s="4"/>
      <c r="HFX1102" s="4"/>
      <c r="HFY1102" s="4"/>
      <c r="HFZ1102" s="4"/>
      <c r="HGA1102" s="4"/>
      <c r="HGB1102" s="4"/>
      <c r="HGC1102" s="4"/>
      <c r="HGD1102" s="4"/>
      <c r="HGE1102" s="4"/>
      <c r="HGF1102" s="4"/>
      <c r="HGG1102" s="4"/>
      <c r="HGH1102" s="4"/>
      <c r="HGI1102" s="4"/>
      <c r="HGJ1102" s="4"/>
      <c r="HGK1102" s="4"/>
      <c r="HGL1102" s="4"/>
      <c r="HGM1102" s="4"/>
      <c r="HGN1102" s="4"/>
      <c r="HGO1102" s="4"/>
      <c r="HGP1102" s="4"/>
      <c r="HGQ1102" s="4"/>
      <c r="HGR1102" s="4"/>
      <c r="HGS1102" s="4"/>
      <c r="HGT1102" s="4"/>
      <c r="HGU1102" s="4"/>
      <c r="HGV1102" s="4"/>
      <c r="HGW1102" s="4"/>
      <c r="HGX1102" s="4"/>
      <c r="HGY1102" s="4"/>
      <c r="HGZ1102" s="4"/>
      <c r="HHA1102" s="4"/>
      <c r="HHB1102" s="4"/>
      <c r="HHC1102" s="4"/>
      <c r="HHD1102" s="4"/>
      <c r="HHE1102" s="4"/>
      <c r="HHF1102" s="4"/>
      <c r="HHG1102" s="4"/>
      <c r="HHH1102" s="4"/>
      <c r="HHI1102" s="4"/>
      <c r="HHJ1102" s="4"/>
      <c r="HHK1102" s="4"/>
      <c r="HHL1102" s="4"/>
      <c r="HHM1102" s="4"/>
      <c r="HHN1102" s="4"/>
      <c r="HHO1102" s="4"/>
      <c r="HHP1102" s="4"/>
      <c r="HHQ1102" s="4"/>
      <c r="HHR1102" s="4"/>
      <c r="HHS1102" s="4"/>
      <c r="HHT1102" s="4"/>
      <c r="HHU1102" s="4"/>
      <c r="HHV1102" s="4"/>
      <c r="HHW1102" s="4"/>
      <c r="HHX1102" s="4"/>
      <c r="HHY1102" s="4"/>
      <c r="HHZ1102" s="4"/>
      <c r="HIA1102" s="4"/>
      <c r="HIB1102" s="4"/>
      <c r="HIC1102" s="4"/>
      <c r="HID1102" s="4"/>
      <c r="HIE1102" s="4"/>
      <c r="HIF1102" s="4"/>
      <c r="HIG1102" s="4"/>
      <c r="HIH1102" s="4"/>
      <c r="HII1102" s="4"/>
      <c r="HIJ1102" s="4"/>
      <c r="HIK1102" s="4"/>
      <c r="HIL1102" s="4"/>
      <c r="HIM1102" s="4"/>
      <c r="HIN1102" s="4"/>
      <c r="HIO1102" s="4"/>
      <c r="HIP1102" s="4"/>
      <c r="HIQ1102" s="4"/>
      <c r="HIR1102" s="4"/>
      <c r="HIS1102" s="4"/>
      <c r="HIT1102" s="4"/>
      <c r="HIU1102" s="4"/>
      <c r="HIV1102" s="4"/>
      <c r="HIW1102" s="4"/>
      <c r="HIX1102" s="4"/>
      <c r="HIY1102" s="4"/>
      <c r="HIZ1102" s="4"/>
      <c r="HJA1102" s="4"/>
      <c r="HJB1102" s="4"/>
      <c r="HJC1102" s="4"/>
      <c r="HJD1102" s="4"/>
      <c r="HJE1102" s="4"/>
      <c r="HJF1102" s="4"/>
      <c r="HJG1102" s="4"/>
      <c r="HJH1102" s="4"/>
      <c r="HJI1102" s="4"/>
      <c r="HJJ1102" s="4"/>
      <c r="HJK1102" s="4"/>
      <c r="HJL1102" s="4"/>
      <c r="HJM1102" s="4"/>
      <c r="HJN1102" s="4"/>
      <c r="HJO1102" s="4"/>
      <c r="HJP1102" s="4"/>
      <c r="HJQ1102" s="4"/>
      <c r="HJR1102" s="4"/>
      <c r="HJS1102" s="4"/>
      <c r="HJT1102" s="4"/>
      <c r="HJU1102" s="4"/>
      <c r="HJV1102" s="4"/>
      <c r="HJW1102" s="4"/>
      <c r="HJX1102" s="4"/>
      <c r="HJY1102" s="4"/>
      <c r="HJZ1102" s="4"/>
      <c r="HKA1102" s="4"/>
      <c r="HKB1102" s="4"/>
      <c r="HKC1102" s="4"/>
      <c r="HKD1102" s="4"/>
      <c r="HKE1102" s="4"/>
      <c r="HKF1102" s="4"/>
      <c r="HKG1102" s="4"/>
      <c r="HKH1102" s="4"/>
      <c r="HKI1102" s="4"/>
      <c r="HKJ1102" s="4"/>
      <c r="HKK1102" s="4"/>
      <c r="HKL1102" s="4"/>
      <c r="HKM1102" s="4"/>
      <c r="HKN1102" s="4"/>
      <c r="HKO1102" s="4"/>
      <c r="HKP1102" s="4"/>
      <c r="HKQ1102" s="4"/>
      <c r="HKR1102" s="4"/>
      <c r="HKS1102" s="4"/>
      <c r="HKT1102" s="4"/>
      <c r="HKU1102" s="4"/>
      <c r="HKV1102" s="4"/>
      <c r="HKW1102" s="4"/>
      <c r="HKX1102" s="4"/>
      <c r="HKY1102" s="4"/>
      <c r="HKZ1102" s="4"/>
      <c r="HLA1102" s="4"/>
      <c r="HLB1102" s="4"/>
      <c r="HLC1102" s="4"/>
      <c r="HLD1102" s="4"/>
      <c r="HLE1102" s="4"/>
      <c r="HLF1102" s="4"/>
      <c r="HLG1102" s="4"/>
      <c r="HLH1102" s="4"/>
      <c r="HLI1102" s="4"/>
      <c r="HLJ1102" s="4"/>
      <c r="HLK1102" s="4"/>
      <c r="HLL1102" s="4"/>
      <c r="HLM1102" s="4"/>
      <c r="HLN1102" s="4"/>
      <c r="HLO1102" s="4"/>
      <c r="HLP1102" s="4"/>
      <c r="HLQ1102" s="4"/>
      <c r="HLR1102" s="4"/>
      <c r="HLS1102" s="4"/>
      <c r="HLT1102" s="4"/>
      <c r="HLU1102" s="4"/>
      <c r="HLV1102" s="4"/>
      <c r="HLW1102" s="4"/>
      <c r="HLX1102" s="4"/>
      <c r="HLY1102" s="4"/>
      <c r="HLZ1102" s="4"/>
      <c r="HMA1102" s="4"/>
      <c r="HMB1102" s="4"/>
      <c r="HMC1102" s="4"/>
      <c r="HMD1102" s="4"/>
      <c r="HME1102" s="4"/>
      <c r="HMF1102" s="4"/>
      <c r="HMG1102" s="4"/>
      <c r="HMH1102" s="4"/>
      <c r="HMI1102" s="4"/>
      <c r="HMJ1102" s="4"/>
      <c r="HMK1102" s="4"/>
      <c r="HML1102" s="4"/>
      <c r="HMM1102" s="4"/>
      <c r="HMN1102" s="4"/>
      <c r="HMO1102" s="4"/>
      <c r="HMP1102" s="4"/>
      <c r="HMQ1102" s="4"/>
      <c r="HMR1102" s="4"/>
      <c r="HMS1102" s="4"/>
      <c r="HMT1102" s="4"/>
      <c r="HMU1102" s="4"/>
      <c r="HMV1102" s="4"/>
      <c r="HMW1102" s="4"/>
      <c r="HMX1102" s="4"/>
      <c r="HMY1102" s="4"/>
      <c r="HMZ1102" s="4"/>
      <c r="HNA1102" s="4"/>
      <c r="HNB1102" s="4"/>
      <c r="HNC1102" s="4"/>
      <c r="HND1102" s="4"/>
      <c r="HNE1102" s="4"/>
      <c r="HNF1102" s="4"/>
      <c r="HNG1102" s="4"/>
      <c r="HNH1102" s="4"/>
      <c r="HNI1102" s="4"/>
      <c r="HNJ1102" s="4"/>
      <c r="HNK1102" s="4"/>
      <c r="HNL1102" s="4"/>
      <c r="HNM1102" s="4"/>
      <c r="HNN1102" s="4"/>
      <c r="HNO1102" s="4"/>
      <c r="HNP1102" s="4"/>
      <c r="HNQ1102" s="4"/>
      <c r="HNR1102" s="4"/>
      <c r="HNS1102" s="4"/>
      <c r="HNT1102" s="4"/>
      <c r="HNU1102" s="4"/>
      <c r="HNV1102" s="4"/>
      <c r="HNW1102" s="4"/>
      <c r="HNX1102" s="4"/>
      <c r="HNY1102" s="4"/>
      <c r="HNZ1102" s="4"/>
      <c r="HOA1102" s="4"/>
      <c r="HOB1102" s="4"/>
      <c r="HOC1102" s="4"/>
      <c r="HOD1102" s="4"/>
      <c r="HOE1102" s="4"/>
      <c r="HOF1102" s="4"/>
      <c r="HOG1102" s="4"/>
      <c r="HOH1102" s="4"/>
      <c r="HOI1102" s="4"/>
      <c r="HOJ1102" s="4"/>
      <c r="HOK1102" s="4"/>
      <c r="HOL1102" s="4"/>
      <c r="HOM1102" s="4"/>
      <c r="HON1102" s="4"/>
      <c r="HOO1102" s="4"/>
      <c r="HOP1102" s="4"/>
      <c r="HOQ1102" s="4"/>
      <c r="HOR1102" s="4"/>
      <c r="HOS1102" s="4"/>
      <c r="HOT1102" s="4"/>
      <c r="HOU1102" s="4"/>
      <c r="HOV1102" s="4"/>
      <c r="HOW1102" s="4"/>
      <c r="HOX1102" s="4"/>
      <c r="HOY1102" s="4"/>
      <c r="HOZ1102" s="4"/>
      <c r="HPA1102" s="4"/>
      <c r="HPB1102" s="4"/>
      <c r="HPC1102" s="4"/>
      <c r="HPD1102" s="4"/>
      <c r="HPE1102" s="4"/>
      <c r="HPF1102" s="4"/>
      <c r="HPG1102" s="4"/>
      <c r="HPH1102" s="4"/>
      <c r="HPI1102" s="4"/>
      <c r="HPJ1102" s="4"/>
      <c r="HPK1102" s="4"/>
      <c r="HPL1102" s="4"/>
      <c r="HPM1102" s="4"/>
      <c r="HPN1102" s="4"/>
      <c r="HPO1102" s="4"/>
      <c r="HPP1102" s="4"/>
      <c r="HPQ1102" s="4"/>
      <c r="HPR1102" s="4"/>
      <c r="HPS1102" s="4"/>
      <c r="HPT1102" s="4"/>
      <c r="HPU1102" s="4"/>
      <c r="HPV1102" s="4"/>
      <c r="HPW1102" s="4"/>
      <c r="HPX1102" s="4"/>
      <c r="HPY1102" s="4"/>
      <c r="HPZ1102" s="4"/>
      <c r="HQA1102" s="4"/>
      <c r="HQB1102" s="4"/>
      <c r="HQC1102" s="4"/>
      <c r="HQD1102" s="4"/>
      <c r="HQE1102" s="4"/>
      <c r="HQF1102" s="4"/>
      <c r="HQG1102" s="4"/>
      <c r="HQH1102" s="4"/>
      <c r="HQI1102" s="4"/>
      <c r="HQJ1102" s="4"/>
      <c r="HQK1102" s="4"/>
      <c r="HQL1102" s="4"/>
      <c r="HQM1102" s="4"/>
      <c r="HQN1102" s="4"/>
      <c r="HQO1102" s="4"/>
      <c r="HQP1102" s="4"/>
      <c r="HQQ1102" s="4"/>
      <c r="HQR1102" s="4"/>
      <c r="HQS1102" s="4"/>
      <c r="HQT1102" s="4"/>
      <c r="HQU1102" s="4"/>
      <c r="HQV1102" s="4"/>
      <c r="HQW1102" s="4"/>
      <c r="HQX1102" s="4"/>
      <c r="HQY1102" s="4"/>
      <c r="HQZ1102" s="4"/>
      <c r="HRA1102" s="4"/>
      <c r="HRB1102" s="4"/>
      <c r="HRC1102" s="4"/>
      <c r="HRD1102" s="4"/>
      <c r="HRE1102" s="4"/>
      <c r="HRF1102" s="4"/>
      <c r="HRG1102" s="4"/>
      <c r="HRH1102" s="4"/>
      <c r="HRI1102" s="4"/>
      <c r="HRJ1102" s="4"/>
      <c r="HRK1102" s="4"/>
      <c r="HRL1102" s="4"/>
      <c r="HRM1102" s="4"/>
      <c r="HRN1102" s="4"/>
      <c r="HRO1102" s="4"/>
      <c r="HRP1102" s="4"/>
      <c r="HRQ1102" s="4"/>
      <c r="HRR1102" s="4"/>
      <c r="HRS1102" s="4"/>
      <c r="HRT1102" s="4"/>
      <c r="HRU1102" s="4"/>
      <c r="HRV1102" s="4"/>
      <c r="HRW1102" s="4"/>
      <c r="HRX1102" s="4"/>
      <c r="HRY1102" s="4"/>
      <c r="HRZ1102" s="4"/>
      <c r="HSA1102" s="4"/>
      <c r="HSB1102" s="4"/>
      <c r="HSC1102" s="4"/>
      <c r="HSD1102" s="4"/>
      <c r="HSE1102" s="4"/>
      <c r="HSF1102" s="4"/>
      <c r="HSG1102" s="4"/>
      <c r="HSH1102" s="4"/>
      <c r="HSI1102" s="4"/>
      <c r="HSJ1102" s="4"/>
      <c r="HSK1102" s="4"/>
      <c r="HSL1102" s="4"/>
      <c r="HSM1102" s="4"/>
      <c r="HSN1102" s="4"/>
      <c r="HSO1102" s="4"/>
      <c r="HSP1102" s="4"/>
      <c r="HSQ1102" s="4"/>
      <c r="HSR1102" s="4"/>
      <c r="HSS1102" s="4"/>
      <c r="HST1102" s="4"/>
      <c r="HSU1102" s="4"/>
      <c r="HSV1102" s="4"/>
      <c r="HSW1102" s="4"/>
      <c r="HSX1102" s="4"/>
      <c r="HSY1102" s="4"/>
      <c r="HSZ1102" s="4"/>
      <c r="HTA1102" s="4"/>
      <c r="HTB1102" s="4"/>
      <c r="HTC1102" s="4"/>
      <c r="HTD1102" s="4"/>
      <c r="HTE1102" s="4"/>
      <c r="HTF1102" s="4"/>
      <c r="HTG1102" s="4"/>
      <c r="HTH1102" s="4"/>
      <c r="HTI1102" s="4"/>
      <c r="HTJ1102" s="4"/>
      <c r="HTK1102" s="4"/>
      <c r="HTL1102" s="4"/>
      <c r="HTM1102" s="4"/>
      <c r="HTN1102" s="4"/>
      <c r="HTO1102" s="4"/>
      <c r="HTP1102" s="4"/>
      <c r="HTQ1102" s="4"/>
      <c r="HTR1102" s="4"/>
      <c r="HTS1102" s="4"/>
      <c r="HTT1102" s="4"/>
      <c r="HTU1102" s="4"/>
      <c r="HTV1102" s="4"/>
      <c r="HTW1102" s="4"/>
      <c r="HTX1102" s="4"/>
      <c r="HTY1102" s="4"/>
      <c r="HTZ1102" s="4"/>
      <c r="HUA1102" s="4"/>
      <c r="HUB1102" s="4"/>
      <c r="HUC1102" s="4"/>
      <c r="HUD1102" s="4"/>
      <c r="HUE1102" s="4"/>
      <c r="HUF1102" s="4"/>
      <c r="HUG1102" s="4"/>
      <c r="HUH1102" s="4"/>
      <c r="HUI1102" s="4"/>
      <c r="HUJ1102" s="4"/>
      <c r="HUK1102" s="4"/>
      <c r="HUL1102" s="4"/>
      <c r="HUM1102" s="4"/>
      <c r="HUN1102" s="4"/>
      <c r="HUO1102" s="4"/>
      <c r="HUP1102" s="4"/>
      <c r="HUQ1102" s="4"/>
      <c r="HUR1102" s="4"/>
      <c r="HUS1102" s="4"/>
      <c r="HUT1102" s="4"/>
      <c r="HUU1102" s="4"/>
      <c r="HUV1102" s="4"/>
      <c r="HUW1102" s="4"/>
      <c r="HUX1102" s="4"/>
      <c r="HUY1102" s="4"/>
      <c r="HUZ1102" s="4"/>
      <c r="HVA1102" s="4"/>
      <c r="HVB1102" s="4"/>
      <c r="HVC1102" s="4"/>
      <c r="HVD1102" s="4"/>
      <c r="HVE1102" s="4"/>
      <c r="HVF1102" s="4"/>
      <c r="HVG1102" s="4"/>
      <c r="HVH1102" s="4"/>
      <c r="HVI1102" s="4"/>
      <c r="HVJ1102" s="4"/>
      <c r="HVK1102" s="4"/>
      <c r="HVL1102" s="4"/>
      <c r="HVM1102" s="4"/>
      <c r="HVN1102" s="4"/>
      <c r="HVO1102" s="4"/>
      <c r="HVP1102" s="4"/>
      <c r="HVQ1102" s="4"/>
      <c r="HVR1102" s="4"/>
      <c r="HVS1102" s="4"/>
      <c r="HVT1102" s="4"/>
      <c r="HVU1102" s="4"/>
      <c r="HVV1102" s="4"/>
      <c r="HVW1102" s="4"/>
      <c r="HVX1102" s="4"/>
      <c r="HVY1102" s="4"/>
      <c r="HVZ1102" s="4"/>
      <c r="HWA1102" s="4"/>
      <c r="HWB1102" s="4"/>
      <c r="HWC1102" s="4"/>
      <c r="HWD1102" s="4"/>
      <c r="HWE1102" s="4"/>
      <c r="HWF1102" s="4"/>
      <c r="HWG1102" s="4"/>
      <c r="HWH1102" s="4"/>
      <c r="HWI1102" s="4"/>
      <c r="HWJ1102" s="4"/>
      <c r="HWK1102" s="4"/>
      <c r="HWL1102" s="4"/>
      <c r="HWM1102" s="4"/>
      <c r="HWN1102" s="4"/>
      <c r="HWO1102" s="4"/>
      <c r="HWP1102" s="4"/>
      <c r="HWQ1102" s="4"/>
      <c r="HWR1102" s="4"/>
      <c r="HWS1102" s="4"/>
      <c r="HWT1102" s="4"/>
      <c r="HWU1102" s="4"/>
      <c r="HWV1102" s="4"/>
      <c r="HWW1102" s="4"/>
      <c r="HWX1102" s="4"/>
      <c r="HWY1102" s="4"/>
      <c r="HWZ1102" s="4"/>
      <c r="HXA1102" s="4"/>
      <c r="HXB1102" s="4"/>
      <c r="HXC1102" s="4"/>
      <c r="HXD1102" s="4"/>
      <c r="HXE1102" s="4"/>
      <c r="HXF1102" s="4"/>
      <c r="HXG1102" s="4"/>
      <c r="HXH1102" s="4"/>
      <c r="HXI1102" s="4"/>
      <c r="HXJ1102" s="4"/>
      <c r="HXK1102" s="4"/>
      <c r="HXL1102" s="4"/>
      <c r="HXM1102" s="4"/>
      <c r="HXN1102" s="4"/>
      <c r="HXO1102" s="4"/>
      <c r="HXP1102" s="4"/>
      <c r="HXQ1102" s="4"/>
      <c r="HXR1102" s="4"/>
      <c r="HXS1102" s="4"/>
      <c r="HXT1102" s="4"/>
      <c r="HXU1102" s="4"/>
      <c r="HXV1102" s="4"/>
      <c r="HXW1102" s="4"/>
      <c r="HXX1102" s="4"/>
      <c r="HXY1102" s="4"/>
      <c r="HXZ1102" s="4"/>
      <c r="HYA1102" s="4"/>
      <c r="HYB1102" s="4"/>
      <c r="HYC1102" s="4"/>
      <c r="HYD1102" s="4"/>
      <c r="HYE1102" s="4"/>
      <c r="HYF1102" s="4"/>
      <c r="HYG1102" s="4"/>
      <c r="HYH1102" s="4"/>
      <c r="HYI1102" s="4"/>
      <c r="HYJ1102" s="4"/>
      <c r="HYK1102" s="4"/>
      <c r="HYL1102" s="4"/>
      <c r="HYM1102" s="4"/>
      <c r="HYN1102" s="4"/>
      <c r="HYO1102" s="4"/>
      <c r="HYP1102" s="4"/>
      <c r="HYQ1102" s="4"/>
      <c r="HYR1102" s="4"/>
      <c r="HYS1102" s="4"/>
      <c r="HYT1102" s="4"/>
      <c r="HYU1102" s="4"/>
      <c r="HYV1102" s="4"/>
      <c r="HYW1102" s="4"/>
      <c r="HYX1102" s="4"/>
      <c r="HYY1102" s="4"/>
      <c r="HYZ1102" s="4"/>
      <c r="HZA1102" s="4"/>
      <c r="HZB1102" s="4"/>
      <c r="HZC1102" s="4"/>
      <c r="HZD1102" s="4"/>
      <c r="HZE1102" s="4"/>
      <c r="HZF1102" s="4"/>
      <c r="HZG1102" s="4"/>
      <c r="HZH1102" s="4"/>
      <c r="HZI1102" s="4"/>
      <c r="HZJ1102" s="4"/>
      <c r="HZK1102" s="4"/>
      <c r="HZL1102" s="4"/>
      <c r="HZM1102" s="4"/>
      <c r="HZN1102" s="4"/>
      <c r="HZO1102" s="4"/>
      <c r="HZP1102" s="4"/>
      <c r="HZQ1102" s="4"/>
      <c r="HZR1102" s="4"/>
      <c r="HZS1102" s="4"/>
      <c r="HZT1102" s="4"/>
      <c r="HZU1102" s="4"/>
      <c r="HZV1102" s="4"/>
      <c r="HZW1102" s="4"/>
      <c r="HZX1102" s="4"/>
      <c r="HZY1102" s="4"/>
      <c r="HZZ1102" s="4"/>
      <c r="IAA1102" s="4"/>
      <c r="IAB1102" s="4"/>
      <c r="IAC1102" s="4"/>
      <c r="IAD1102" s="4"/>
      <c r="IAE1102" s="4"/>
      <c r="IAF1102" s="4"/>
      <c r="IAG1102" s="4"/>
      <c r="IAH1102" s="4"/>
      <c r="IAI1102" s="4"/>
      <c r="IAJ1102" s="4"/>
      <c r="IAK1102" s="4"/>
      <c r="IAL1102" s="4"/>
      <c r="IAM1102" s="4"/>
      <c r="IAN1102" s="4"/>
      <c r="IAO1102" s="4"/>
      <c r="IAP1102" s="4"/>
      <c r="IAQ1102" s="4"/>
      <c r="IAR1102" s="4"/>
      <c r="IAS1102" s="4"/>
      <c r="IAT1102" s="4"/>
      <c r="IAU1102" s="4"/>
      <c r="IAV1102" s="4"/>
      <c r="IAW1102" s="4"/>
      <c r="IAX1102" s="4"/>
      <c r="IAY1102" s="4"/>
      <c r="IAZ1102" s="4"/>
      <c r="IBA1102" s="4"/>
      <c r="IBB1102" s="4"/>
      <c r="IBC1102" s="4"/>
      <c r="IBD1102" s="4"/>
      <c r="IBE1102" s="4"/>
      <c r="IBF1102" s="4"/>
      <c r="IBG1102" s="4"/>
      <c r="IBH1102" s="4"/>
      <c r="IBI1102" s="4"/>
      <c r="IBJ1102" s="4"/>
      <c r="IBK1102" s="4"/>
      <c r="IBL1102" s="4"/>
      <c r="IBM1102" s="4"/>
      <c r="IBN1102" s="4"/>
      <c r="IBO1102" s="4"/>
      <c r="IBP1102" s="4"/>
      <c r="IBQ1102" s="4"/>
      <c r="IBR1102" s="4"/>
      <c r="IBS1102" s="4"/>
      <c r="IBT1102" s="4"/>
      <c r="IBU1102" s="4"/>
      <c r="IBV1102" s="4"/>
      <c r="IBW1102" s="4"/>
      <c r="IBX1102" s="4"/>
      <c r="IBY1102" s="4"/>
      <c r="IBZ1102" s="4"/>
      <c r="ICA1102" s="4"/>
      <c r="ICB1102" s="4"/>
      <c r="ICC1102" s="4"/>
      <c r="ICD1102" s="4"/>
      <c r="ICE1102" s="4"/>
      <c r="ICF1102" s="4"/>
      <c r="ICG1102" s="4"/>
      <c r="ICH1102" s="4"/>
      <c r="ICI1102" s="4"/>
      <c r="ICJ1102" s="4"/>
      <c r="ICK1102" s="4"/>
      <c r="ICL1102" s="4"/>
      <c r="ICM1102" s="4"/>
      <c r="ICN1102" s="4"/>
      <c r="ICO1102" s="4"/>
      <c r="ICP1102" s="4"/>
      <c r="ICQ1102" s="4"/>
      <c r="ICR1102" s="4"/>
      <c r="ICS1102" s="4"/>
      <c r="ICT1102" s="4"/>
      <c r="ICU1102" s="4"/>
      <c r="ICV1102" s="4"/>
      <c r="ICW1102" s="4"/>
      <c r="ICX1102" s="4"/>
      <c r="ICY1102" s="4"/>
      <c r="ICZ1102" s="4"/>
      <c r="IDA1102" s="4"/>
      <c r="IDB1102" s="4"/>
      <c r="IDC1102" s="4"/>
      <c r="IDD1102" s="4"/>
      <c r="IDE1102" s="4"/>
      <c r="IDF1102" s="4"/>
      <c r="IDG1102" s="4"/>
      <c r="IDH1102" s="4"/>
      <c r="IDI1102" s="4"/>
      <c r="IDJ1102" s="4"/>
      <c r="IDK1102" s="4"/>
      <c r="IDL1102" s="4"/>
      <c r="IDM1102" s="4"/>
      <c r="IDN1102" s="4"/>
      <c r="IDO1102" s="4"/>
      <c r="IDP1102" s="4"/>
      <c r="IDQ1102" s="4"/>
      <c r="IDR1102" s="4"/>
      <c r="IDS1102" s="4"/>
      <c r="IDT1102" s="4"/>
      <c r="IDU1102" s="4"/>
      <c r="IDV1102" s="4"/>
      <c r="IDW1102" s="4"/>
      <c r="IDX1102" s="4"/>
      <c r="IDY1102" s="4"/>
      <c r="IDZ1102" s="4"/>
      <c r="IEA1102" s="4"/>
      <c r="IEB1102" s="4"/>
      <c r="IEC1102" s="4"/>
      <c r="IED1102" s="4"/>
      <c r="IEE1102" s="4"/>
      <c r="IEF1102" s="4"/>
      <c r="IEG1102" s="4"/>
      <c r="IEH1102" s="4"/>
      <c r="IEI1102" s="4"/>
      <c r="IEJ1102" s="4"/>
      <c r="IEK1102" s="4"/>
      <c r="IEL1102" s="4"/>
      <c r="IEM1102" s="4"/>
      <c r="IEN1102" s="4"/>
      <c r="IEO1102" s="4"/>
      <c r="IEP1102" s="4"/>
      <c r="IEQ1102" s="4"/>
      <c r="IER1102" s="4"/>
      <c r="IES1102" s="4"/>
      <c r="IET1102" s="4"/>
      <c r="IEU1102" s="4"/>
      <c r="IEV1102" s="4"/>
      <c r="IEW1102" s="4"/>
      <c r="IEX1102" s="4"/>
      <c r="IEY1102" s="4"/>
      <c r="IEZ1102" s="4"/>
      <c r="IFA1102" s="4"/>
      <c r="IFB1102" s="4"/>
      <c r="IFC1102" s="4"/>
      <c r="IFD1102" s="4"/>
      <c r="IFE1102" s="4"/>
      <c r="IFF1102" s="4"/>
      <c r="IFG1102" s="4"/>
      <c r="IFH1102" s="4"/>
      <c r="IFI1102" s="4"/>
      <c r="IFJ1102" s="4"/>
      <c r="IFK1102" s="4"/>
      <c r="IFL1102" s="4"/>
      <c r="IFM1102" s="4"/>
      <c r="IFN1102" s="4"/>
      <c r="IFO1102" s="4"/>
      <c r="IFP1102" s="4"/>
      <c r="IFQ1102" s="4"/>
      <c r="IFR1102" s="4"/>
      <c r="IFS1102" s="4"/>
      <c r="IFT1102" s="4"/>
      <c r="IFU1102" s="4"/>
      <c r="IFV1102" s="4"/>
      <c r="IFW1102" s="4"/>
      <c r="IFX1102" s="4"/>
      <c r="IFY1102" s="4"/>
      <c r="IFZ1102" s="4"/>
      <c r="IGA1102" s="4"/>
      <c r="IGB1102" s="4"/>
      <c r="IGC1102" s="4"/>
      <c r="IGD1102" s="4"/>
      <c r="IGE1102" s="4"/>
      <c r="IGF1102" s="4"/>
      <c r="IGG1102" s="4"/>
      <c r="IGH1102" s="4"/>
      <c r="IGI1102" s="4"/>
      <c r="IGJ1102" s="4"/>
      <c r="IGK1102" s="4"/>
      <c r="IGL1102" s="4"/>
      <c r="IGM1102" s="4"/>
      <c r="IGN1102" s="4"/>
      <c r="IGO1102" s="4"/>
      <c r="IGP1102" s="4"/>
      <c r="IGQ1102" s="4"/>
      <c r="IGR1102" s="4"/>
      <c r="IGS1102" s="4"/>
      <c r="IGT1102" s="4"/>
      <c r="IGU1102" s="4"/>
      <c r="IGV1102" s="4"/>
      <c r="IGW1102" s="4"/>
      <c r="IGX1102" s="4"/>
      <c r="IGY1102" s="4"/>
      <c r="IGZ1102" s="4"/>
      <c r="IHA1102" s="4"/>
      <c r="IHB1102" s="4"/>
      <c r="IHC1102" s="4"/>
      <c r="IHD1102" s="4"/>
      <c r="IHE1102" s="4"/>
      <c r="IHF1102" s="4"/>
      <c r="IHG1102" s="4"/>
      <c r="IHH1102" s="4"/>
      <c r="IHI1102" s="4"/>
      <c r="IHJ1102" s="4"/>
      <c r="IHK1102" s="4"/>
      <c r="IHL1102" s="4"/>
      <c r="IHM1102" s="4"/>
      <c r="IHN1102" s="4"/>
      <c r="IHO1102" s="4"/>
      <c r="IHP1102" s="4"/>
      <c r="IHQ1102" s="4"/>
      <c r="IHR1102" s="4"/>
      <c r="IHS1102" s="4"/>
      <c r="IHT1102" s="4"/>
      <c r="IHU1102" s="4"/>
      <c r="IHV1102" s="4"/>
      <c r="IHW1102" s="4"/>
      <c r="IHX1102" s="4"/>
      <c r="IHY1102" s="4"/>
      <c r="IHZ1102" s="4"/>
      <c r="IIA1102" s="4"/>
      <c r="IIB1102" s="4"/>
      <c r="IIC1102" s="4"/>
      <c r="IID1102" s="4"/>
      <c r="IIE1102" s="4"/>
      <c r="IIF1102" s="4"/>
      <c r="IIG1102" s="4"/>
      <c r="IIH1102" s="4"/>
      <c r="III1102" s="4"/>
      <c r="IIJ1102" s="4"/>
      <c r="IIK1102" s="4"/>
      <c r="IIL1102" s="4"/>
      <c r="IIM1102" s="4"/>
      <c r="IIN1102" s="4"/>
      <c r="IIO1102" s="4"/>
      <c r="IIP1102" s="4"/>
      <c r="IIQ1102" s="4"/>
      <c r="IIR1102" s="4"/>
      <c r="IIS1102" s="4"/>
      <c r="IIT1102" s="4"/>
      <c r="IIU1102" s="4"/>
      <c r="IIV1102" s="4"/>
      <c r="IIW1102" s="4"/>
      <c r="IIX1102" s="4"/>
      <c r="IIY1102" s="4"/>
      <c r="IIZ1102" s="4"/>
      <c r="IJA1102" s="4"/>
      <c r="IJB1102" s="4"/>
      <c r="IJC1102" s="4"/>
      <c r="IJD1102" s="4"/>
      <c r="IJE1102" s="4"/>
      <c r="IJF1102" s="4"/>
      <c r="IJG1102" s="4"/>
      <c r="IJH1102" s="4"/>
      <c r="IJI1102" s="4"/>
      <c r="IJJ1102" s="4"/>
      <c r="IJK1102" s="4"/>
      <c r="IJL1102" s="4"/>
      <c r="IJM1102" s="4"/>
      <c r="IJN1102" s="4"/>
      <c r="IJO1102" s="4"/>
      <c r="IJP1102" s="4"/>
      <c r="IJQ1102" s="4"/>
      <c r="IJR1102" s="4"/>
      <c r="IJS1102" s="4"/>
      <c r="IJT1102" s="4"/>
      <c r="IJU1102" s="4"/>
      <c r="IJV1102" s="4"/>
      <c r="IJW1102" s="4"/>
      <c r="IJX1102" s="4"/>
      <c r="IJY1102" s="4"/>
      <c r="IJZ1102" s="4"/>
      <c r="IKA1102" s="4"/>
      <c r="IKB1102" s="4"/>
      <c r="IKC1102" s="4"/>
      <c r="IKD1102" s="4"/>
      <c r="IKE1102" s="4"/>
      <c r="IKF1102" s="4"/>
      <c r="IKG1102" s="4"/>
      <c r="IKH1102" s="4"/>
      <c r="IKI1102" s="4"/>
      <c r="IKJ1102" s="4"/>
      <c r="IKK1102" s="4"/>
      <c r="IKL1102" s="4"/>
      <c r="IKM1102" s="4"/>
      <c r="IKN1102" s="4"/>
      <c r="IKO1102" s="4"/>
      <c r="IKP1102" s="4"/>
      <c r="IKQ1102" s="4"/>
      <c r="IKR1102" s="4"/>
      <c r="IKS1102" s="4"/>
      <c r="IKT1102" s="4"/>
      <c r="IKU1102" s="4"/>
      <c r="IKV1102" s="4"/>
      <c r="IKW1102" s="4"/>
      <c r="IKX1102" s="4"/>
      <c r="IKY1102" s="4"/>
      <c r="IKZ1102" s="4"/>
      <c r="ILA1102" s="4"/>
      <c r="ILB1102" s="4"/>
      <c r="ILC1102" s="4"/>
      <c r="ILD1102" s="4"/>
      <c r="ILE1102" s="4"/>
      <c r="ILF1102" s="4"/>
      <c r="ILG1102" s="4"/>
      <c r="ILH1102" s="4"/>
      <c r="ILI1102" s="4"/>
      <c r="ILJ1102" s="4"/>
      <c r="ILK1102" s="4"/>
      <c r="ILL1102" s="4"/>
      <c r="ILM1102" s="4"/>
      <c r="ILN1102" s="4"/>
      <c r="ILO1102" s="4"/>
      <c r="ILP1102" s="4"/>
      <c r="ILQ1102" s="4"/>
      <c r="ILR1102" s="4"/>
      <c r="ILS1102" s="4"/>
      <c r="ILT1102" s="4"/>
      <c r="ILU1102" s="4"/>
      <c r="ILV1102" s="4"/>
      <c r="ILW1102" s="4"/>
      <c r="ILX1102" s="4"/>
      <c r="ILY1102" s="4"/>
      <c r="ILZ1102" s="4"/>
      <c r="IMA1102" s="4"/>
      <c r="IMB1102" s="4"/>
      <c r="IMC1102" s="4"/>
      <c r="IMD1102" s="4"/>
      <c r="IME1102" s="4"/>
      <c r="IMF1102" s="4"/>
      <c r="IMG1102" s="4"/>
      <c r="IMH1102" s="4"/>
      <c r="IMI1102" s="4"/>
      <c r="IMJ1102" s="4"/>
      <c r="IMK1102" s="4"/>
      <c r="IML1102" s="4"/>
      <c r="IMM1102" s="4"/>
      <c r="IMN1102" s="4"/>
      <c r="IMO1102" s="4"/>
      <c r="IMP1102" s="4"/>
      <c r="IMQ1102" s="4"/>
      <c r="IMR1102" s="4"/>
      <c r="IMS1102" s="4"/>
      <c r="IMT1102" s="4"/>
      <c r="IMU1102" s="4"/>
      <c r="IMV1102" s="4"/>
      <c r="IMW1102" s="4"/>
      <c r="IMX1102" s="4"/>
      <c r="IMY1102" s="4"/>
      <c r="IMZ1102" s="4"/>
      <c r="INA1102" s="4"/>
      <c r="INB1102" s="4"/>
      <c r="INC1102" s="4"/>
      <c r="IND1102" s="4"/>
      <c r="INE1102" s="4"/>
      <c r="INF1102" s="4"/>
      <c r="ING1102" s="4"/>
      <c r="INH1102" s="4"/>
      <c r="INI1102" s="4"/>
      <c r="INJ1102" s="4"/>
      <c r="INK1102" s="4"/>
      <c r="INL1102" s="4"/>
      <c r="INM1102" s="4"/>
      <c r="INN1102" s="4"/>
      <c r="INO1102" s="4"/>
      <c r="INP1102" s="4"/>
      <c r="INQ1102" s="4"/>
      <c r="INR1102" s="4"/>
      <c r="INS1102" s="4"/>
      <c r="INT1102" s="4"/>
      <c r="INU1102" s="4"/>
      <c r="INV1102" s="4"/>
      <c r="INW1102" s="4"/>
      <c r="INX1102" s="4"/>
      <c r="INY1102" s="4"/>
      <c r="INZ1102" s="4"/>
      <c r="IOA1102" s="4"/>
      <c r="IOB1102" s="4"/>
      <c r="IOC1102" s="4"/>
      <c r="IOD1102" s="4"/>
      <c r="IOE1102" s="4"/>
      <c r="IOF1102" s="4"/>
      <c r="IOG1102" s="4"/>
      <c r="IOH1102" s="4"/>
      <c r="IOI1102" s="4"/>
      <c r="IOJ1102" s="4"/>
      <c r="IOK1102" s="4"/>
      <c r="IOL1102" s="4"/>
      <c r="IOM1102" s="4"/>
      <c r="ION1102" s="4"/>
      <c r="IOO1102" s="4"/>
      <c r="IOP1102" s="4"/>
      <c r="IOQ1102" s="4"/>
      <c r="IOR1102" s="4"/>
      <c r="IOS1102" s="4"/>
      <c r="IOT1102" s="4"/>
      <c r="IOU1102" s="4"/>
      <c r="IOV1102" s="4"/>
      <c r="IOW1102" s="4"/>
      <c r="IOX1102" s="4"/>
      <c r="IOY1102" s="4"/>
      <c r="IOZ1102" s="4"/>
      <c r="IPA1102" s="4"/>
      <c r="IPB1102" s="4"/>
      <c r="IPC1102" s="4"/>
      <c r="IPD1102" s="4"/>
      <c r="IPE1102" s="4"/>
      <c r="IPF1102" s="4"/>
      <c r="IPG1102" s="4"/>
      <c r="IPH1102" s="4"/>
      <c r="IPI1102" s="4"/>
      <c r="IPJ1102" s="4"/>
      <c r="IPK1102" s="4"/>
      <c r="IPL1102" s="4"/>
      <c r="IPM1102" s="4"/>
      <c r="IPN1102" s="4"/>
      <c r="IPO1102" s="4"/>
      <c r="IPP1102" s="4"/>
      <c r="IPQ1102" s="4"/>
      <c r="IPR1102" s="4"/>
      <c r="IPS1102" s="4"/>
      <c r="IPT1102" s="4"/>
      <c r="IPU1102" s="4"/>
      <c r="IPV1102" s="4"/>
      <c r="IPW1102" s="4"/>
      <c r="IPX1102" s="4"/>
      <c r="IPY1102" s="4"/>
      <c r="IPZ1102" s="4"/>
      <c r="IQA1102" s="4"/>
      <c r="IQB1102" s="4"/>
      <c r="IQC1102" s="4"/>
      <c r="IQD1102" s="4"/>
      <c r="IQE1102" s="4"/>
      <c r="IQF1102" s="4"/>
      <c r="IQG1102" s="4"/>
      <c r="IQH1102" s="4"/>
      <c r="IQI1102" s="4"/>
      <c r="IQJ1102" s="4"/>
      <c r="IQK1102" s="4"/>
      <c r="IQL1102" s="4"/>
      <c r="IQM1102" s="4"/>
      <c r="IQN1102" s="4"/>
      <c r="IQO1102" s="4"/>
      <c r="IQP1102" s="4"/>
      <c r="IQQ1102" s="4"/>
      <c r="IQR1102" s="4"/>
      <c r="IQS1102" s="4"/>
      <c r="IQT1102" s="4"/>
      <c r="IQU1102" s="4"/>
      <c r="IQV1102" s="4"/>
      <c r="IQW1102" s="4"/>
      <c r="IQX1102" s="4"/>
      <c r="IQY1102" s="4"/>
      <c r="IQZ1102" s="4"/>
      <c r="IRA1102" s="4"/>
      <c r="IRB1102" s="4"/>
      <c r="IRC1102" s="4"/>
      <c r="IRD1102" s="4"/>
      <c r="IRE1102" s="4"/>
      <c r="IRF1102" s="4"/>
      <c r="IRG1102" s="4"/>
      <c r="IRH1102" s="4"/>
      <c r="IRI1102" s="4"/>
      <c r="IRJ1102" s="4"/>
      <c r="IRK1102" s="4"/>
      <c r="IRL1102" s="4"/>
      <c r="IRM1102" s="4"/>
      <c r="IRN1102" s="4"/>
      <c r="IRO1102" s="4"/>
      <c r="IRP1102" s="4"/>
      <c r="IRQ1102" s="4"/>
      <c r="IRR1102" s="4"/>
      <c r="IRS1102" s="4"/>
      <c r="IRT1102" s="4"/>
      <c r="IRU1102" s="4"/>
      <c r="IRV1102" s="4"/>
      <c r="IRW1102" s="4"/>
      <c r="IRX1102" s="4"/>
      <c r="IRY1102" s="4"/>
      <c r="IRZ1102" s="4"/>
      <c r="ISA1102" s="4"/>
      <c r="ISB1102" s="4"/>
      <c r="ISC1102" s="4"/>
      <c r="ISD1102" s="4"/>
      <c r="ISE1102" s="4"/>
      <c r="ISF1102" s="4"/>
      <c r="ISG1102" s="4"/>
      <c r="ISH1102" s="4"/>
      <c r="ISI1102" s="4"/>
      <c r="ISJ1102" s="4"/>
      <c r="ISK1102" s="4"/>
      <c r="ISL1102" s="4"/>
      <c r="ISM1102" s="4"/>
      <c r="ISN1102" s="4"/>
      <c r="ISO1102" s="4"/>
      <c r="ISP1102" s="4"/>
      <c r="ISQ1102" s="4"/>
      <c r="ISR1102" s="4"/>
      <c r="ISS1102" s="4"/>
      <c r="IST1102" s="4"/>
      <c r="ISU1102" s="4"/>
      <c r="ISV1102" s="4"/>
      <c r="ISW1102" s="4"/>
      <c r="ISX1102" s="4"/>
      <c r="ISY1102" s="4"/>
      <c r="ISZ1102" s="4"/>
      <c r="ITA1102" s="4"/>
      <c r="ITB1102" s="4"/>
      <c r="ITC1102" s="4"/>
      <c r="ITD1102" s="4"/>
      <c r="ITE1102" s="4"/>
      <c r="ITF1102" s="4"/>
      <c r="ITG1102" s="4"/>
      <c r="ITH1102" s="4"/>
      <c r="ITI1102" s="4"/>
      <c r="ITJ1102" s="4"/>
      <c r="ITK1102" s="4"/>
      <c r="ITL1102" s="4"/>
      <c r="ITM1102" s="4"/>
      <c r="ITN1102" s="4"/>
      <c r="ITO1102" s="4"/>
      <c r="ITP1102" s="4"/>
      <c r="ITQ1102" s="4"/>
      <c r="ITR1102" s="4"/>
      <c r="ITS1102" s="4"/>
      <c r="ITT1102" s="4"/>
      <c r="ITU1102" s="4"/>
      <c r="ITV1102" s="4"/>
      <c r="ITW1102" s="4"/>
      <c r="ITX1102" s="4"/>
      <c r="ITY1102" s="4"/>
      <c r="ITZ1102" s="4"/>
      <c r="IUA1102" s="4"/>
      <c r="IUB1102" s="4"/>
      <c r="IUC1102" s="4"/>
      <c r="IUD1102" s="4"/>
      <c r="IUE1102" s="4"/>
      <c r="IUF1102" s="4"/>
      <c r="IUG1102" s="4"/>
      <c r="IUH1102" s="4"/>
      <c r="IUI1102" s="4"/>
      <c r="IUJ1102" s="4"/>
      <c r="IUK1102" s="4"/>
      <c r="IUL1102" s="4"/>
      <c r="IUM1102" s="4"/>
      <c r="IUN1102" s="4"/>
      <c r="IUO1102" s="4"/>
      <c r="IUP1102" s="4"/>
      <c r="IUQ1102" s="4"/>
      <c r="IUR1102" s="4"/>
      <c r="IUS1102" s="4"/>
      <c r="IUT1102" s="4"/>
      <c r="IUU1102" s="4"/>
      <c r="IUV1102" s="4"/>
      <c r="IUW1102" s="4"/>
      <c r="IUX1102" s="4"/>
      <c r="IUY1102" s="4"/>
      <c r="IUZ1102" s="4"/>
      <c r="IVA1102" s="4"/>
      <c r="IVB1102" s="4"/>
      <c r="IVC1102" s="4"/>
      <c r="IVD1102" s="4"/>
      <c r="IVE1102" s="4"/>
      <c r="IVF1102" s="4"/>
      <c r="IVG1102" s="4"/>
      <c r="IVH1102" s="4"/>
      <c r="IVI1102" s="4"/>
      <c r="IVJ1102" s="4"/>
      <c r="IVK1102" s="4"/>
      <c r="IVL1102" s="4"/>
      <c r="IVM1102" s="4"/>
      <c r="IVN1102" s="4"/>
      <c r="IVO1102" s="4"/>
      <c r="IVP1102" s="4"/>
      <c r="IVQ1102" s="4"/>
      <c r="IVR1102" s="4"/>
      <c r="IVS1102" s="4"/>
      <c r="IVT1102" s="4"/>
      <c r="IVU1102" s="4"/>
      <c r="IVV1102" s="4"/>
      <c r="IVW1102" s="4"/>
      <c r="IVX1102" s="4"/>
      <c r="IVY1102" s="4"/>
      <c r="IVZ1102" s="4"/>
      <c r="IWA1102" s="4"/>
      <c r="IWB1102" s="4"/>
      <c r="IWC1102" s="4"/>
      <c r="IWD1102" s="4"/>
      <c r="IWE1102" s="4"/>
      <c r="IWF1102" s="4"/>
      <c r="IWG1102" s="4"/>
      <c r="IWH1102" s="4"/>
      <c r="IWI1102" s="4"/>
      <c r="IWJ1102" s="4"/>
      <c r="IWK1102" s="4"/>
      <c r="IWL1102" s="4"/>
      <c r="IWM1102" s="4"/>
      <c r="IWN1102" s="4"/>
      <c r="IWO1102" s="4"/>
      <c r="IWP1102" s="4"/>
      <c r="IWQ1102" s="4"/>
      <c r="IWR1102" s="4"/>
      <c r="IWS1102" s="4"/>
      <c r="IWT1102" s="4"/>
      <c r="IWU1102" s="4"/>
      <c r="IWV1102" s="4"/>
      <c r="IWW1102" s="4"/>
      <c r="IWX1102" s="4"/>
      <c r="IWY1102" s="4"/>
      <c r="IWZ1102" s="4"/>
      <c r="IXA1102" s="4"/>
      <c r="IXB1102" s="4"/>
      <c r="IXC1102" s="4"/>
      <c r="IXD1102" s="4"/>
      <c r="IXE1102" s="4"/>
      <c r="IXF1102" s="4"/>
      <c r="IXG1102" s="4"/>
      <c r="IXH1102" s="4"/>
      <c r="IXI1102" s="4"/>
      <c r="IXJ1102" s="4"/>
      <c r="IXK1102" s="4"/>
      <c r="IXL1102" s="4"/>
      <c r="IXM1102" s="4"/>
      <c r="IXN1102" s="4"/>
      <c r="IXO1102" s="4"/>
      <c r="IXP1102" s="4"/>
      <c r="IXQ1102" s="4"/>
      <c r="IXR1102" s="4"/>
      <c r="IXS1102" s="4"/>
      <c r="IXT1102" s="4"/>
      <c r="IXU1102" s="4"/>
      <c r="IXV1102" s="4"/>
      <c r="IXW1102" s="4"/>
      <c r="IXX1102" s="4"/>
      <c r="IXY1102" s="4"/>
      <c r="IXZ1102" s="4"/>
      <c r="IYA1102" s="4"/>
      <c r="IYB1102" s="4"/>
      <c r="IYC1102" s="4"/>
      <c r="IYD1102" s="4"/>
      <c r="IYE1102" s="4"/>
      <c r="IYF1102" s="4"/>
      <c r="IYG1102" s="4"/>
      <c r="IYH1102" s="4"/>
      <c r="IYI1102" s="4"/>
      <c r="IYJ1102" s="4"/>
      <c r="IYK1102" s="4"/>
      <c r="IYL1102" s="4"/>
      <c r="IYM1102" s="4"/>
      <c r="IYN1102" s="4"/>
      <c r="IYO1102" s="4"/>
      <c r="IYP1102" s="4"/>
      <c r="IYQ1102" s="4"/>
      <c r="IYR1102" s="4"/>
      <c r="IYS1102" s="4"/>
      <c r="IYT1102" s="4"/>
      <c r="IYU1102" s="4"/>
      <c r="IYV1102" s="4"/>
      <c r="IYW1102" s="4"/>
      <c r="IYX1102" s="4"/>
      <c r="IYY1102" s="4"/>
      <c r="IYZ1102" s="4"/>
      <c r="IZA1102" s="4"/>
      <c r="IZB1102" s="4"/>
      <c r="IZC1102" s="4"/>
      <c r="IZD1102" s="4"/>
      <c r="IZE1102" s="4"/>
      <c r="IZF1102" s="4"/>
      <c r="IZG1102" s="4"/>
      <c r="IZH1102" s="4"/>
      <c r="IZI1102" s="4"/>
      <c r="IZJ1102" s="4"/>
      <c r="IZK1102" s="4"/>
      <c r="IZL1102" s="4"/>
      <c r="IZM1102" s="4"/>
      <c r="IZN1102" s="4"/>
      <c r="IZO1102" s="4"/>
      <c r="IZP1102" s="4"/>
      <c r="IZQ1102" s="4"/>
      <c r="IZR1102" s="4"/>
      <c r="IZS1102" s="4"/>
      <c r="IZT1102" s="4"/>
      <c r="IZU1102" s="4"/>
      <c r="IZV1102" s="4"/>
      <c r="IZW1102" s="4"/>
      <c r="IZX1102" s="4"/>
      <c r="IZY1102" s="4"/>
      <c r="IZZ1102" s="4"/>
      <c r="JAA1102" s="4"/>
      <c r="JAB1102" s="4"/>
      <c r="JAC1102" s="4"/>
      <c r="JAD1102" s="4"/>
      <c r="JAE1102" s="4"/>
      <c r="JAF1102" s="4"/>
      <c r="JAG1102" s="4"/>
      <c r="JAH1102" s="4"/>
      <c r="JAI1102" s="4"/>
      <c r="JAJ1102" s="4"/>
      <c r="JAK1102" s="4"/>
      <c r="JAL1102" s="4"/>
      <c r="JAM1102" s="4"/>
      <c r="JAN1102" s="4"/>
      <c r="JAO1102" s="4"/>
      <c r="JAP1102" s="4"/>
      <c r="JAQ1102" s="4"/>
      <c r="JAR1102" s="4"/>
      <c r="JAS1102" s="4"/>
      <c r="JAT1102" s="4"/>
      <c r="JAU1102" s="4"/>
      <c r="JAV1102" s="4"/>
      <c r="JAW1102" s="4"/>
      <c r="JAX1102" s="4"/>
      <c r="JAY1102" s="4"/>
      <c r="JAZ1102" s="4"/>
      <c r="JBA1102" s="4"/>
      <c r="JBB1102" s="4"/>
      <c r="JBC1102" s="4"/>
      <c r="JBD1102" s="4"/>
      <c r="JBE1102" s="4"/>
      <c r="JBF1102" s="4"/>
      <c r="JBG1102" s="4"/>
      <c r="JBH1102" s="4"/>
      <c r="JBI1102" s="4"/>
      <c r="JBJ1102" s="4"/>
      <c r="JBK1102" s="4"/>
      <c r="JBL1102" s="4"/>
      <c r="JBM1102" s="4"/>
      <c r="JBN1102" s="4"/>
      <c r="JBO1102" s="4"/>
      <c r="JBP1102" s="4"/>
      <c r="JBQ1102" s="4"/>
      <c r="JBR1102" s="4"/>
      <c r="JBS1102" s="4"/>
      <c r="JBT1102" s="4"/>
      <c r="JBU1102" s="4"/>
      <c r="JBV1102" s="4"/>
      <c r="JBW1102" s="4"/>
      <c r="JBX1102" s="4"/>
      <c r="JBY1102" s="4"/>
      <c r="JBZ1102" s="4"/>
      <c r="JCA1102" s="4"/>
      <c r="JCB1102" s="4"/>
      <c r="JCC1102" s="4"/>
      <c r="JCD1102" s="4"/>
      <c r="JCE1102" s="4"/>
      <c r="JCF1102" s="4"/>
      <c r="JCG1102" s="4"/>
      <c r="JCH1102" s="4"/>
      <c r="JCI1102" s="4"/>
      <c r="JCJ1102" s="4"/>
      <c r="JCK1102" s="4"/>
      <c r="JCL1102" s="4"/>
      <c r="JCM1102" s="4"/>
      <c r="JCN1102" s="4"/>
      <c r="JCO1102" s="4"/>
      <c r="JCP1102" s="4"/>
      <c r="JCQ1102" s="4"/>
      <c r="JCR1102" s="4"/>
      <c r="JCS1102" s="4"/>
      <c r="JCT1102" s="4"/>
      <c r="JCU1102" s="4"/>
      <c r="JCV1102" s="4"/>
      <c r="JCW1102" s="4"/>
      <c r="JCX1102" s="4"/>
      <c r="JCY1102" s="4"/>
      <c r="JCZ1102" s="4"/>
      <c r="JDA1102" s="4"/>
      <c r="JDB1102" s="4"/>
      <c r="JDC1102" s="4"/>
      <c r="JDD1102" s="4"/>
      <c r="JDE1102" s="4"/>
      <c r="JDF1102" s="4"/>
      <c r="JDG1102" s="4"/>
      <c r="JDH1102" s="4"/>
      <c r="JDI1102" s="4"/>
      <c r="JDJ1102" s="4"/>
      <c r="JDK1102" s="4"/>
      <c r="JDL1102" s="4"/>
      <c r="JDM1102" s="4"/>
      <c r="JDN1102" s="4"/>
      <c r="JDO1102" s="4"/>
      <c r="JDP1102" s="4"/>
      <c r="JDQ1102" s="4"/>
      <c r="JDR1102" s="4"/>
      <c r="JDS1102" s="4"/>
      <c r="JDT1102" s="4"/>
      <c r="JDU1102" s="4"/>
      <c r="JDV1102" s="4"/>
      <c r="JDW1102" s="4"/>
      <c r="JDX1102" s="4"/>
      <c r="JDY1102" s="4"/>
      <c r="JDZ1102" s="4"/>
      <c r="JEA1102" s="4"/>
      <c r="JEB1102" s="4"/>
      <c r="JEC1102" s="4"/>
      <c r="JED1102" s="4"/>
      <c r="JEE1102" s="4"/>
      <c r="JEF1102" s="4"/>
      <c r="JEG1102" s="4"/>
      <c r="JEH1102" s="4"/>
      <c r="JEI1102" s="4"/>
      <c r="JEJ1102" s="4"/>
      <c r="JEK1102" s="4"/>
      <c r="JEL1102" s="4"/>
      <c r="JEM1102" s="4"/>
      <c r="JEN1102" s="4"/>
      <c r="JEO1102" s="4"/>
      <c r="JEP1102" s="4"/>
      <c r="JEQ1102" s="4"/>
      <c r="JER1102" s="4"/>
      <c r="JES1102" s="4"/>
      <c r="JET1102" s="4"/>
      <c r="JEU1102" s="4"/>
      <c r="JEV1102" s="4"/>
      <c r="JEW1102" s="4"/>
      <c r="JEX1102" s="4"/>
      <c r="JEY1102" s="4"/>
      <c r="JEZ1102" s="4"/>
      <c r="JFA1102" s="4"/>
      <c r="JFB1102" s="4"/>
      <c r="JFC1102" s="4"/>
      <c r="JFD1102" s="4"/>
      <c r="JFE1102" s="4"/>
      <c r="JFF1102" s="4"/>
      <c r="JFG1102" s="4"/>
      <c r="JFH1102" s="4"/>
      <c r="JFI1102" s="4"/>
      <c r="JFJ1102" s="4"/>
      <c r="JFK1102" s="4"/>
      <c r="JFL1102" s="4"/>
      <c r="JFM1102" s="4"/>
      <c r="JFN1102" s="4"/>
      <c r="JFO1102" s="4"/>
      <c r="JFP1102" s="4"/>
      <c r="JFQ1102" s="4"/>
      <c r="JFR1102" s="4"/>
      <c r="JFS1102" s="4"/>
      <c r="JFT1102" s="4"/>
      <c r="JFU1102" s="4"/>
      <c r="JFV1102" s="4"/>
      <c r="JFW1102" s="4"/>
      <c r="JFX1102" s="4"/>
      <c r="JFY1102" s="4"/>
      <c r="JFZ1102" s="4"/>
      <c r="JGA1102" s="4"/>
      <c r="JGB1102" s="4"/>
      <c r="JGC1102" s="4"/>
      <c r="JGD1102" s="4"/>
      <c r="JGE1102" s="4"/>
      <c r="JGF1102" s="4"/>
      <c r="JGG1102" s="4"/>
      <c r="JGH1102" s="4"/>
      <c r="JGI1102" s="4"/>
      <c r="JGJ1102" s="4"/>
      <c r="JGK1102" s="4"/>
      <c r="JGL1102" s="4"/>
      <c r="JGM1102" s="4"/>
      <c r="JGN1102" s="4"/>
      <c r="JGO1102" s="4"/>
      <c r="JGP1102" s="4"/>
      <c r="JGQ1102" s="4"/>
      <c r="JGR1102" s="4"/>
      <c r="JGS1102" s="4"/>
      <c r="JGT1102" s="4"/>
      <c r="JGU1102" s="4"/>
      <c r="JGV1102" s="4"/>
      <c r="JGW1102" s="4"/>
      <c r="JGX1102" s="4"/>
      <c r="JGY1102" s="4"/>
      <c r="JGZ1102" s="4"/>
      <c r="JHA1102" s="4"/>
      <c r="JHB1102" s="4"/>
      <c r="JHC1102" s="4"/>
      <c r="JHD1102" s="4"/>
      <c r="JHE1102" s="4"/>
      <c r="JHF1102" s="4"/>
      <c r="JHG1102" s="4"/>
      <c r="JHH1102" s="4"/>
      <c r="JHI1102" s="4"/>
      <c r="JHJ1102" s="4"/>
      <c r="JHK1102" s="4"/>
      <c r="JHL1102" s="4"/>
      <c r="JHM1102" s="4"/>
      <c r="JHN1102" s="4"/>
      <c r="JHO1102" s="4"/>
      <c r="JHP1102" s="4"/>
      <c r="JHQ1102" s="4"/>
      <c r="JHR1102" s="4"/>
      <c r="JHS1102" s="4"/>
      <c r="JHT1102" s="4"/>
      <c r="JHU1102" s="4"/>
      <c r="JHV1102" s="4"/>
      <c r="JHW1102" s="4"/>
      <c r="JHX1102" s="4"/>
      <c r="JHY1102" s="4"/>
      <c r="JHZ1102" s="4"/>
      <c r="JIA1102" s="4"/>
      <c r="JIB1102" s="4"/>
      <c r="JIC1102" s="4"/>
      <c r="JID1102" s="4"/>
      <c r="JIE1102" s="4"/>
      <c r="JIF1102" s="4"/>
      <c r="JIG1102" s="4"/>
      <c r="JIH1102" s="4"/>
      <c r="JII1102" s="4"/>
      <c r="JIJ1102" s="4"/>
      <c r="JIK1102" s="4"/>
      <c r="JIL1102" s="4"/>
      <c r="JIM1102" s="4"/>
      <c r="JIN1102" s="4"/>
      <c r="JIO1102" s="4"/>
      <c r="JIP1102" s="4"/>
      <c r="JIQ1102" s="4"/>
      <c r="JIR1102" s="4"/>
      <c r="JIS1102" s="4"/>
      <c r="JIT1102" s="4"/>
      <c r="JIU1102" s="4"/>
      <c r="JIV1102" s="4"/>
      <c r="JIW1102" s="4"/>
      <c r="JIX1102" s="4"/>
      <c r="JIY1102" s="4"/>
      <c r="JIZ1102" s="4"/>
      <c r="JJA1102" s="4"/>
      <c r="JJB1102" s="4"/>
      <c r="JJC1102" s="4"/>
      <c r="JJD1102" s="4"/>
      <c r="JJE1102" s="4"/>
      <c r="JJF1102" s="4"/>
      <c r="JJG1102" s="4"/>
      <c r="JJH1102" s="4"/>
      <c r="JJI1102" s="4"/>
      <c r="JJJ1102" s="4"/>
      <c r="JJK1102" s="4"/>
      <c r="JJL1102" s="4"/>
      <c r="JJM1102" s="4"/>
      <c r="JJN1102" s="4"/>
      <c r="JJO1102" s="4"/>
      <c r="JJP1102" s="4"/>
      <c r="JJQ1102" s="4"/>
      <c r="JJR1102" s="4"/>
      <c r="JJS1102" s="4"/>
      <c r="JJT1102" s="4"/>
      <c r="JJU1102" s="4"/>
      <c r="JJV1102" s="4"/>
      <c r="JJW1102" s="4"/>
      <c r="JJX1102" s="4"/>
      <c r="JJY1102" s="4"/>
      <c r="JJZ1102" s="4"/>
      <c r="JKA1102" s="4"/>
      <c r="JKB1102" s="4"/>
      <c r="JKC1102" s="4"/>
      <c r="JKD1102" s="4"/>
      <c r="JKE1102" s="4"/>
      <c r="JKF1102" s="4"/>
      <c r="JKG1102" s="4"/>
      <c r="JKH1102" s="4"/>
      <c r="JKI1102" s="4"/>
      <c r="JKJ1102" s="4"/>
      <c r="JKK1102" s="4"/>
      <c r="JKL1102" s="4"/>
      <c r="JKM1102" s="4"/>
      <c r="JKN1102" s="4"/>
      <c r="JKO1102" s="4"/>
      <c r="JKP1102" s="4"/>
      <c r="JKQ1102" s="4"/>
      <c r="JKR1102" s="4"/>
      <c r="JKS1102" s="4"/>
      <c r="JKT1102" s="4"/>
      <c r="JKU1102" s="4"/>
      <c r="JKV1102" s="4"/>
      <c r="JKW1102" s="4"/>
      <c r="JKX1102" s="4"/>
      <c r="JKY1102" s="4"/>
      <c r="JKZ1102" s="4"/>
      <c r="JLA1102" s="4"/>
      <c r="JLB1102" s="4"/>
      <c r="JLC1102" s="4"/>
      <c r="JLD1102" s="4"/>
      <c r="JLE1102" s="4"/>
      <c r="JLF1102" s="4"/>
      <c r="JLG1102" s="4"/>
      <c r="JLH1102" s="4"/>
      <c r="JLI1102" s="4"/>
      <c r="JLJ1102" s="4"/>
      <c r="JLK1102" s="4"/>
      <c r="JLL1102" s="4"/>
      <c r="JLM1102" s="4"/>
      <c r="JLN1102" s="4"/>
      <c r="JLO1102" s="4"/>
      <c r="JLP1102" s="4"/>
      <c r="JLQ1102" s="4"/>
      <c r="JLR1102" s="4"/>
      <c r="JLS1102" s="4"/>
      <c r="JLT1102" s="4"/>
      <c r="JLU1102" s="4"/>
      <c r="JLV1102" s="4"/>
      <c r="JLW1102" s="4"/>
      <c r="JLX1102" s="4"/>
      <c r="JLY1102" s="4"/>
      <c r="JLZ1102" s="4"/>
      <c r="JMA1102" s="4"/>
      <c r="JMB1102" s="4"/>
      <c r="JMC1102" s="4"/>
      <c r="JMD1102" s="4"/>
      <c r="JME1102" s="4"/>
      <c r="JMF1102" s="4"/>
      <c r="JMG1102" s="4"/>
      <c r="JMH1102" s="4"/>
      <c r="JMI1102" s="4"/>
      <c r="JMJ1102" s="4"/>
      <c r="JMK1102" s="4"/>
      <c r="JML1102" s="4"/>
      <c r="JMM1102" s="4"/>
      <c r="JMN1102" s="4"/>
      <c r="JMO1102" s="4"/>
      <c r="JMP1102" s="4"/>
      <c r="JMQ1102" s="4"/>
      <c r="JMR1102" s="4"/>
      <c r="JMS1102" s="4"/>
      <c r="JMT1102" s="4"/>
      <c r="JMU1102" s="4"/>
      <c r="JMV1102" s="4"/>
      <c r="JMW1102" s="4"/>
      <c r="JMX1102" s="4"/>
      <c r="JMY1102" s="4"/>
      <c r="JMZ1102" s="4"/>
      <c r="JNA1102" s="4"/>
      <c r="JNB1102" s="4"/>
      <c r="JNC1102" s="4"/>
      <c r="JND1102" s="4"/>
      <c r="JNE1102" s="4"/>
      <c r="JNF1102" s="4"/>
      <c r="JNG1102" s="4"/>
      <c r="JNH1102" s="4"/>
      <c r="JNI1102" s="4"/>
      <c r="JNJ1102" s="4"/>
      <c r="JNK1102" s="4"/>
      <c r="JNL1102" s="4"/>
      <c r="JNM1102" s="4"/>
      <c r="JNN1102" s="4"/>
      <c r="JNO1102" s="4"/>
      <c r="JNP1102" s="4"/>
      <c r="JNQ1102" s="4"/>
      <c r="JNR1102" s="4"/>
      <c r="JNS1102" s="4"/>
      <c r="JNT1102" s="4"/>
      <c r="JNU1102" s="4"/>
      <c r="JNV1102" s="4"/>
      <c r="JNW1102" s="4"/>
      <c r="JNX1102" s="4"/>
      <c r="JNY1102" s="4"/>
      <c r="JNZ1102" s="4"/>
      <c r="JOA1102" s="4"/>
      <c r="JOB1102" s="4"/>
      <c r="JOC1102" s="4"/>
      <c r="JOD1102" s="4"/>
      <c r="JOE1102" s="4"/>
      <c r="JOF1102" s="4"/>
      <c r="JOG1102" s="4"/>
      <c r="JOH1102" s="4"/>
      <c r="JOI1102" s="4"/>
      <c r="JOJ1102" s="4"/>
      <c r="JOK1102" s="4"/>
      <c r="JOL1102" s="4"/>
      <c r="JOM1102" s="4"/>
      <c r="JON1102" s="4"/>
      <c r="JOO1102" s="4"/>
      <c r="JOP1102" s="4"/>
      <c r="JOQ1102" s="4"/>
      <c r="JOR1102" s="4"/>
      <c r="JOS1102" s="4"/>
      <c r="JOT1102" s="4"/>
      <c r="JOU1102" s="4"/>
      <c r="JOV1102" s="4"/>
      <c r="JOW1102" s="4"/>
      <c r="JOX1102" s="4"/>
      <c r="JOY1102" s="4"/>
      <c r="JOZ1102" s="4"/>
      <c r="JPA1102" s="4"/>
      <c r="JPB1102" s="4"/>
      <c r="JPC1102" s="4"/>
      <c r="JPD1102" s="4"/>
      <c r="JPE1102" s="4"/>
      <c r="JPF1102" s="4"/>
      <c r="JPG1102" s="4"/>
      <c r="JPH1102" s="4"/>
      <c r="JPI1102" s="4"/>
      <c r="JPJ1102" s="4"/>
      <c r="JPK1102" s="4"/>
      <c r="JPL1102" s="4"/>
      <c r="JPM1102" s="4"/>
      <c r="JPN1102" s="4"/>
      <c r="JPO1102" s="4"/>
      <c r="JPP1102" s="4"/>
      <c r="JPQ1102" s="4"/>
      <c r="JPR1102" s="4"/>
      <c r="JPS1102" s="4"/>
      <c r="JPT1102" s="4"/>
      <c r="JPU1102" s="4"/>
      <c r="JPV1102" s="4"/>
      <c r="JPW1102" s="4"/>
      <c r="JPX1102" s="4"/>
      <c r="JPY1102" s="4"/>
      <c r="JPZ1102" s="4"/>
      <c r="JQA1102" s="4"/>
      <c r="JQB1102" s="4"/>
      <c r="JQC1102" s="4"/>
      <c r="JQD1102" s="4"/>
      <c r="JQE1102" s="4"/>
      <c r="JQF1102" s="4"/>
      <c r="JQG1102" s="4"/>
      <c r="JQH1102" s="4"/>
      <c r="JQI1102" s="4"/>
      <c r="JQJ1102" s="4"/>
      <c r="JQK1102" s="4"/>
      <c r="JQL1102" s="4"/>
      <c r="JQM1102" s="4"/>
      <c r="JQN1102" s="4"/>
      <c r="JQO1102" s="4"/>
      <c r="JQP1102" s="4"/>
      <c r="JQQ1102" s="4"/>
      <c r="JQR1102" s="4"/>
      <c r="JQS1102" s="4"/>
      <c r="JQT1102" s="4"/>
      <c r="JQU1102" s="4"/>
      <c r="JQV1102" s="4"/>
      <c r="JQW1102" s="4"/>
      <c r="JQX1102" s="4"/>
      <c r="JQY1102" s="4"/>
      <c r="JQZ1102" s="4"/>
      <c r="JRA1102" s="4"/>
      <c r="JRB1102" s="4"/>
      <c r="JRC1102" s="4"/>
      <c r="JRD1102" s="4"/>
      <c r="JRE1102" s="4"/>
      <c r="JRF1102" s="4"/>
      <c r="JRG1102" s="4"/>
      <c r="JRH1102" s="4"/>
      <c r="JRI1102" s="4"/>
      <c r="JRJ1102" s="4"/>
      <c r="JRK1102" s="4"/>
      <c r="JRL1102" s="4"/>
      <c r="JRM1102" s="4"/>
      <c r="JRN1102" s="4"/>
      <c r="JRO1102" s="4"/>
      <c r="JRP1102" s="4"/>
      <c r="JRQ1102" s="4"/>
      <c r="JRR1102" s="4"/>
      <c r="JRS1102" s="4"/>
      <c r="JRT1102" s="4"/>
      <c r="JRU1102" s="4"/>
      <c r="JRV1102" s="4"/>
      <c r="JRW1102" s="4"/>
      <c r="JRX1102" s="4"/>
      <c r="JRY1102" s="4"/>
      <c r="JRZ1102" s="4"/>
      <c r="JSA1102" s="4"/>
      <c r="JSB1102" s="4"/>
      <c r="JSC1102" s="4"/>
      <c r="JSD1102" s="4"/>
      <c r="JSE1102" s="4"/>
      <c r="JSF1102" s="4"/>
      <c r="JSG1102" s="4"/>
      <c r="JSH1102" s="4"/>
      <c r="JSI1102" s="4"/>
      <c r="JSJ1102" s="4"/>
      <c r="JSK1102" s="4"/>
      <c r="JSL1102" s="4"/>
      <c r="JSM1102" s="4"/>
      <c r="JSN1102" s="4"/>
      <c r="JSO1102" s="4"/>
      <c r="JSP1102" s="4"/>
      <c r="JSQ1102" s="4"/>
      <c r="JSR1102" s="4"/>
      <c r="JSS1102" s="4"/>
      <c r="JST1102" s="4"/>
      <c r="JSU1102" s="4"/>
      <c r="JSV1102" s="4"/>
      <c r="JSW1102" s="4"/>
      <c r="JSX1102" s="4"/>
      <c r="JSY1102" s="4"/>
      <c r="JSZ1102" s="4"/>
      <c r="JTA1102" s="4"/>
      <c r="JTB1102" s="4"/>
      <c r="JTC1102" s="4"/>
      <c r="JTD1102" s="4"/>
      <c r="JTE1102" s="4"/>
      <c r="JTF1102" s="4"/>
      <c r="JTG1102" s="4"/>
      <c r="JTH1102" s="4"/>
      <c r="JTI1102" s="4"/>
      <c r="JTJ1102" s="4"/>
      <c r="JTK1102" s="4"/>
      <c r="JTL1102" s="4"/>
      <c r="JTM1102" s="4"/>
      <c r="JTN1102" s="4"/>
      <c r="JTO1102" s="4"/>
      <c r="JTP1102" s="4"/>
      <c r="JTQ1102" s="4"/>
      <c r="JTR1102" s="4"/>
      <c r="JTS1102" s="4"/>
      <c r="JTT1102" s="4"/>
      <c r="JTU1102" s="4"/>
      <c r="JTV1102" s="4"/>
      <c r="JTW1102" s="4"/>
      <c r="JTX1102" s="4"/>
      <c r="JTY1102" s="4"/>
      <c r="JTZ1102" s="4"/>
      <c r="JUA1102" s="4"/>
      <c r="JUB1102" s="4"/>
      <c r="JUC1102" s="4"/>
      <c r="JUD1102" s="4"/>
      <c r="JUE1102" s="4"/>
      <c r="JUF1102" s="4"/>
      <c r="JUG1102" s="4"/>
      <c r="JUH1102" s="4"/>
      <c r="JUI1102" s="4"/>
      <c r="JUJ1102" s="4"/>
      <c r="JUK1102" s="4"/>
      <c r="JUL1102" s="4"/>
      <c r="JUM1102" s="4"/>
      <c r="JUN1102" s="4"/>
      <c r="JUO1102" s="4"/>
      <c r="JUP1102" s="4"/>
      <c r="JUQ1102" s="4"/>
      <c r="JUR1102" s="4"/>
      <c r="JUS1102" s="4"/>
      <c r="JUT1102" s="4"/>
      <c r="JUU1102" s="4"/>
      <c r="JUV1102" s="4"/>
      <c r="JUW1102" s="4"/>
      <c r="JUX1102" s="4"/>
      <c r="JUY1102" s="4"/>
      <c r="JUZ1102" s="4"/>
      <c r="JVA1102" s="4"/>
      <c r="JVB1102" s="4"/>
      <c r="JVC1102" s="4"/>
      <c r="JVD1102" s="4"/>
      <c r="JVE1102" s="4"/>
      <c r="JVF1102" s="4"/>
      <c r="JVG1102" s="4"/>
      <c r="JVH1102" s="4"/>
      <c r="JVI1102" s="4"/>
      <c r="JVJ1102" s="4"/>
      <c r="JVK1102" s="4"/>
      <c r="JVL1102" s="4"/>
      <c r="JVM1102" s="4"/>
      <c r="JVN1102" s="4"/>
      <c r="JVO1102" s="4"/>
      <c r="JVP1102" s="4"/>
      <c r="JVQ1102" s="4"/>
      <c r="JVR1102" s="4"/>
      <c r="JVS1102" s="4"/>
      <c r="JVT1102" s="4"/>
      <c r="JVU1102" s="4"/>
      <c r="JVV1102" s="4"/>
      <c r="JVW1102" s="4"/>
      <c r="JVX1102" s="4"/>
      <c r="JVY1102" s="4"/>
      <c r="JVZ1102" s="4"/>
      <c r="JWA1102" s="4"/>
      <c r="JWB1102" s="4"/>
      <c r="JWC1102" s="4"/>
      <c r="JWD1102" s="4"/>
      <c r="JWE1102" s="4"/>
      <c r="JWF1102" s="4"/>
      <c r="JWG1102" s="4"/>
      <c r="JWH1102" s="4"/>
      <c r="JWI1102" s="4"/>
      <c r="JWJ1102" s="4"/>
      <c r="JWK1102" s="4"/>
      <c r="JWL1102" s="4"/>
      <c r="JWM1102" s="4"/>
      <c r="JWN1102" s="4"/>
      <c r="JWO1102" s="4"/>
      <c r="JWP1102" s="4"/>
      <c r="JWQ1102" s="4"/>
      <c r="JWR1102" s="4"/>
      <c r="JWS1102" s="4"/>
      <c r="JWT1102" s="4"/>
      <c r="JWU1102" s="4"/>
      <c r="JWV1102" s="4"/>
      <c r="JWW1102" s="4"/>
      <c r="JWX1102" s="4"/>
      <c r="JWY1102" s="4"/>
      <c r="JWZ1102" s="4"/>
      <c r="JXA1102" s="4"/>
      <c r="JXB1102" s="4"/>
      <c r="JXC1102" s="4"/>
      <c r="JXD1102" s="4"/>
      <c r="JXE1102" s="4"/>
      <c r="JXF1102" s="4"/>
      <c r="JXG1102" s="4"/>
      <c r="JXH1102" s="4"/>
      <c r="JXI1102" s="4"/>
      <c r="JXJ1102" s="4"/>
      <c r="JXK1102" s="4"/>
      <c r="JXL1102" s="4"/>
      <c r="JXM1102" s="4"/>
      <c r="JXN1102" s="4"/>
      <c r="JXO1102" s="4"/>
      <c r="JXP1102" s="4"/>
      <c r="JXQ1102" s="4"/>
      <c r="JXR1102" s="4"/>
      <c r="JXS1102" s="4"/>
      <c r="JXT1102" s="4"/>
      <c r="JXU1102" s="4"/>
      <c r="JXV1102" s="4"/>
      <c r="JXW1102" s="4"/>
      <c r="JXX1102" s="4"/>
      <c r="JXY1102" s="4"/>
      <c r="JXZ1102" s="4"/>
      <c r="JYA1102" s="4"/>
      <c r="JYB1102" s="4"/>
      <c r="JYC1102" s="4"/>
      <c r="JYD1102" s="4"/>
      <c r="JYE1102" s="4"/>
      <c r="JYF1102" s="4"/>
      <c r="JYG1102" s="4"/>
      <c r="JYH1102" s="4"/>
      <c r="JYI1102" s="4"/>
      <c r="JYJ1102" s="4"/>
      <c r="JYK1102" s="4"/>
      <c r="JYL1102" s="4"/>
      <c r="JYM1102" s="4"/>
      <c r="JYN1102" s="4"/>
      <c r="JYO1102" s="4"/>
      <c r="JYP1102" s="4"/>
      <c r="JYQ1102" s="4"/>
      <c r="JYR1102" s="4"/>
      <c r="JYS1102" s="4"/>
      <c r="JYT1102" s="4"/>
      <c r="JYU1102" s="4"/>
      <c r="JYV1102" s="4"/>
      <c r="JYW1102" s="4"/>
      <c r="JYX1102" s="4"/>
      <c r="JYY1102" s="4"/>
      <c r="JYZ1102" s="4"/>
      <c r="JZA1102" s="4"/>
      <c r="JZB1102" s="4"/>
      <c r="JZC1102" s="4"/>
      <c r="JZD1102" s="4"/>
      <c r="JZE1102" s="4"/>
      <c r="JZF1102" s="4"/>
      <c r="JZG1102" s="4"/>
      <c r="JZH1102" s="4"/>
      <c r="JZI1102" s="4"/>
      <c r="JZJ1102" s="4"/>
      <c r="JZK1102" s="4"/>
      <c r="JZL1102" s="4"/>
      <c r="JZM1102" s="4"/>
      <c r="JZN1102" s="4"/>
      <c r="JZO1102" s="4"/>
      <c r="JZP1102" s="4"/>
      <c r="JZQ1102" s="4"/>
      <c r="JZR1102" s="4"/>
      <c r="JZS1102" s="4"/>
      <c r="JZT1102" s="4"/>
      <c r="JZU1102" s="4"/>
      <c r="JZV1102" s="4"/>
      <c r="JZW1102" s="4"/>
      <c r="JZX1102" s="4"/>
      <c r="JZY1102" s="4"/>
      <c r="JZZ1102" s="4"/>
      <c r="KAA1102" s="4"/>
      <c r="KAB1102" s="4"/>
      <c r="KAC1102" s="4"/>
      <c r="KAD1102" s="4"/>
      <c r="KAE1102" s="4"/>
      <c r="KAF1102" s="4"/>
      <c r="KAG1102" s="4"/>
      <c r="KAH1102" s="4"/>
      <c r="KAI1102" s="4"/>
      <c r="KAJ1102" s="4"/>
      <c r="KAK1102" s="4"/>
      <c r="KAL1102" s="4"/>
      <c r="KAM1102" s="4"/>
      <c r="KAN1102" s="4"/>
      <c r="KAO1102" s="4"/>
      <c r="KAP1102" s="4"/>
      <c r="KAQ1102" s="4"/>
      <c r="KAR1102" s="4"/>
      <c r="KAS1102" s="4"/>
      <c r="KAT1102" s="4"/>
      <c r="KAU1102" s="4"/>
      <c r="KAV1102" s="4"/>
      <c r="KAW1102" s="4"/>
      <c r="KAX1102" s="4"/>
      <c r="KAY1102" s="4"/>
      <c r="KAZ1102" s="4"/>
      <c r="KBA1102" s="4"/>
      <c r="KBB1102" s="4"/>
      <c r="KBC1102" s="4"/>
      <c r="KBD1102" s="4"/>
      <c r="KBE1102" s="4"/>
      <c r="KBF1102" s="4"/>
      <c r="KBG1102" s="4"/>
      <c r="KBH1102" s="4"/>
      <c r="KBI1102" s="4"/>
      <c r="KBJ1102" s="4"/>
      <c r="KBK1102" s="4"/>
      <c r="KBL1102" s="4"/>
      <c r="KBM1102" s="4"/>
      <c r="KBN1102" s="4"/>
      <c r="KBO1102" s="4"/>
      <c r="KBP1102" s="4"/>
      <c r="KBQ1102" s="4"/>
      <c r="KBR1102" s="4"/>
      <c r="KBS1102" s="4"/>
      <c r="KBT1102" s="4"/>
      <c r="KBU1102" s="4"/>
      <c r="KBV1102" s="4"/>
      <c r="KBW1102" s="4"/>
      <c r="KBX1102" s="4"/>
      <c r="KBY1102" s="4"/>
      <c r="KBZ1102" s="4"/>
      <c r="KCA1102" s="4"/>
      <c r="KCB1102" s="4"/>
      <c r="KCC1102" s="4"/>
      <c r="KCD1102" s="4"/>
      <c r="KCE1102" s="4"/>
      <c r="KCF1102" s="4"/>
      <c r="KCG1102" s="4"/>
      <c r="KCH1102" s="4"/>
      <c r="KCI1102" s="4"/>
      <c r="KCJ1102" s="4"/>
      <c r="KCK1102" s="4"/>
      <c r="KCL1102" s="4"/>
      <c r="KCM1102" s="4"/>
      <c r="KCN1102" s="4"/>
      <c r="KCO1102" s="4"/>
      <c r="KCP1102" s="4"/>
      <c r="KCQ1102" s="4"/>
      <c r="KCR1102" s="4"/>
      <c r="KCS1102" s="4"/>
      <c r="KCT1102" s="4"/>
      <c r="KCU1102" s="4"/>
      <c r="KCV1102" s="4"/>
      <c r="KCW1102" s="4"/>
      <c r="KCX1102" s="4"/>
      <c r="KCY1102" s="4"/>
      <c r="KCZ1102" s="4"/>
      <c r="KDA1102" s="4"/>
      <c r="KDB1102" s="4"/>
      <c r="KDC1102" s="4"/>
      <c r="KDD1102" s="4"/>
      <c r="KDE1102" s="4"/>
      <c r="KDF1102" s="4"/>
      <c r="KDG1102" s="4"/>
      <c r="KDH1102" s="4"/>
      <c r="KDI1102" s="4"/>
      <c r="KDJ1102" s="4"/>
      <c r="KDK1102" s="4"/>
      <c r="KDL1102" s="4"/>
      <c r="KDM1102" s="4"/>
      <c r="KDN1102" s="4"/>
      <c r="KDO1102" s="4"/>
      <c r="KDP1102" s="4"/>
      <c r="KDQ1102" s="4"/>
      <c r="KDR1102" s="4"/>
      <c r="KDS1102" s="4"/>
      <c r="KDT1102" s="4"/>
      <c r="KDU1102" s="4"/>
      <c r="KDV1102" s="4"/>
      <c r="KDW1102" s="4"/>
      <c r="KDX1102" s="4"/>
      <c r="KDY1102" s="4"/>
      <c r="KDZ1102" s="4"/>
      <c r="KEA1102" s="4"/>
      <c r="KEB1102" s="4"/>
      <c r="KEC1102" s="4"/>
      <c r="KED1102" s="4"/>
      <c r="KEE1102" s="4"/>
      <c r="KEF1102" s="4"/>
      <c r="KEG1102" s="4"/>
      <c r="KEH1102" s="4"/>
      <c r="KEI1102" s="4"/>
      <c r="KEJ1102" s="4"/>
      <c r="KEK1102" s="4"/>
      <c r="KEL1102" s="4"/>
      <c r="KEM1102" s="4"/>
      <c r="KEN1102" s="4"/>
      <c r="KEO1102" s="4"/>
      <c r="KEP1102" s="4"/>
      <c r="KEQ1102" s="4"/>
      <c r="KER1102" s="4"/>
      <c r="KES1102" s="4"/>
      <c r="KET1102" s="4"/>
      <c r="KEU1102" s="4"/>
      <c r="KEV1102" s="4"/>
      <c r="KEW1102" s="4"/>
      <c r="KEX1102" s="4"/>
      <c r="KEY1102" s="4"/>
      <c r="KEZ1102" s="4"/>
      <c r="KFA1102" s="4"/>
      <c r="KFB1102" s="4"/>
      <c r="KFC1102" s="4"/>
      <c r="KFD1102" s="4"/>
      <c r="KFE1102" s="4"/>
      <c r="KFF1102" s="4"/>
      <c r="KFG1102" s="4"/>
      <c r="KFH1102" s="4"/>
      <c r="KFI1102" s="4"/>
      <c r="KFJ1102" s="4"/>
      <c r="KFK1102" s="4"/>
      <c r="KFL1102" s="4"/>
      <c r="KFM1102" s="4"/>
      <c r="KFN1102" s="4"/>
      <c r="KFO1102" s="4"/>
      <c r="KFP1102" s="4"/>
      <c r="KFQ1102" s="4"/>
      <c r="KFR1102" s="4"/>
      <c r="KFS1102" s="4"/>
      <c r="KFT1102" s="4"/>
      <c r="KFU1102" s="4"/>
      <c r="KFV1102" s="4"/>
      <c r="KFW1102" s="4"/>
      <c r="KFX1102" s="4"/>
      <c r="KFY1102" s="4"/>
      <c r="KFZ1102" s="4"/>
      <c r="KGA1102" s="4"/>
      <c r="KGB1102" s="4"/>
      <c r="KGC1102" s="4"/>
      <c r="KGD1102" s="4"/>
      <c r="KGE1102" s="4"/>
      <c r="KGF1102" s="4"/>
      <c r="KGG1102" s="4"/>
      <c r="KGH1102" s="4"/>
      <c r="KGI1102" s="4"/>
      <c r="KGJ1102" s="4"/>
      <c r="KGK1102" s="4"/>
      <c r="KGL1102" s="4"/>
      <c r="KGM1102" s="4"/>
      <c r="KGN1102" s="4"/>
      <c r="KGO1102" s="4"/>
      <c r="KGP1102" s="4"/>
      <c r="KGQ1102" s="4"/>
      <c r="KGR1102" s="4"/>
      <c r="KGS1102" s="4"/>
      <c r="KGT1102" s="4"/>
      <c r="KGU1102" s="4"/>
      <c r="KGV1102" s="4"/>
      <c r="KGW1102" s="4"/>
      <c r="KGX1102" s="4"/>
      <c r="KGY1102" s="4"/>
      <c r="KGZ1102" s="4"/>
      <c r="KHA1102" s="4"/>
      <c r="KHB1102" s="4"/>
      <c r="KHC1102" s="4"/>
      <c r="KHD1102" s="4"/>
      <c r="KHE1102" s="4"/>
      <c r="KHF1102" s="4"/>
      <c r="KHG1102" s="4"/>
      <c r="KHH1102" s="4"/>
      <c r="KHI1102" s="4"/>
      <c r="KHJ1102" s="4"/>
      <c r="KHK1102" s="4"/>
      <c r="KHL1102" s="4"/>
      <c r="KHM1102" s="4"/>
      <c r="KHN1102" s="4"/>
      <c r="KHO1102" s="4"/>
      <c r="KHP1102" s="4"/>
      <c r="KHQ1102" s="4"/>
      <c r="KHR1102" s="4"/>
      <c r="KHS1102" s="4"/>
      <c r="KHT1102" s="4"/>
      <c r="KHU1102" s="4"/>
      <c r="KHV1102" s="4"/>
      <c r="KHW1102" s="4"/>
      <c r="KHX1102" s="4"/>
      <c r="KHY1102" s="4"/>
      <c r="KHZ1102" s="4"/>
      <c r="KIA1102" s="4"/>
      <c r="KIB1102" s="4"/>
      <c r="KIC1102" s="4"/>
      <c r="KID1102" s="4"/>
      <c r="KIE1102" s="4"/>
      <c r="KIF1102" s="4"/>
      <c r="KIG1102" s="4"/>
      <c r="KIH1102" s="4"/>
      <c r="KII1102" s="4"/>
      <c r="KIJ1102" s="4"/>
      <c r="KIK1102" s="4"/>
      <c r="KIL1102" s="4"/>
      <c r="KIM1102" s="4"/>
      <c r="KIN1102" s="4"/>
      <c r="KIO1102" s="4"/>
      <c r="KIP1102" s="4"/>
      <c r="KIQ1102" s="4"/>
      <c r="KIR1102" s="4"/>
      <c r="KIS1102" s="4"/>
      <c r="KIT1102" s="4"/>
      <c r="KIU1102" s="4"/>
      <c r="KIV1102" s="4"/>
      <c r="KIW1102" s="4"/>
      <c r="KIX1102" s="4"/>
      <c r="KIY1102" s="4"/>
      <c r="KIZ1102" s="4"/>
      <c r="KJA1102" s="4"/>
      <c r="KJB1102" s="4"/>
      <c r="KJC1102" s="4"/>
      <c r="KJD1102" s="4"/>
      <c r="KJE1102" s="4"/>
      <c r="KJF1102" s="4"/>
      <c r="KJG1102" s="4"/>
      <c r="KJH1102" s="4"/>
      <c r="KJI1102" s="4"/>
      <c r="KJJ1102" s="4"/>
      <c r="KJK1102" s="4"/>
      <c r="KJL1102" s="4"/>
      <c r="KJM1102" s="4"/>
      <c r="KJN1102" s="4"/>
      <c r="KJO1102" s="4"/>
      <c r="KJP1102" s="4"/>
      <c r="KJQ1102" s="4"/>
      <c r="KJR1102" s="4"/>
      <c r="KJS1102" s="4"/>
      <c r="KJT1102" s="4"/>
      <c r="KJU1102" s="4"/>
      <c r="KJV1102" s="4"/>
      <c r="KJW1102" s="4"/>
      <c r="KJX1102" s="4"/>
      <c r="KJY1102" s="4"/>
      <c r="KJZ1102" s="4"/>
      <c r="KKA1102" s="4"/>
      <c r="KKB1102" s="4"/>
      <c r="KKC1102" s="4"/>
      <c r="KKD1102" s="4"/>
      <c r="KKE1102" s="4"/>
      <c r="KKF1102" s="4"/>
      <c r="KKG1102" s="4"/>
      <c r="KKH1102" s="4"/>
      <c r="KKI1102" s="4"/>
      <c r="KKJ1102" s="4"/>
      <c r="KKK1102" s="4"/>
      <c r="KKL1102" s="4"/>
      <c r="KKM1102" s="4"/>
      <c r="KKN1102" s="4"/>
      <c r="KKO1102" s="4"/>
      <c r="KKP1102" s="4"/>
      <c r="KKQ1102" s="4"/>
      <c r="KKR1102" s="4"/>
      <c r="KKS1102" s="4"/>
      <c r="KKT1102" s="4"/>
      <c r="KKU1102" s="4"/>
      <c r="KKV1102" s="4"/>
      <c r="KKW1102" s="4"/>
      <c r="KKX1102" s="4"/>
      <c r="KKY1102" s="4"/>
      <c r="KKZ1102" s="4"/>
      <c r="KLA1102" s="4"/>
      <c r="KLB1102" s="4"/>
      <c r="KLC1102" s="4"/>
      <c r="KLD1102" s="4"/>
      <c r="KLE1102" s="4"/>
      <c r="KLF1102" s="4"/>
      <c r="KLG1102" s="4"/>
      <c r="KLH1102" s="4"/>
      <c r="KLI1102" s="4"/>
      <c r="KLJ1102" s="4"/>
      <c r="KLK1102" s="4"/>
      <c r="KLL1102" s="4"/>
      <c r="KLM1102" s="4"/>
      <c r="KLN1102" s="4"/>
      <c r="KLO1102" s="4"/>
      <c r="KLP1102" s="4"/>
      <c r="KLQ1102" s="4"/>
      <c r="KLR1102" s="4"/>
      <c r="KLS1102" s="4"/>
      <c r="KLT1102" s="4"/>
      <c r="KLU1102" s="4"/>
      <c r="KLV1102" s="4"/>
      <c r="KLW1102" s="4"/>
      <c r="KLX1102" s="4"/>
      <c r="KLY1102" s="4"/>
      <c r="KLZ1102" s="4"/>
      <c r="KMA1102" s="4"/>
      <c r="KMB1102" s="4"/>
      <c r="KMC1102" s="4"/>
      <c r="KMD1102" s="4"/>
      <c r="KME1102" s="4"/>
      <c r="KMF1102" s="4"/>
      <c r="KMG1102" s="4"/>
      <c r="KMH1102" s="4"/>
      <c r="KMI1102" s="4"/>
      <c r="KMJ1102" s="4"/>
      <c r="KMK1102" s="4"/>
      <c r="KML1102" s="4"/>
      <c r="KMM1102" s="4"/>
      <c r="KMN1102" s="4"/>
      <c r="KMO1102" s="4"/>
      <c r="KMP1102" s="4"/>
      <c r="KMQ1102" s="4"/>
      <c r="KMR1102" s="4"/>
      <c r="KMS1102" s="4"/>
      <c r="KMT1102" s="4"/>
      <c r="KMU1102" s="4"/>
      <c r="KMV1102" s="4"/>
      <c r="KMW1102" s="4"/>
      <c r="KMX1102" s="4"/>
      <c r="KMY1102" s="4"/>
      <c r="KMZ1102" s="4"/>
      <c r="KNA1102" s="4"/>
      <c r="KNB1102" s="4"/>
      <c r="KNC1102" s="4"/>
      <c r="KND1102" s="4"/>
      <c r="KNE1102" s="4"/>
      <c r="KNF1102" s="4"/>
      <c r="KNG1102" s="4"/>
      <c r="KNH1102" s="4"/>
      <c r="KNI1102" s="4"/>
      <c r="KNJ1102" s="4"/>
      <c r="KNK1102" s="4"/>
      <c r="KNL1102" s="4"/>
      <c r="KNM1102" s="4"/>
      <c r="KNN1102" s="4"/>
      <c r="KNO1102" s="4"/>
      <c r="KNP1102" s="4"/>
      <c r="KNQ1102" s="4"/>
      <c r="KNR1102" s="4"/>
      <c r="KNS1102" s="4"/>
      <c r="KNT1102" s="4"/>
      <c r="KNU1102" s="4"/>
      <c r="KNV1102" s="4"/>
      <c r="KNW1102" s="4"/>
      <c r="KNX1102" s="4"/>
      <c r="KNY1102" s="4"/>
      <c r="KNZ1102" s="4"/>
      <c r="KOA1102" s="4"/>
      <c r="KOB1102" s="4"/>
      <c r="KOC1102" s="4"/>
      <c r="KOD1102" s="4"/>
      <c r="KOE1102" s="4"/>
      <c r="KOF1102" s="4"/>
      <c r="KOG1102" s="4"/>
      <c r="KOH1102" s="4"/>
      <c r="KOI1102" s="4"/>
      <c r="KOJ1102" s="4"/>
      <c r="KOK1102" s="4"/>
      <c r="KOL1102" s="4"/>
      <c r="KOM1102" s="4"/>
      <c r="KON1102" s="4"/>
      <c r="KOO1102" s="4"/>
      <c r="KOP1102" s="4"/>
      <c r="KOQ1102" s="4"/>
      <c r="KOR1102" s="4"/>
      <c r="KOS1102" s="4"/>
      <c r="KOT1102" s="4"/>
      <c r="KOU1102" s="4"/>
      <c r="KOV1102" s="4"/>
      <c r="KOW1102" s="4"/>
      <c r="KOX1102" s="4"/>
      <c r="KOY1102" s="4"/>
      <c r="KOZ1102" s="4"/>
      <c r="KPA1102" s="4"/>
      <c r="KPB1102" s="4"/>
      <c r="KPC1102" s="4"/>
      <c r="KPD1102" s="4"/>
      <c r="KPE1102" s="4"/>
      <c r="KPF1102" s="4"/>
      <c r="KPG1102" s="4"/>
      <c r="KPH1102" s="4"/>
      <c r="KPI1102" s="4"/>
      <c r="KPJ1102" s="4"/>
      <c r="KPK1102" s="4"/>
      <c r="KPL1102" s="4"/>
      <c r="KPM1102" s="4"/>
      <c r="KPN1102" s="4"/>
      <c r="KPO1102" s="4"/>
      <c r="KPP1102" s="4"/>
      <c r="KPQ1102" s="4"/>
      <c r="KPR1102" s="4"/>
      <c r="KPS1102" s="4"/>
      <c r="KPT1102" s="4"/>
      <c r="KPU1102" s="4"/>
      <c r="KPV1102" s="4"/>
      <c r="KPW1102" s="4"/>
      <c r="KPX1102" s="4"/>
      <c r="KPY1102" s="4"/>
      <c r="KPZ1102" s="4"/>
      <c r="KQA1102" s="4"/>
      <c r="KQB1102" s="4"/>
      <c r="KQC1102" s="4"/>
      <c r="KQD1102" s="4"/>
      <c r="KQE1102" s="4"/>
      <c r="KQF1102" s="4"/>
      <c r="KQG1102" s="4"/>
      <c r="KQH1102" s="4"/>
      <c r="KQI1102" s="4"/>
      <c r="KQJ1102" s="4"/>
      <c r="KQK1102" s="4"/>
      <c r="KQL1102" s="4"/>
      <c r="KQM1102" s="4"/>
      <c r="KQN1102" s="4"/>
      <c r="KQO1102" s="4"/>
      <c r="KQP1102" s="4"/>
      <c r="KQQ1102" s="4"/>
      <c r="KQR1102" s="4"/>
      <c r="KQS1102" s="4"/>
      <c r="KQT1102" s="4"/>
      <c r="KQU1102" s="4"/>
      <c r="KQV1102" s="4"/>
      <c r="KQW1102" s="4"/>
      <c r="KQX1102" s="4"/>
      <c r="KQY1102" s="4"/>
      <c r="KQZ1102" s="4"/>
      <c r="KRA1102" s="4"/>
      <c r="KRB1102" s="4"/>
      <c r="KRC1102" s="4"/>
      <c r="KRD1102" s="4"/>
      <c r="KRE1102" s="4"/>
      <c r="KRF1102" s="4"/>
      <c r="KRG1102" s="4"/>
      <c r="KRH1102" s="4"/>
      <c r="KRI1102" s="4"/>
      <c r="KRJ1102" s="4"/>
      <c r="KRK1102" s="4"/>
      <c r="KRL1102" s="4"/>
      <c r="KRM1102" s="4"/>
      <c r="KRN1102" s="4"/>
      <c r="KRO1102" s="4"/>
      <c r="KRP1102" s="4"/>
      <c r="KRQ1102" s="4"/>
      <c r="KRR1102" s="4"/>
      <c r="KRS1102" s="4"/>
      <c r="KRT1102" s="4"/>
      <c r="KRU1102" s="4"/>
      <c r="KRV1102" s="4"/>
      <c r="KRW1102" s="4"/>
      <c r="KRX1102" s="4"/>
      <c r="KRY1102" s="4"/>
      <c r="KRZ1102" s="4"/>
      <c r="KSA1102" s="4"/>
      <c r="KSB1102" s="4"/>
      <c r="KSC1102" s="4"/>
      <c r="KSD1102" s="4"/>
      <c r="KSE1102" s="4"/>
      <c r="KSF1102" s="4"/>
      <c r="KSG1102" s="4"/>
      <c r="KSH1102" s="4"/>
      <c r="KSI1102" s="4"/>
      <c r="KSJ1102" s="4"/>
      <c r="KSK1102" s="4"/>
      <c r="KSL1102" s="4"/>
      <c r="KSM1102" s="4"/>
      <c r="KSN1102" s="4"/>
      <c r="KSO1102" s="4"/>
      <c r="KSP1102" s="4"/>
      <c r="KSQ1102" s="4"/>
      <c r="KSR1102" s="4"/>
      <c r="KSS1102" s="4"/>
      <c r="KST1102" s="4"/>
      <c r="KSU1102" s="4"/>
      <c r="KSV1102" s="4"/>
      <c r="KSW1102" s="4"/>
      <c r="KSX1102" s="4"/>
      <c r="KSY1102" s="4"/>
      <c r="KSZ1102" s="4"/>
      <c r="KTA1102" s="4"/>
      <c r="KTB1102" s="4"/>
      <c r="KTC1102" s="4"/>
      <c r="KTD1102" s="4"/>
      <c r="KTE1102" s="4"/>
      <c r="KTF1102" s="4"/>
      <c r="KTG1102" s="4"/>
      <c r="KTH1102" s="4"/>
      <c r="KTI1102" s="4"/>
      <c r="KTJ1102" s="4"/>
      <c r="KTK1102" s="4"/>
      <c r="KTL1102" s="4"/>
      <c r="KTM1102" s="4"/>
      <c r="KTN1102" s="4"/>
      <c r="KTO1102" s="4"/>
      <c r="KTP1102" s="4"/>
      <c r="KTQ1102" s="4"/>
      <c r="KTR1102" s="4"/>
      <c r="KTS1102" s="4"/>
      <c r="KTT1102" s="4"/>
      <c r="KTU1102" s="4"/>
      <c r="KTV1102" s="4"/>
      <c r="KTW1102" s="4"/>
      <c r="KTX1102" s="4"/>
      <c r="KTY1102" s="4"/>
      <c r="KTZ1102" s="4"/>
      <c r="KUA1102" s="4"/>
      <c r="KUB1102" s="4"/>
      <c r="KUC1102" s="4"/>
      <c r="KUD1102" s="4"/>
      <c r="KUE1102" s="4"/>
      <c r="KUF1102" s="4"/>
      <c r="KUG1102" s="4"/>
      <c r="KUH1102" s="4"/>
      <c r="KUI1102" s="4"/>
      <c r="KUJ1102" s="4"/>
      <c r="KUK1102" s="4"/>
      <c r="KUL1102" s="4"/>
      <c r="KUM1102" s="4"/>
      <c r="KUN1102" s="4"/>
      <c r="KUO1102" s="4"/>
      <c r="KUP1102" s="4"/>
      <c r="KUQ1102" s="4"/>
      <c r="KUR1102" s="4"/>
      <c r="KUS1102" s="4"/>
      <c r="KUT1102" s="4"/>
      <c r="KUU1102" s="4"/>
      <c r="KUV1102" s="4"/>
      <c r="KUW1102" s="4"/>
      <c r="KUX1102" s="4"/>
      <c r="KUY1102" s="4"/>
      <c r="KUZ1102" s="4"/>
      <c r="KVA1102" s="4"/>
      <c r="KVB1102" s="4"/>
      <c r="KVC1102" s="4"/>
      <c r="KVD1102" s="4"/>
      <c r="KVE1102" s="4"/>
      <c r="KVF1102" s="4"/>
      <c r="KVG1102" s="4"/>
      <c r="KVH1102" s="4"/>
      <c r="KVI1102" s="4"/>
      <c r="KVJ1102" s="4"/>
      <c r="KVK1102" s="4"/>
      <c r="KVL1102" s="4"/>
      <c r="KVM1102" s="4"/>
      <c r="KVN1102" s="4"/>
      <c r="KVO1102" s="4"/>
      <c r="KVP1102" s="4"/>
      <c r="KVQ1102" s="4"/>
      <c r="KVR1102" s="4"/>
      <c r="KVS1102" s="4"/>
      <c r="KVT1102" s="4"/>
      <c r="KVU1102" s="4"/>
      <c r="KVV1102" s="4"/>
      <c r="KVW1102" s="4"/>
      <c r="KVX1102" s="4"/>
      <c r="KVY1102" s="4"/>
      <c r="KVZ1102" s="4"/>
      <c r="KWA1102" s="4"/>
      <c r="KWB1102" s="4"/>
      <c r="KWC1102" s="4"/>
      <c r="KWD1102" s="4"/>
      <c r="KWE1102" s="4"/>
      <c r="KWF1102" s="4"/>
      <c r="KWG1102" s="4"/>
      <c r="KWH1102" s="4"/>
      <c r="KWI1102" s="4"/>
      <c r="KWJ1102" s="4"/>
      <c r="KWK1102" s="4"/>
      <c r="KWL1102" s="4"/>
      <c r="KWM1102" s="4"/>
      <c r="KWN1102" s="4"/>
      <c r="KWO1102" s="4"/>
      <c r="KWP1102" s="4"/>
      <c r="KWQ1102" s="4"/>
      <c r="KWR1102" s="4"/>
      <c r="KWS1102" s="4"/>
      <c r="KWT1102" s="4"/>
      <c r="KWU1102" s="4"/>
      <c r="KWV1102" s="4"/>
      <c r="KWW1102" s="4"/>
      <c r="KWX1102" s="4"/>
      <c r="KWY1102" s="4"/>
      <c r="KWZ1102" s="4"/>
      <c r="KXA1102" s="4"/>
      <c r="KXB1102" s="4"/>
      <c r="KXC1102" s="4"/>
      <c r="KXD1102" s="4"/>
      <c r="KXE1102" s="4"/>
      <c r="KXF1102" s="4"/>
      <c r="KXG1102" s="4"/>
      <c r="KXH1102" s="4"/>
      <c r="KXI1102" s="4"/>
      <c r="KXJ1102" s="4"/>
      <c r="KXK1102" s="4"/>
      <c r="KXL1102" s="4"/>
      <c r="KXM1102" s="4"/>
      <c r="KXN1102" s="4"/>
      <c r="KXO1102" s="4"/>
      <c r="KXP1102" s="4"/>
      <c r="KXQ1102" s="4"/>
      <c r="KXR1102" s="4"/>
      <c r="KXS1102" s="4"/>
      <c r="KXT1102" s="4"/>
      <c r="KXU1102" s="4"/>
      <c r="KXV1102" s="4"/>
      <c r="KXW1102" s="4"/>
      <c r="KXX1102" s="4"/>
      <c r="KXY1102" s="4"/>
      <c r="KXZ1102" s="4"/>
      <c r="KYA1102" s="4"/>
      <c r="KYB1102" s="4"/>
      <c r="KYC1102" s="4"/>
      <c r="KYD1102" s="4"/>
      <c r="KYE1102" s="4"/>
      <c r="KYF1102" s="4"/>
      <c r="KYG1102" s="4"/>
      <c r="KYH1102" s="4"/>
      <c r="KYI1102" s="4"/>
      <c r="KYJ1102" s="4"/>
      <c r="KYK1102" s="4"/>
      <c r="KYL1102" s="4"/>
      <c r="KYM1102" s="4"/>
      <c r="KYN1102" s="4"/>
      <c r="KYO1102" s="4"/>
      <c r="KYP1102" s="4"/>
      <c r="KYQ1102" s="4"/>
      <c r="KYR1102" s="4"/>
      <c r="KYS1102" s="4"/>
      <c r="KYT1102" s="4"/>
      <c r="KYU1102" s="4"/>
      <c r="KYV1102" s="4"/>
      <c r="KYW1102" s="4"/>
      <c r="KYX1102" s="4"/>
      <c r="KYY1102" s="4"/>
      <c r="KYZ1102" s="4"/>
      <c r="KZA1102" s="4"/>
      <c r="KZB1102" s="4"/>
      <c r="KZC1102" s="4"/>
      <c r="KZD1102" s="4"/>
      <c r="KZE1102" s="4"/>
      <c r="KZF1102" s="4"/>
      <c r="KZG1102" s="4"/>
      <c r="KZH1102" s="4"/>
      <c r="KZI1102" s="4"/>
      <c r="KZJ1102" s="4"/>
      <c r="KZK1102" s="4"/>
      <c r="KZL1102" s="4"/>
      <c r="KZM1102" s="4"/>
      <c r="KZN1102" s="4"/>
      <c r="KZO1102" s="4"/>
      <c r="KZP1102" s="4"/>
      <c r="KZQ1102" s="4"/>
      <c r="KZR1102" s="4"/>
      <c r="KZS1102" s="4"/>
      <c r="KZT1102" s="4"/>
      <c r="KZU1102" s="4"/>
      <c r="KZV1102" s="4"/>
      <c r="KZW1102" s="4"/>
      <c r="KZX1102" s="4"/>
      <c r="KZY1102" s="4"/>
      <c r="KZZ1102" s="4"/>
      <c r="LAA1102" s="4"/>
      <c r="LAB1102" s="4"/>
      <c r="LAC1102" s="4"/>
      <c r="LAD1102" s="4"/>
      <c r="LAE1102" s="4"/>
      <c r="LAF1102" s="4"/>
      <c r="LAG1102" s="4"/>
      <c r="LAH1102" s="4"/>
      <c r="LAI1102" s="4"/>
      <c r="LAJ1102" s="4"/>
      <c r="LAK1102" s="4"/>
      <c r="LAL1102" s="4"/>
      <c r="LAM1102" s="4"/>
      <c r="LAN1102" s="4"/>
      <c r="LAO1102" s="4"/>
      <c r="LAP1102" s="4"/>
      <c r="LAQ1102" s="4"/>
      <c r="LAR1102" s="4"/>
      <c r="LAS1102" s="4"/>
      <c r="LAT1102" s="4"/>
      <c r="LAU1102" s="4"/>
      <c r="LAV1102" s="4"/>
      <c r="LAW1102" s="4"/>
      <c r="LAX1102" s="4"/>
      <c r="LAY1102" s="4"/>
      <c r="LAZ1102" s="4"/>
      <c r="LBA1102" s="4"/>
      <c r="LBB1102" s="4"/>
      <c r="LBC1102" s="4"/>
      <c r="LBD1102" s="4"/>
      <c r="LBE1102" s="4"/>
      <c r="LBF1102" s="4"/>
      <c r="LBG1102" s="4"/>
      <c r="LBH1102" s="4"/>
      <c r="LBI1102" s="4"/>
      <c r="LBJ1102" s="4"/>
      <c r="LBK1102" s="4"/>
      <c r="LBL1102" s="4"/>
      <c r="LBM1102" s="4"/>
      <c r="LBN1102" s="4"/>
      <c r="LBO1102" s="4"/>
      <c r="LBP1102" s="4"/>
      <c r="LBQ1102" s="4"/>
      <c r="LBR1102" s="4"/>
      <c r="LBS1102" s="4"/>
      <c r="LBT1102" s="4"/>
      <c r="LBU1102" s="4"/>
      <c r="LBV1102" s="4"/>
      <c r="LBW1102" s="4"/>
      <c r="LBX1102" s="4"/>
      <c r="LBY1102" s="4"/>
      <c r="LBZ1102" s="4"/>
      <c r="LCA1102" s="4"/>
      <c r="LCB1102" s="4"/>
      <c r="LCC1102" s="4"/>
      <c r="LCD1102" s="4"/>
      <c r="LCE1102" s="4"/>
      <c r="LCF1102" s="4"/>
      <c r="LCG1102" s="4"/>
      <c r="LCH1102" s="4"/>
      <c r="LCI1102" s="4"/>
      <c r="LCJ1102" s="4"/>
      <c r="LCK1102" s="4"/>
      <c r="LCL1102" s="4"/>
      <c r="LCM1102" s="4"/>
      <c r="LCN1102" s="4"/>
      <c r="LCO1102" s="4"/>
      <c r="LCP1102" s="4"/>
      <c r="LCQ1102" s="4"/>
      <c r="LCR1102" s="4"/>
      <c r="LCS1102" s="4"/>
      <c r="LCT1102" s="4"/>
      <c r="LCU1102" s="4"/>
      <c r="LCV1102" s="4"/>
      <c r="LCW1102" s="4"/>
      <c r="LCX1102" s="4"/>
      <c r="LCY1102" s="4"/>
      <c r="LCZ1102" s="4"/>
      <c r="LDA1102" s="4"/>
      <c r="LDB1102" s="4"/>
      <c r="LDC1102" s="4"/>
      <c r="LDD1102" s="4"/>
      <c r="LDE1102" s="4"/>
      <c r="LDF1102" s="4"/>
      <c r="LDG1102" s="4"/>
      <c r="LDH1102" s="4"/>
      <c r="LDI1102" s="4"/>
      <c r="LDJ1102" s="4"/>
      <c r="LDK1102" s="4"/>
      <c r="LDL1102" s="4"/>
      <c r="LDM1102" s="4"/>
      <c r="LDN1102" s="4"/>
      <c r="LDO1102" s="4"/>
      <c r="LDP1102" s="4"/>
      <c r="LDQ1102" s="4"/>
      <c r="LDR1102" s="4"/>
      <c r="LDS1102" s="4"/>
      <c r="LDT1102" s="4"/>
      <c r="LDU1102" s="4"/>
      <c r="LDV1102" s="4"/>
      <c r="LDW1102" s="4"/>
      <c r="LDX1102" s="4"/>
      <c r="LDY1102" s="4"/>
      <c r="LDZ1102" s="4"/>
      <c r="LEA1102" s="4"/>
      <c r="LEB1102" s="4"/>
      <c r="LEC1102" s="4"/>
      <c r="LED1102" s="4"/>
      <c r="LEE1102" s="4"/>
      <c r="LEF1102" s="4"/>
      <c r="LEG1102" s="4"/>
      <c r="LEH1102" s="4"/>
      <c r="LEI1102" s="4"/>
      <c r="LEJ1102" s="4"/>
      <c r="LEK1102" s="4"/>
      <c r="LEL1102" s="4"/>
      <c r="LEM1102" s="4"/>
      <c r="LEN1102" s="4"/>
      <c r="LEO1102" s="4"/>
      <c r="LEP1102" s="4"/>
      <c r="LEQ1102" s="4"/>
      <c r="LER1102" s="4"/>
      <c r="LES1102" s="4"/>
      <c r="LET1102" s="4"/>
      <c r="LEU1102" s="4"/>
      <c r="LEV1102" s="4"/>
      <c r="LEW1102" s="4"/>
      <c r="LEX1102" s="4"/>
      <c r="LEY1102" s="4"/>
      <c r="LEZ1102" s="4"/>
      <c r="LFA1102" s="4"/>
      <c r="LFB1102" s="4"/>
      <c r="LFC1102" s="4"/>
      <c r="LFD1102" s="4"/>
      <c r="LFE1102" s="4"/>
      <c r="LFF1102" s="4"/>
      <c r="LFG1102" s="4"/>
      <c r="LFH1102" s="4"/>
      <c r="LFI1102" s="4"/>
      <c r="LFJ1102" s="4"/>
      <c r="LFK1102" s="4"/>
      <c r="LFL1102" s="4"/>
      <c r="LFM1102" s="4"/>
      <c r="LFN1102" s="4"/>
      <c r="LFO1102" s="4"/>
      <c r="LFP1102" s="4"/>
      <c r="LFQ1102" s="4"/>
      <c r="LFR1102" s="4"/>
      <c r="LFS1102" s="4"/>
      <c r="LFT1102" s="4"/>
      <c r="LFU1102" s="4"/>
      <c r="LFV1102" s="4"/>
      <c r="LFW1102" s="4"/>
      <c r="LFX1102" s="4"/>
      <c r="LFY1102" s="4"/>
      <c r="LFZ1102" s="4"/>
      <c r="LGA1102" s="4"/>
      <c r="LGB1102" s="4"/>
      <c r="LGC1102" s="4"/>
      <c r="LGD1102" s="4"/>
      <c r="LGE1102" s="4"/>
      <c r="LGF1102" s="4"/>
      <c r="LGG1102" s="4"/>
      <c r="LGH1102" s="4"/>
      <c r="LGI1102" s="4"/>
      <c r="LGJ1102" s="4"/>
      <c r="LGK1102" s="4"/>
      <c r="LGL1102" s="4"/>
      <c r="LGM1102" s="4"/>
      <c r="LGN1102" s="4"/>
      <c r="LGO1102" s="4"/>
      <c r="LGP1102" s="4"/>
      <c r="LGQ1102" s="4"/>
      <c r="LGR1102" s="4"/>
      <c r="LGS1102" s="4"/>
      <c r="LGT1102" s="4"/>
      <c r="LGU1102" s="4"/>
      <c r="LGV1102" s="4"/>
      <c r="LGW1102" s="4"/>
      <c r="LGX1102" s="4"/>
      <c r="LGY1102" s="4"/>
      <c r="LGZ1102" s="4"/>
      <c r="LHA1102" s="4"/>
      <c r="LHB1102" s="4"/>
      <c r="LHC1102" s="4"/>
      <c r="LHD1102" s="4"/>
      <c r="LHE1102" s="4"/>
      <c r="LHF1102" s="4"/>
      <c r="LHG1102" s="4"/>
      <c r="LHH1102" s="4"/>
      <c r="LHI1102" s="4"/>
      <c r="LHJ1102" s="4"/>
      <c r="LHK1102" s="4"/>
      <c r="LHL1102" s="4"/>
      <c r="LHM1102" s="4"/>
      <c r="LHN1102" s="4"/>
      <c r="LHO1102" s="4"/>
      <c r="LHP1102" s="4"/>
      <c r="LHQ1102" s="4"/>
      <c r="LHR1102" s="4"/>
      <c r="LHS1102" s="4"/>
      <c r="LHT1102" s="4"/>
      <c r="LHU1102" s="4"/>
      <c r="LHV1102" s="4"/>
      <c r="LHW1102" s="4"/>
      <c r="LHX1102" s="4"/>
      <c r="LHY1102" s="4"/>
      <c r="LHZ1102" s="4"/>
      <c r="LIA1102" s="4"/>
      <c r="LIB1102" s="4"/>
      <c r="LIC1102" s="4"/>
      <c r="LID1102" s="4"/>
      <c r="LIE1102" s="4"/>
      <c r="LIF1102" s="4"/>
      <c r="LIG1102" s="4"/>
      <c r="LIH1102" s="4"/>
      <c r="LII1102" s="4"/>
      <c r="LIJ1102" s="4"/>
      <c r="LIK1102" s="4"/>
      <c r="LIL1102" s="4"/>
      <c r="LIM1102" s="4"/>
      <c r="LIN1102" s="4"/>
      <c r="LIO1102" s="4"/>
      <c r="LIP1102" s="4"/>
      <c r="LIQ1102" s="4"/>
      <c r="LIR1102" s="4"/>
      <c r="LIS1102" s="4"/>
      <c r="LIT1102" s="4"/>
      <c r="LIU1102" s="4"/>
      <c r="LIV1102" s="4"/>
      <c r="LIW1102" s="4"/>
      <c r="LIX1102" s="4"/>
      <c r="LIY1102" s="4"/>
      <c r="LIZ1102" s="4"/>
      <c r="LJA1102" s="4"/>
      <c r="LJB1102" s="4"/>
      <c r="LJC1102" s="4"/>
      <c r="LJD1102" s="4"/>
      <c r="LJE1102" s="4"/>
      <c r="LJF1102" s="4"/>
      <c r="LJG1102" s="4"/>
      <c r="LJH1102" s="4"/>
      <c r="LJI1102" s="4"/>
      <c r="LJJ1102" s="4"/>
      <c r="LJK1102" s="4"/>
      <c r="LJL1102" s="4"/>
      <c r="LJM1102" s="4"/>
      <c r="LJN1102" s="4"/>
      <c r="LJO1102" s="4"/>
      <c r="LJP1102" s="4"/>
      <c r="LJQ1102" s="4"/>
      <c r="LJR1102" s="4"/>
      <c r="LJS1102" s="4"/>
      <c r="LJT1102" s="4"/>
      <c r="LJU1102" s="4"/>
      <c r="LJV1102" s="4"/>
      <c r="LJW1102" s="4"/>
      <c r="LJX1102" s="4"/>
      <c r="LJY1102" s="4"/>
      <c r="LJZ1102" s="4"/>
      <c r="LKA1102" s="4"/>
      <c r="LKB1102" s="4"/>
      <c r="LKC1102" s="4"/>
      <c r="LKD1102" s="4"/>
      <c r="LKE1102" s="4"/>
      <c r="LKF1102" s="4"/>
      <c r="LKG1102" s="4"/>
      <c r="LKH1102" s="4"/>
      <c r="LKI1102" s="4"/>
      <c r="LKJ1102" s="4"/>
      <c r="LKK1102" s="4"/>
      <c r="LKL1102" s="4"/>
      <c r="LKM1102" s="4"/>
      <c r="LKN1102" s="4"/>
      <c r="LKO1102" s="4"/>
      <c r="LKP1102" s="4"/>
      <c r="LKQ1102" s="4"/>
      <c r="LKR1102" s="4"/>
      <c r="LKS1102" s="4"/>
      <c r="LKT1102" s="4"/>
      <c r="LKU1102" s="4"/>
      <c r="LKV1102" s="4"/>
      <c r="LKW1102" s="4"/>
      <c r="LKX1102" s="4"/>
      <c r="LKY1102" s="4"/>
      <c r="LKZ1102" s="4"/>
      <c r="LLA1102" s="4"/>
      <c r="LLB1102" s="4"/>
      <c r="LLC1102" s="4"/>
      <c r="LLD1102" s="4"/>
      <c r="LLE1102" s="4"/>
      <c r="LLF1102" s="4"/>
      <c r="LLG1102" s="4"/>
      <c r="LLH1102" s="4"/>
      <c r="LLI1102" s="4"/>
      <c r="LLJ1102" s="4"/>
      <c r="LLK1102" s="4"/>
      <c r="LLL1102" s="4"/>
      <c r="LLM1102" s="4"/>
      <c r="LLN1102" s="4"/>
      <c r="LLO1102" s="4"/>
      <c r="LLP1102" s="4"/>
      <c r="LLQ1102" s="4"/>
      <c r="LLR1102" s="4"/>
      <c r="LLS1102" s="4"/>
      <c r="LLT1102" s="4"/>
      <c r="LLU1102" s="4"/>
      <c r="LLV1102" s="4"/>
      <c r="LLW1102" s="4"/>
      <c r="LLX1102" s="4"/>
      <c r="LLY1102" s="4"/>
      <c r="LLZ1102" s="4"/>
      <c r="LMA1102" s="4"/>
      <c r="LMB1102" s="4"/>
      <c r="LMC1102" s="4"/>
      <c r="LMD1102" s="4"/>
      <c r="LME1102" s="4"/>
      <c r="LMF1102" s="4"/>
      <c r="LMG1102" s="4"/>
      <c r="LMH1102" s="4"/>
      <c r="LMI1102" s="4"/>
      <c r="LMJ1102" s="4"/>
      <c r="LMK1102" s="4"/>
      <c r="LML1102" s="4"/>
      <c r="LMM1102" s="4"/>
      <c r="LMN1102" s="4"/>
      <c r="LMO1102" s="4"/>
      <c r="LMP1102" s="4"/>
      <c r="LMQ1102" s="4"/>
      <c r="LMR1102" s="4"/>
      <c r="LMS1102" s="4"/>
      <c r="LMT1102" s="4"/>
      <c r="LMU1102" s="4"/>
      <c r="LMV1102" s="4"/>
      <c r="LMW1102" s="4"/>
      <c r="LMX1102" s="4"/>
      <c r="LMY1102" s="4"/>
      <c r="LMZ1102" s="4"/>
      <c r="LNA1102" s="4"/>
      <c r="LNB1102" s="4"/>
      <c r="LNC1102" s="4"/>
      <c r="LND1102" s="4"/>
      <c r="LNE1102" s="4"/>
      <c r="LNF1102" s="4"/>
      <c r="LNG1102" s="4"/>
      <c r="LNH1102" s="4"/>
      <c r="LNI1102" s="4"/>
      <c r="LNJ1102" s="4"/>
      <c r="LNK1102" s="4"/>
      <c r="LNL1102" s="4"/>
      <c r="LNM1102" s="4"/>
      <c r="LNN1102" s="4"/>
      <c r="LNO1102" s="4"/>
      <c r="LNP1102" s="4"/>
      <c r="LNQ1102" s="4"/>
      <c r="LNR1102" s="4"/>
      <c r="LNS1102" s="4"/>
      <c r="LNT1102" s="4"/>
      <c r="LNU1102" s="4"/>
      <c r="LNV1102" s="4"/>
      <c r="LNW1102" s="4"/>
      <c r="LNX1102" s="4"/>
      <c r="LNY1102" s="4"/>
      <c r="LNZ1102" s="4"/>
      <c r="LOA1102" s="4"/>
      <c r="LOB1102" s="4"/>
      <c r="LOC1102" s="4"/>
      <c r="LOD1102" s="4"/>
      <c r="LOE1102" s="4"/>
      <c r="LOF1102" s="4"/>
      <c r="LOG1102" s="4"/>
      <c r="LOH1102" s="4"/>
      <c r="LOI1102" s="4"/>
      <c r="LOJ1102" s="4"/>
      <c r="LOK1102" s="4"/>
      <c r="LOL1102" s="4"/>
      <c r="LOM1102" s="4"/>
      <c r="LON1102" s="4"/>
      <c r="LOO1102" s="4"/>
      <c r="LOP1102" s="4"/>
      <c r="LOQ1102" s="4"/>
      <c r="LOR1102" s="4"/>
      <c r="LOS1102" s="4"/>
      <c r="LOT1102" s="4"/>
      <c r="LOU1102" s="4"/>
      <c r="LOV1102" s="4"/>
      <c r="LOW1102" s="4"/>
      <c r="LOX1102" s="4"/>
      <c r="LOY1102" s="4"/>
      <c r="LOZ1102" s="4"/>
      <c r="LPA1102" s="4"/>
      <c r="LPB1102" s="4"/>
      <c r="LPC1102" s="4"/>
      <c r="LPD1102" s="4"/>
      <c r="LPE1102" s="4"/>
      <c r="LPF1102" s="4"/>
      <c r="LPG1102" s="4"/>
      <c r="LPH1102" s="4"/>
      <c r="LPI1102" s="4"/>
      <c r="LPJ1102" s="4"/>
      <c r="LPK1102" s="4"/>
      <c r="LPL1102" s="4"/>
      <c r="LPM1102" s="4"/>
      <c r="LPN1102" s="4"/>
      <c r="LPO1102" s="4"/>
      <c r="LPP1102" s="4"/>
      <c r="LPQ1102" s="4"/>
      <c r="LPR1102" s="4"/>
      <c r="LPS1102" s="4"/>
      <c r="LPT1102" s="4"/>
      <c r="LPU1102" s="4"/>
      <c r="LPV1102" s="4"/>
      <c r="LPW1102" s="4"/>
      <c r="LPX1102" s="4"/>
      <c r="LPY1102" s="4"/>
      <c r="LPZ1102" s="4"/>
      <c r="LQA1102" s="4"/>
      <c r="LQB1102" s="4"/>
      <c r="LQC1102" s="4"/>
      <c r="LQD1102" s="4"/>
      <c r="LQE1102" s="4"/>
      <c r="LQF1102" s="4"/>
      <c r="LQG1102" s="4"/>
      <c r="LQH1102" s="4"/>
      <c r="LQI1102" s="4"/>
      <c r="LQJ1102" s="4"/>
      <c r="LQK1102" s="4"/>
      <c r="LQL1102" s="4"/>
      <c r="LQM1102" s="4"/>
      <c r="LQN1102" s="4"/>
      <c r="LQO1102" s="4"/>
      <c r="LQP1102" s="4"/>
      <c r="LQQ1102" s="4"/>
      <c r="LQR1102" s="4"/>
      <c r="LQS1102" s="4"/>
      <c r="LQT1102" s="4"/>
      <c r="LQU1102" s="4"/>
      <c r="LQV1102" s="4"/>
      <c r="LQW1102" s="4"/>
      <c r="LQX1102" s="4"/>
      <c r="LQY1102" s="4"/>
      <c r="LQZ1102" s="4"/>
      <c r="LRA1102" s="4"/>
      <c r="LRB1102" s="4"/>
      <c r="LRC1102" s="4"/>
      <c r="LRD1102" s="4"/>
      <c r="LRE1102" s="4"/>
      <c r="LRF1102" s="4"/>
      <c r="LRG1102" s="4"/>
      <c r="LRH1102" s="4"/>
      <c r="LRI1102" s="4"/>
      <c r="LRJ1102" s="4"/>
      <c r="LRK1102" s="4"/>
      <c r="LRL1102" s="4"/>
      <c r="LRM1102" s="4"/>
      <c r="LRN1102" s="4"/>
      <c r="LRO1102" s="4"/>
      <c r="LRP1102" s="4"/>
      <c r="LRQ1102" s="4"/>
      <c r="LRR1102" s="4"/>
      <c r="LRS1102" s="4"/>
      <c r="LRT1102" s="4"/>
      <c r="LRU1102" s="4"/>
      <c r="LRV1102" s="4"/>
      <c r="LRW1102" s="4"/>
      <c r="LRX1102" s="4"/>
      <c r="LRY1102" s="4"/>
      <c r="LRZ1102" s="4"/>
      <c r="LSA1102" s="4"/>
      <c r="LSB1102" s="4"/>
      <c r="LSC1102" s="4"/>
      <c r="LSD1102" s="4"/>
      <c r="LSE1102" s="4"/>
      <c r="LSF1102" s="4"/>
      <c r="LSG1102" s="4"/>
      <c r="LSH1102" s="4"/>
      <c r="LSI1102" s="4"/>
      <c r="LSJ1102" s="4"/>
      <c r="LSK1102" s="4"/>
      <c r="LSL1102" s="4"/>
      <c r="LSM1102" s="4"/>
      <c r="LSN1102" s="4"/>
      <c r="LSO1102" s="4"/>
      <c r="LSP1102" s="4"/>
      <c r="LSQ1102" s="4"/>
      <c r="LSR1102" s="4"/>
      <c r="LSS1102" s="4"/>
      <c r="LST1102" s="4"/>
      <c r="LSU1102" s="4"/>
      <c r="LSV1102" s="4"/>
      <c r="LSW1102" s="4"/>
      <c r="LSX1102" s="4"/>
      <c r="LSY1102" s="4"/>
      <c r="LSZ1102" s="4"/>
      <c r="LTA1102" s="4"/>
      <c r="LTB1102" s="4"/>
      <c r="LTC1102" s="4"/>
      <c r="LTD1102" s="4"/>
      <c r="LTE1102" s="4"/>
      <c r="LTF1102" s="4"/>
      <c r="LTG1102" s="4"/>
      <c r="LTH1102" s="4"/>
      <c r="LTI1102" s="4"/>
      <c r="LTJ1102" s="4"/>
      <c r="LTK1102" s="4"/>
      <c r="LTL1102" s="4"/>
      <c r="LTM1102" s="4"/>
      <c r="LTN1102" s="4"/>
      <c r="LTO1102" s="4"/>
      <c r="LTP1102" s="4"/>
      <c r="LTQ1102" s="4"/>
      <c r="LTR1102" s="4"/>
      <c r="LTS1102" s="4"/>
      <c r="LTT1102" s="4"/>
      <c r="LTU1102" s="4"/>
      <c r="LTV1102" s="4"/>
      <c r="LTW1102" s="4"/>
      <c r="LTX1102" s="4"/>
      <c r="LTY1102" s="4"/>
      <c r="LTZ1102" s="4"/>
      <c r="LUA1102" s="4"/>
      <c r="LUB1102" s="4"/>
      <c r="LUC1102" s="4"/>
      <c r="LUD1102" s="4"/>
      <c r="LUE1102" s="4"/>
      <c r="LUF1102" s="4"/>
      <c r="LUG1102" s="4"/>
      <c r="LUH1102" s="4"/>
      <c r="LUI1102" s="4"/>
      <c r="LUJ1102" s="4"/>
      <c r="LUK1102" s="4"/>
      <c r="LUL1102" s="4"/>
      <c r="LUM1102" s="4"/>
      <c r="LUN1102" s="4"/>
      <c r="LUO1102" s="4"/>
      <c r="LUP1102" s="4"/>
      <c r="LUQ1102" s="4"/>
      <c r="LUR1102" s="4"/>
      <c r="LUS1102" s="4"/>
      <c r="LUT1102" s="4"/>
      <c r="LUU1102" s="4"/>
      <c r="LUV1102" s="4"/>
      <c r="LUW1102" s="4"/>
      <c r="LUX1102" s="4"/>
      <c r="LUY1102" s="4"/>
      <c r="LUZ1102" s="4"/>
      <c r="LVA1102" s="4"/>
      <c r="LVB1102" s="4"/>
      <c r="LVC1102" s="4"/>
      <c r="LVD1102" s="4"/>
      <c r="LVE1102" s="4"/>
      <c r="LVF1102" s="4"/>
      <c r="LVG1102" s="4"/>
      <c r="LVH1102" s="4"/>
      <c r="LVI1102" s="4"/>
      <c r="LVJ1102" s="4"/>
      <c r="LVK1102" s="4"/>
      <c r="LVL1102" s="4"/>
      <c r="LVM1102" s="4"/>
      <c r="LVN1102" s="4"/>
      <c r="LVO1102" s="4"/>
      <c r="LVP1102" s="4"/>
      <c r="LVQ1102" s="4"/>
      <c r="LVR1102" s="4"/>
      <c r="LVS1102" s="4"/>
      <c r="LVT1102" s="4"/>
      <c r="LVU1102" s="4"/>
      <c r="LVV1102" s="4"/>
      <c r="LVW1102" s="4"/>
      <c r="LVX1102" s="4"/>
      <c r="LVY1102" s="4"/>
      <c r="LVZ1102" s="4"/>
      <c r="LWA1102" s="4"/>
      <c r="LWB1102" s="4"/>
      <c r="LWC1102" s="4"/>
      <c r="LWD1102" s="4"/>
      <c r="LWE1102" s="4"/>
      <c r="LWF1102" s="4"/>
      <c r="LWG1102" s="4"/>
      <c r="LWH1102" s="4"/>
      <c r="LWI1102" s="4"/>
      <c r="LWJ1102" s="4"/>
      <c r="LWK1102" s="4"/>
      <c r="LWL1102" s="4"/>
      <c r="LWM1102" s="4"/>
      <c r="LWN1102" s="4"/>
      <c r="LWO1102" s="4"/>
      <c r="LWP1102" s="4"/>
      <c r="LWQ1102" s="4"/>
      <c r="LWR1102" s="4"/>
      <c r="LWS1102" s="4"/>
      <c r="LWT1102" s="4"/>
      <c r="LWU1102" s="4"/>
      <c r="LWV1102" s="4"/>
      <c r="LWW1102" s="4"/>
      <c r="LWX1102" s="4"/>
      <c r="LWY1102" s="4"/>
      <c r="LWZ1102" s="4"/>
      <c r="LXA1102" s="4"/>
      <c r="LXB1102" s="4"/>
      <c r="LXC1102" s="4"/>
      <c r="LXD1102" s="4"/>
      <c r="LXE1102" s="4"/>
      <c r="LXF1102" s="4"/>
      <c r="LXG1102" s="4"/>
      <c r="LXH1102" s="4"/>
      <c r="LXI1102" s="4"/>
      <c r="LXJ1102" s="4"/>
      <c r="LXK1102" s="4"/>
      <c r="LXL1102" s="4"/>
      <c r="LXM1102" s="4"/>
      <c r="LXN1102" s="4"/>
      <c r="LXO1102" s="4"/>
      <c r="LXP1102" s="4"/>
      <c r="LXQ1102" s="4"/>
      <c r="LXR1102" s="4"/>
      <c r="LXS1102" s="4"/>
      <c r="LXT1102" s="4"/>
      <c r="LXU1102" s="4"/>
      <c r="LXV1102" s="4"/>
      <c r="LXW1102" s="4"/>
      <c r="LXX1102" s="4"/>
      <c r="LXY1102" s="4"/>
      <c r="LXZ1102" s="4"/>
      <c r="LYA1102" s="4"/>
      <c r="LYB1102" s="4"/>
      <c r="LYC1102" s="4"/>
      <c r="LYD1102" s="4"/>
      <c r="LYE1102" s="4"/>
      <c r="LYF1102" s="4"/>
      <c r="LYG1102" s="4"/>
      <c r="LYH1102" s="4"/>
      <c r="LYI1102" s="4"/>
      <c r="LYJ1102" s="4"/>
      <c r="LYK1102" s="4"/>
      <c r="LYL1102" s="4"/>
      <c r="LYM1102" s="4"/>
      <c r="LYN1102" s="4"/>
      <c r="LYO1102" s="4"/>
      <c r="LYP1102" s="4"/>
      <c r="LYQ1102" s="4"/>
      <c r="LYR1102" s="4"/>
      <c r="LYS1102" s="4"/>
      <c r="LYT1102" s="4"/>
      <c r="LYU1102" s="4"/>
      <c r="LYV1102" s="4"/>
      <c r="LYW1102" s="4"/>
      <c r="LYX1102" s="4"/>
      <c r="LYY1102" s="4"/>
      <c r="LYZ1102" s="4"/>
      <c r="LZA1102" s="4"/>
      <c r="LZB1102" s="4"/>
      <c r="LZC1102" s="4"/>
      <c r="LZD1102" s="4"/>
      <c r="LZE1102" s="4"/>
      <c r="LZF1102" s="4"/>
      <c r="LZG1102" s="4"/>
      <c r="LZH1102" s="4"/>
      <c r="LZI1102" s="4"/>
      <c r="LZJ1102" s="4"/>
      <c r="LZK1102" s="4"/>
      <c r="LZL1102" s="4"/>
      <c r="LZM1102" s="4"/>
      <c r="LZN1102" s="4"/>
      <c r="LZO1102" s="4"/>
      <c r="LZP1102" s="4"/>
      <c r="LZQ1102" s="4"/>
      <c r="LZR1102" s="4"/>
      <c r="LZS1102" s="4"/>
      <c r="LZT1102" s="4"/>
      <c r="LZU1102" s="4"/>
      <c r="LZV1102" s="4"/>
      <c r="LZW1102" s="4"/>
      <c r="LZX1102" s="4"/>
      <c r="LZY1102" s="4"/>
      <c r="LZZ1102" s="4"/>
      <c r="MAA1102" s="4"/>
      <c r="MAB1102" s="4"/>
      <c r="MAC1102" s="4"/>
      <c r="MAD1102" s="4"/>
      <c r="MAE1102" s="4"/>
      <c r="MAF1102" s="4"/>
      <c r="MAG1102" s="4"/>
      <c r="MAH1102" s="4"/>
      <c r="MAI1102" s="4"/>
      <c r="MAJ1102" s="4"/>
      <c r="MAK1102" s="4"/>
      <c r="MAL1102" s="4"/>
      <c r="MAM1102" s="4"/>
      <c r="MAN1102" s="4"/>
      <c r="MAO1102" s="4"/>
      <c r="MAP1102" s="4"/>
      <c r="MAQ1102" s="4"/>
      <c r="MAR1102" s="4"/>
      <c r="MAS1102" s="4"/>
      <c r="MAT1102" s="4"/>
      <c r="MAU1102" s="4"/>
      <c r="MAV1102" s="4"/>
      <c r="MAW1102" s="4"/>
      <c r="MAX1102" s="4"/>
      <c r="MAY1102" s="4"/>
      <c r="MAZ1102" s="4"/>
      <c r="MBA1102" s="4"/>
      <c r="MBB1102" s="4"/>
      <c r="MBC1102" s="4"/>
      <c r="MBD1102" s="4"/>
      <c r="MBE1102" s="4"/>
      <c r="MBF1102" s="4"/>
      <c r="MBG1102" s="4"/>
      <c r="MBH1102" s="4"/>
      <c r="MBI1102" s="4"/>
      <c r="MBJ1102" s="4"/>
      <c r="MBK1102" s="4"/>
      <c r="MBL1102" s="4"/>
      <c r="MBM1102" s="4"/>
      <c r="MBN1102" s="4"/>
      <c r="MBO1102" s="4"/>
      <c r="MBP1102" s="4"/>
      <c r="MBQ1102" s="4"/>
      <c r="MBR1102" s="4"/>
      <c r="MBS1102" s="4"/>
      <c r="MBT1102" s="4"/>
      <c r="MBU1102" s="4"/>
      <c r="MBV1102" s="4"/>
      <c r="MBW1102" s="4"/>
      <c r="MBX1102" s="4"/>
      <c r="MBY1102" s="4"/>
      <c r="MBZ1102" s="4"/>
      <c r="MCA1102" s="4"/>
      <c r="MCB1102" s="4"/>
      <c r="MCC1102" s="4"/>
      <c r="MCD1102" s="4"/>
      <c r="MCE1102" s="4"/>
      <c r="MCF1102" s="4"/>
      <c r="MCG1102" s="4"/>
      <c r="MCH1102" s="4"/>
      <c r="MCI1102" s="4"/>
      <c r="MCJ1102" s="4"/>
      <c r="MCK1102" s="4"/>
      <c r="MCL1102" s="4"/>
      <c r="MCM1102" s="4"/>
      <c r="MCN1102" s="4"/>
      <c r="MCO1102" s="4"/>
      <c r="MCP1102" s="4"/>
      <c r="MCQ1102" s="4"/>
      <c r="MCR1102" s="4"/>
      <c r="MCS1102" s="4"/>
      <c r="MCT1102" s="4"/>
      <c r="MCU1102" s="4"/>
      <c r="MCV1102" s="4"/>
      <c r="MCW1102" s="4"/>
      <c r="MCX1102" s="4"/>
      <c r="MCY1102" s="4"/>
      <c r="MCZ1102" s="4"/>
      <c r="MDA1102" s="4"/>
      <c r="MDB1102" s="4"/>
      <c r="MDC1102" s="4"/>
      <c r="MDD1102" s="4"/>
      <c r="MDE1102" s="4"/>
      <c r="MDF1102" s="4"/>
      <c r="MDG1102" s="4"/>
      <c r="MDH1102" s="4"/>
      <c r="MDI1102" s="4"/>
      <c r="MDJ1102" s="4"/>
      <c r="MDK1102" s="4"/>
      <c r="MDL1102" s="4"/>
      <c r="MDM1102" s="4"/>
      <c r="MDN1102" s="4"/>
      <c r="MDO1102" s="4"/>
      <c r="MDP1102" s="4"/>
      <c r="MDQ1102" s="4"/>
      <c r="MDR1102" s="4"/>
      <c r="MDS1102" s="4"/>
      <c r="MDT1102" s="4"/>
      <c r="MDU1102" s="4"/>
      <c r="MDV1102" s="4"/>
      <c r="MDW1102" s="4"/>
      <c r="MDX1102" s="4"/>
      <c r="MDY1102" s="4"/>
      <c r="MDZ1102" s="4"/>
      <c r="MEA1102" s="4"/>
      <c r="MEB1102" s="4"/>
      <c r="MEC1102" s="4"/>
      <c r="MED1102" s="4"/>
      <c r="MEE1102" s="4"/>
      <c r="MEF1102" s="4"/>
      <c r="MEG1102" s="4"/>
      <c r="MEH1102" s="4"/>
      <c r="MEI1102" s="4"/>
      <c r="MEJ1102" s="4"/>
      <c r="MEK1102" s="4"/>
      <c r="MEL1102" s="4"/>
      <c r="MEM1102" s="4"/>
      <c r="MEN1102" s="4"/>
      <c r="MEO1102" s="4"/>
      <c r="MEP1102" s="4"/>
      <c r="MEQ1102" s="4"/>
      <c r="MER1102" s="4"/>
      <c r="MES1102" s="4"/>
      <c r="MET1102" s="4"/>
      <c r="MEU1102" s="4"/>
      <c r="MEV1102" s="4"/>
      <c r="MEW1102" s="4"/>
      <c r="MEX1102" s="4"/>
      <c r="MEY1102" s="4"/>
      <c r="MEZ1102" s="4"/>
      <c r="MFA1102" s="4"/>
      <c r="MFB1102" s="4"/>
      <c r="MFC1102" s="4"/>
      <c r="MFD1102" s="4"/>
      <c r="MFE1102" s="4"/>
      <c r="MFF1102" s="4"/>
      <c r="MFG1102" s="4"/>
      <c r="MFH1102" s="4"/>
      <c r="MFI1102" s="4"/>
      <c r="MFJ1102" s="4"/>
      <c r="MFK1102" s="4"/>
      <c r="MFL1102" s="4"/>
      <c r="MFM1102" s="4"/>
      <c r="MFN1102" s="4"/>
      <c r="MFO1102" s="4"/>
      <c r="MFP1102" s="4"/>
      <c r="MFQ1102" s="4"/>
      <c r="MFR1102" s="4"/>
      <c r="MFS1102" s="4"/>
      <c r="MFT1102" s="4"/>
      <c r="MFU1102" s="4"/>
      <c r="MFV1102" s="4"/>
      <c r="MFW1102" s="4"/>
      <c r="MFX1102" s="4"/>
      <c r="MFY1102" s="4"/>
      <c r="MFZ1102" s="4"/>
      <c r="MGA1102" s="4"/>
      <c r="MGB1102" s="4"/>
      <c r="MGC1102" s="4"/>
      <c r="MGD1102" s="4"/>
      <c r="MGE1102" s="4"/>
      <c r="MGF1102" s="4"/>
      <c r="MGG1102" s="4"/>
      <c r="MGH1102" s="4"/>
      <c r="MGI1102" s="4"/>
      <c r="MGJ1102" s="4"/>
      <c r="MGK1102" s="4"/>
      <c r="MGL1102" s="4"/>
      <c r="MGM1102" s="4"/>
      <c r="MGN1102" s="4"/>
      <c r="MGO1102" s="4"/>
      <c r="MGP1102" s="4"/>
      <c r="MGQ1102" s="4"/>
      <c r="MGR1102" s="4"/>
      <c r="MGS1102" s="4"/>
      <c r="MGT1102" s="4"/>
      <c r="MGU1102" s="4"/>
      <c r="MGV1102" s="4"/>
      <c r="MGW1102" s="4"/>
      <c r="MGX1102" s="4"/>
      <c r="MGY1102" s="4"/>
      <c r="MGZ1102" s="4"/>
      <c r="MHA1102" s="4"/>
      <c r="MHB1102" s="4"/>
      <c r="MHC1102" s="4"/>
      <c r="MHD1102" s="4"/>
      <c r="MHE1102" s="4"/>
      <c r="MHF1102" s="4"/>
      <c r="MHG1102" s="4"/>
      <c r="MHH1102" s="4"/>
      <c r="MHI1102" s="4"/>
      <c r="MHJ1102" s="4"/>
      <c r="MHK1102" s="4"/>
      <c r="MHL1102" s="4"/>
      <c r="MHM1102" s="4"/>
      <c r="MHN1102" s="4"/>
      <c r="MHO1102" s="4"/>
      <c r="MHP1102" s="4"/>
      <c r="MHQ1102" s="4"/>
      <c r="MHR1102" s="4"/>
      <c r="MHS1102" s="4"/>
      <c r="MHT1102" s="4"/>
      <c r="MHU1102" s="4"/>
      <c r="MHV1102" s="4"/>
      <c r="MHW1102" s="4"/>
      <c r="MHX1102" s="4"/>
      <c r="MHY1102" s="4"/>
      <c r="MHZ1102" s="4"/>
      <c r="MIA1102" s="4"/>
      <c r="MIB1102" s="4"/>
      <c r="MIC1102" s="4"/>
      <c r="MID1102" s="4"/>
      <c r="MIE1102" s="4"/>
      <c r="MIF1102" s="4"/>
      <c r="MIG1102" s="4"/>
      <c r="MIH1102" s="4"/>
      <c r="MII1102" s="4"/>
      <c r="MIJ1102" s="4"/>
      <c r="MIK1102" s="4"/>
      <c r="MIL1102" s="4"/>
      <c r="MIM1102" s="4"/>
      <c r="MIN1102" s="4"/>
      <c r="MIO1102" s="4"/>
      <c r="MIP1102" s="4"/>
      <c r="MIQ1102" s="4"/>
      <c r="MIR1102" s="4"/>
      <c r="MIS1102" s="4"/>
      <c r="MIT1102" s="4"/>
      <c r="MIU1102" s="4"/>
      <c r="MIV1102" s="4"/>
      <c r="MIW1102" s="4"/>
      <c r="MIX1102" s="4"/>
      <c r="MIY1102" s="4"/>
      <c r="MIZ1102" s="4"/>
      <c r="MJA1102" s="4"/>
      <c r="MJB1102" s="4"/>
      <c r="MJC1102" s="4"/>
      <c r="MJD1102" s="4"/>
      <c r="MJE1102" s="4"/>
      <c r="MJF1102" s="4"/>
      <c r="MJG1102" s="4"/>
      <c r="MJH1102" s="4"/>
      <c r="MJI1102" s="4"/>
      <c r="MJJ1102" s="4"/>
      <c r="MJK1102" s="4"/>
      <c r="MJL1102" s="4"/>
      <c r="MJM1102" s="4"/>
      <c r="MJN1102" s="4"/>
      <c r="MJO1102" s="4"/>
      <c r="MJP1102" s="4"/>
      <c r="MJQ1102" s="4"/>
      <c r="MJR1102" s="4"/>
      <c r="MJS1102" s="4"/>
      <c r="MJT1102" s="4"/>
      <c r="MJU1102" s="4"/>
      <c r="MJV1102" s="4"/>
      <c r="MJW1102" s="4"/>
      <c r="MJX1102" s="4"/>
      <c r="MJY1102" s="4"/>
      <c r="MJZ1102" s="4"/>
      <c r="MKA1102" s="4"/>
      <c r="MKB1102" s="4"/>
      <c r="MKC1102" s="4"/>
      <c r="MKD1102" s="4"/>
      <c r="MKE1102" s="4"/>
      <c r="MKF1102" s="4"/>
      <c r="MKG1102" s="4"/>
      <c r="MKH1102" s="4"/>
      <c r="MKI1102" s="4"/>
      <c r="MKJ1102" s="4"/>
      <c r="MKK1102" s="4"/>
      <c r="MKL1102" s="4"/>
      <c r="MKM1102" s="4"/>
      <c r="MKN1102" s="4"/>
      <c r="MKO1102" s="4"/>
      <c r="MKP1102" s="4"/>
      <c r="MKQ1102" s="4"/>
      <c r="MKR1102" s="4"/>
      <c r="MKS1102" s="4"/>
      <c r="MKT1102" s="4"/>
      <c r="MKU1102" s="4"/>
      <c r="MKV1102" s="4"/>
      <c r="MKW1102" s="4"/>
      <c r="MKX1102" s="4"/>
      <c r="MKY1102" s="4"/>
      <c r="MKZ1102" s="4"/>
      <c r="MLA1102" s="4"/>
      <c r="MLB1102" s="4"/>
      <c r="MLC1102" s="4"/>
      <c r="MLD1102" s="4"/>
      <c r="MLE1102" s="4"/>
      <c r="MLF1102" s="4"/>
      <c r="MLG1102" s="4"/>
      <c r="MLH1102" s="4"/>
      <c r="MLI1102" s="4"/>
      <c r="MLJ1102" s="4"/>
      <c r="MLK1102" s="4"/>
      <c r="MLL1102" s="4"/>
      <c r="MLM1102" s="4"/>
      <c r="MLN1102" s="4"/>
      <c r="MLO1102" s="4"/>
      <c r="MLP1102" s="4"/>
      <c r="MLQ1102" s="4"/>
      <c r="MLR1102" s="4"/>
      <c r="MLS1102" s="4"/>
      <c r="MLT1102" s="4"/>
      <c r="MLU1102" s="4"/>
      <c r="MLV1102" s="4"/>
      <c r="MLW1102" s="4"/>
      <c r="MLX1102" s="4"/>
      <c r="MLY1102" s="4"/>
      <c r="MLZ1102" s="4"/>
      <c r="MMA1102" s="4"/>
      <c r="MMB1102" s="4"/>
      <c r="MMC1102" s="4"/>
      <c r="MMD1102" s="4"/>
      <c r="MME1102" s="4"/>
      <c r="MMF1102" s="4"/>
      <c r="MMG1102" s="4"/>
      <c r="MMH1102" s="4"/>
      <c r="MMI1102" s="4"/>
      <c r="MMJ1102" s="4"/>
      <c r="MMK1102" s="4"/>
      <c r="MML1102" s="4"/>
      <c r="MMM1102" s="4"/>
      <c r="MMN1102" s="4"/>
      <c r="MMO1102" s="4"/>
      <c r="MMP1102" s="4"/>
      <c r="MMQ1102" s="4"/>
      <c r="MMR1102" s="4"/>
      <c r="MMS1102" s="4"/>
      <c r="MMT1102" s="4"/>
      <c r="MMU1102" s="4"/>
      <c r="MMV1102" s="4"/>
      <c r="MMW1102" s="4"/>
      <c r="MMX1102" s="4"/>
      <c r="MMY1102" s="4"/>
      <c r="MMZ1102" s="4"/>
      <c r="MNA1102" s="4"/>
      <c r="MNB1102" s="4"/>
      <c r="MNC1102" s="4"/>
      <c r="MND1102" s="4"/>
      <c r="MNE1102" s="4"/>
      <c r="MNF1102" s="4"/>
      <c r="MNG1102" s="4"/>
      <c r="MNH1102" s="4"/>
      <c r="MNI1102" s="4"/>
      <c r="MNJ1102" s="4"/>
      <c r="MNK1102" s="4"/>
      <c r="MNL1102" s="4"/>
      <c r="MNM1102" s="4"/>
      <c r="MNN1102" s="4"/>
      <c r="MNO1102" s="4"/>
      <c r="MNP1102" s="4"/>
      <c r="MNQ1102" s="4"/>
      <c r="MNR1102" s="4"/>
      <c r="MNS1102" s="4"/>
      <c r="MNT1102" s="4"/>
      <c r="MNU1102" s="4"/>
      <c r="MNV1102" s="4"/>
      <c r="MNW1102" s="4"/>
      <c r="MNX1102" s="4"/>
      <c r="MNY1102" s="4"/>
      <c r="MNZ1102" s="4"/>
      <c r="MOA1102" s="4"/>
      <c r="MOB1102" s="4"/>
      <c r="MOC1102" s="4"/>
      <c r="MOD1102" s="4"/>
      <c r="MOE1102" s="4"/>
      <c r="MOF1102" s="4"/>
      <c r="MOG1102" s="4"/>
      <c r="MOH1102" s="4"/>
      <c r="MOI1102" s="4"/>
      <c r="MOJ1102" s="4"/>
      <c r="MOK1102" s="4"/>
      <c r="MOL1102" s="4"/>
      <c r="MOM1102" s="4"/>
      <c r="MON1102" s="4"/>
      <c r="MOO1102" s="4"/>
      <c r="MOP1102" s="4"/>
      <c r="MOQ1102" s="4"/>
      <c r="MOR1102" s="4"/>
      <c r="MOS1102" s="4"/>
      <c r="MOT1102" s="4"/>
      <c r="MOU1102" s="4"/>
      <c r="MOV1102" s="4"/>
      <c r="MOW1102" s="4"/>
      <c r="MOX1102" s="4"/>
      <c r="MOY1102" s="4"/>
      <c r="MOZ1102" s="4"/>
      <c r="MPA1102" s="4"/>
      <c r="MPB1102" s="4"/>
      <c r="MPC1102" s="4"/>
      <c r="MPD1102" s="4"/>
      <c r="MPE1102" s="4"/>
      <c r="MPF1102" s="4"/>
      <c r="MPG1102" s="4"/>
      <c r="MPH1102" s="4"/>
      <c r="MPI1102" s="4"/>
      <c r="MPJ1102" s="4"/>
      <c r="MPK1102" s="4"/>
      <c r="MPL1102" s="4"/>
      <c r="MPM1102" s="4"/>
      <c r="MPN1102" s="4"/>
      <c r="MPO1102" s="4"/>
      <c r="MPP1102" s="4"/>
      <c r="MPQ1102" s="4"/>
      <c r="MPR1102" s="4"/>
      <c r="MPS1102" s="4"/>
      <c r="MPT1102" s="4"/>
      <c r="MPU1102" s="4"/>
      <c r="MPV1102" s="4"/>
      <c r="MPW1102" s="4"/>
      <c r="MPX1102" s="4"/>
      <c r="MPY1102" s="4"/>
      <c r="MPZ1102" s="4"/>
      <c r="MQA1102" s="4"/>
      <c r="MQB1102" s="4"/>
      <c r="MQC1102" s="4"/>
      <c r="MQD1102" s="4"/>
      <c r="MQE1102" s="4"/>
      <c r="MQF1102" s="4"/>
      <c r="MQG1102" s="4"/>
      <c r="MQH1102" s="4"/>
      <c r="MQI1102" s="4"/>
      <c r="MQJ1102" s="4"/>
      <c r="MQK1102" s="4"/>
      <c r="MQL1102" s="4"/>
      <c r="MQM1102" s="4"/>
      <c r="MQN1102" s="4"/>
      <c r="MQO1102" s="4"/>
      <c r="MQP1102" s="4"/>
      <c r="MQQ1102" s="4"/>
      <c r="MQR1102" s="4"/>
      <c r="MQS1102" s="4"/>
      <c r="MQT1102" s="4"/>
      <c r="MQU1102" s="4"/>
      <c r="MQV1102" s="4"/>
      <c r="MQW1102" s="4"/>
      <c r="MQX1102" s="4"/>
      <c r="MQY1102" s="4"/>
      <c r="MQZ1102" s="4"/>
      <c r="MRA1102" s="4"/>
      <c r="MRB1102" s="4"/>
      <c r="MRC1102" s="4"/>
      <c r="MRD1102" s="4"/>
      <c r="MRE1102" s="4"/>
      <c r="MRF1102" s="4"/>
      <c r="MRG1102" s="4"/>
      <c r="MRH1102" s="4"/>
      <c r="MRI1102" s="4"/>
      <c r="MRJ1102" s="4"/>
      <c r="MRK1102" s="4"/>
      <c r="MRL1102" s="4"/>
      <c r="MRM1102" s="4"/>
      <c r="MRN1102" s="4"/>
      <c r="MRO1102" s="4"/>
      <c r="MRP1102" s="4"/>
      <c r="MRQ1102" s="4"/>
      <c r="MRR1102" s="4"/>
      <c r="MRS1102" s="4"/>
      <c r="MRT1102" s="4"/>
      <c r="MRU1102" s="4"/>
      <c r="MRV1102" s="4"/>
      <c r="MRW1102" s="4"/>
      <c r="MRX1102" s="4"/>
      <c r="MRY1102" s="4"/>
      <c r="MRZ1102" s="4"/>
      <c r="MSA1102" s="4"/>
      <c r="MSB1102" s="4"/>
      <c r="MSC1102" s="4"/>
      <c r="MSD1102" s="4"/>
      <c r="MSE1102" s="4"/>
      <c r="MSF1102" s="4"/>
      <c r="MSG1102" s="4"/>
      <c r="MSH1102" s="4"/>
      <c r="MSI1102" s="4"/>
      <c r="MSJ1102" s="4"/>
      <c r="MSK1102" s="4"/>
      <c r="MSL1102" s="4"/>
      <c r="MSM1102" s="4"/>
      <c r="MSN1102" s="4"/>
      <c r="MSO1102" s="4"/>
      <c r="MSP1102" s="4"/>
      <c r="MSQ1102" s="4"/>
      <c r="MSR1102" s="4"/>
      <c r="MSS1102" s="4"/>
      <c r="MST1102" s="4"/>
      <c r="MSU1102" s="4"/>
      <c r="MSV1102" s="4"/>
      <c r="MSW1102" s="4"/>
      <c r="MSX1102" s="4"/>
      <c r="MSY1102" s="4"/>
      <c r="MSZ1102" s="4"/>
      <c r="MTA1102" s="4"/>
      <c r="MTB1102" s="4"/>
      <c r="MTC1102" s="4"/>
      <c r="MTD1102" s="4"/>
      <c r="MTE1102" s="4"/>
      <c r="MTF1102" s="4"/>
      <c r="MTG1102" s="4"/>
      <c r="MTH1102" s="4"/>
      <c r="MTI1102" s="4"/>
      <c r="MTJ1102" s="4"/>
      <c r="MTK1102" s="4"/>
      <c r="MTL1102" s="4"/>
      <c r="MTM1102" s="4"/>
      <c r="MTN1102" s="4"/>
      <c r="MTO1102" s="4"/>
      <c r="MTP1102" s="4"/>
      <c r="MTQ1102" s="4"/>
      <c r="MTR1102" s="4"/>
      <c r="MTS1102" s="4"/>
      <c r="MTT1102" s="4"/>
      <c r="MTU1102" s="4"/>
      <c r="MTV1102" s="4"/>
      <c r="MTW1102" s="4"/>
      <c r="MTX1102" s="4"/>
      <c r="MTY1102" s="4"/>
      <c r="MTZ1102" s="4"/>
      <c r="MUA1102" s="4"/>
      <c r="MUB1102" s="4"/>
      <c r="MUC1102" s="4"/>
      <c r="MUD1102" s="4"/>
      <c r="MUE1102" s="4"/>
      <c r="MUF1102" s="4"/>
      <c r="MUG1102" s="4"/>
      <c r="MUH1102" s="4"/>
      <c r="MUI1102" s="4"/>
      <c r="MUJ1102" s="4"/>
      <c r="MUK1102" s="4"/>
      <c r="MUL1102" s="4"/>
      <c r="MUM1102" s="4"/>
      <c r="MUN1102" s="4"/>
      <c r="MUO1102" s="4"/>
      <c r="MUP1102" s="4"/>
      <c r="MUQ1102" s="4"/>
      <c r="MUR1102" s="4"/>
      <c r="MUS1102" s="4"/>
      <c r="MUT1102" s="4"/>
      <c r="MUU1102" s="4"/>
      <c r="MUV1102" s="4"/>
      <c r="MUW1102" s="4"/>
      <c r="MUX1102" s="4"/>
      <c r="MUY1102" s="4"/>
      <c r="MUZ1102" s="4"/>
      <c r="MVA1102" s="4"/>
      <c r="MVB1102" s="4"/>
      <c r="MVC1102" s="4"/>
      <c r="MVD1102" s="4"/>
      <c r="MVE1102" s="4"/>
      <c r="MVF1102" s="4"/>
      <c r="MVG1102" s="4"/>
      <c r="MVH1102" s="4"/>
      <c r="MVI1102" s="4"/>
      <c r="MVJ1102" s="4"/>
      <c r="MVK1102" s="4"/>
      <c r="MVL1102" s="4"/>
      <c r="MVM1102" s="4"/>
      <c r="MVN1102" s="4"/>
      <c r="MVO1102" s="4"/>
      <c r="MVP1102" s="4"/>
      <c r="MVQ1102" s="4"/>
      <c r="MVR1102" s="4"/>
      <c r="MVS1102" s="4"/>
      <c r="MVT1102" s="4"/>
      <c r="MVU1102" s="4"/>
      <c r="MVV1102" s="4"/>
      <c r="MVW1102" s="4"/>
      <c r="MVX1102" s="4"/>
      <c r="MVY1102" s="4"/>
      <c r="MVZ1102" s="4"/>
      <c r="MWA1102" s="4"/>
      <c r="MWB1102" s="4"/>
      <c r="MWC1102" s="4"/>
      <c r="MWD1102" s="4"/>
      <c r="MWE1102" s="4"/>
      <c r="MWF1102" s="4"/>
      <c r="MWG1102" s="4"/>
      <c r="MWH1102" s="4"/>
      <c r="MWI1102" s="4"/>
      <c r="MWJ1102" s="4"/>
      <c r="MWK1102" s="4"/>
      <c r="MWL1102" s="4"/>
      <c r="MWM1102" s="4"/>
      <c r="MWN1102" s="4"/>
      <c r="MWO1102" s="4"/>
      <c r="MWP1102" s="4"/>
      <c r="MWQ1102" s="4"/>
      <c r="MWR1102" s="4"/>
      <c r="MWS1102" s="4"/>
      <c r="MWT1102" s="4"/>
      <c r="MWU1102" s="4"/>
      <c r="MWV1102" s="4"/>
      <c r="MWW1102" s="4"/>
      <c r="MWX1102" s="4"/>
      <c r="MWY1102" s="4"/>
      <c r="MWZ1102" s="4"/>
      <c r="MXA1102" s="4"/>
      <c r="MXB1102" s="4"/>
      <c r="MXC1102" s="4"/>
      <c r="MXD1102" s="4"/>
      <c r="MXE1102" s="4"/>
      <c r="MXF1102" s="4"/>
      <c r="MXG1102" s="4"/>
      <c r="MXH1102" s="4"/>
      <c r="MXI1102" s="4"/>
      <c r="MXJ1102" s="4"/>
      <c r="MXK1102" s="4"/>
      <c r="MXL1102" s="4"/>
      <c r="MXM1102" s="4"/>
      <c r="MXN1102" s="4"/>
      <c r="MXO1102" s="4"/>
      <c r="MXP1102" s="4"/>
      <c r="MXQ1102" s="4"/>
      <c r="MXR1102" s="4"/>
      <c r="MXS1102" s="4"/>
      <c r="MXT1102" s="4"/>
      <c r="MXU1102" s="4"/>
      <c r="MXV1102" s="4"/>
      <c r="MXW1102" s="4"/>
      <c r="MXX1102" s="4"/>
      <c r="MXY1102" s="4"/>
      <c r="MXZ1102" s="4"/>
      <c r="MYA1102" s="4"/>
      <c r="MYB1102" s="4"/>
      <c r="MYC1102" s="4"/>
      <c r="MYD1102" s="4"/>
      <c r="MYE1102" s="4"/>
      <c r="MYF1102" s="4"/>
      <c r="MYG1102" s="4"/>
      <c r="MYH1102" s="4"/>
      <c r="MYI1102" s="4"/>
      <c r="MYJ1102" s="4"/>
      <c r="MYK1102" s="4"/>
      <c r="MYL1102" s="4"/>
      <c r="MYM1102" s="4"/>
      <c r="MYN1102" s="4"/>
      <c r="MYO1102" s="4"/>
      <c r="MYP1102" s="4"/>
      <c r="MYQ1102" s="4"/>
      <c r="MYR1102" s="4"/>
      <c r="MYS1102" s="4"/>
      <c r="MYT1102" s="4"/>
      <c r="MYU1102" s="4"/>
      <c r="MYV1102" s="4"/>
      <c r="MYW1102" s="4"/>
      <c r="MYX1102" s="4"/>
      <c r="MYY1102" s="4"/>
      <c r="MYZ1102" s="4"/>
      <c r="MZA1102" s="4"/>
      <c r="MZB1102" s="4"/>
      <c r="MZC1102" s="4"/>
      <c r="MZD1102" s="4"/>
      <c r="MZE1102" s="4"/>
      <c r="MZF1102" s="4"/>
      <c r="MZG1102" s="4"/>
      <c r="MZH1102" s="4"/>
      <c r="MZI1102" s="4"/>
      <c r="MZJ1102" s="4"/>
      <c r="MZK1102" s="4"/>
      <c r="MZL1102" s="4"/>
      <c r="MZM1102" s="4"/>
      <c r="MZN1102" s="4"/>
      <c r="MZO1102" s="4"/>
      <c r="MZP1102" s="4"/>
      <c r="MZQ1102" s="4"/>
      <c r="MZR1102" s="4"/>
      <c r="MZS1102" s="4"/>
      <c r="MZT1102" s="4"/>
      <c r="MZU1102" s="4"/>
      <c r="MZV1102" s="4"/>
      <c r="MZW1102" s="4"/>
      <c r="MZX1102" s="4"/>
      <c r="MZY1102" s="4"/>
      <c r="MZZ1102" s="4"/>
      <c r="NAA1102" s="4"/>
      <c r="NAB1102" s="4"/>
      <c r="NAC1102" s="4"/>
      <c r="NAD1102" s="4"/>
      <c r="NAE1102" s="4"/>
      <c r="NAF1102" s="4"/>
      <c r="NAG1102" s="4"/>
      <c r="NAH1102" s="4"/>
      <c r="NAI1102" s="4"/>
      <c r="NAJ1102" s="4"/>
      <c r="NAK1102" s="4"/>
      <c r="NAL1102" s="4"/>
      <c r="NAM1102" s="4"/>
      <c r="NAN1102" s="4"/>
      <c r="NAO1102" s="4"/>
      <c r="NAP1102" s="4"/>
      <c r="NAQ1102" s="4"/>
      <c r="NAR1102" s="4"/>
      <c r="NAS1102" s="4"/>
      <c r="NAT1102" s="4"/>
      <c r="NAU1102" s="4"/>
      <c r="NAV1102" s="4"/>
      <c r="NAW1102" s="4"/>
      <c r="NAX1102" s="4"/>
      <c r="NAY1102" s="4"/>
      <c r="NAZ1102" s="4"/>
      <c r="NBA1102" s="4"/>
      <c r="NBB1102" s="4"/>
      <c r="NBC1102" s="4"/>
      <c r="NBD1102" s="4"/>
      <c r="NBE1102" s="4"/>
      <c r="NBF1102" s="4"/>
      <c r="NBG1102" s="4"/>
      <c r="NBH1102" s="4"/>
      <c r="NBI1102" s="4"/>
      <c r="NBJ1102" s="4"/>
      <c r="NBK1102" s="4"/>
      <c r="NBL1102" s="4"/>
      <c r="NBM1102" s="4"/>
      <c r="NBN1102" s="4"/>
      <c r="NBO1102" s="4"/>
      <c r="NBP1102" s="4"/>
      <c r="NBQ1102" s="4"/>
      <c r="NBR1102" s="4"/>
      <c r="NBS1102" s="4"/>
      <c r="NBT1102" s="4"/>
      <c r="NBU1102" s="4"/>
      <c r="NBV1102" s="4"/>
      <c r="NBW1102" s="4"/>
      <c r="NBX1102" s="4"/>
      <c r="NBY1102" s="4"/>
      <c r="NBZ1102" s="4"/>
      <c r="NCA1102" s="4"/>
      <c r="NCB1102" s="4"/>
      <c r="NCC1102" s="4"/>
      <c r="NCD1102" s="4"/>
      <c r="NCE1102" s="4"/>
      <c r="NCF1102" s="4"/>
      <c r="NCG1102" s="4"/>
      <c r="NCH1102" s="4"/>
      <c r="NCI1102" s="4"/>
      <c r="NCJ1102" s="4"/>
      <c r="NCK1102" s="4"/>
      <c r="NCL1102" s="4"/>
      <c r="NCM1102" s="4"/>
      <c r="NCN1102" s="4"/>
      <c r="NCO1102" s="4"/>
      <c r="NCP1102" s="4"/>
      <c r="NCQ1102" s="4"/>
      <c r="NCR1102" s="4"/>
      <c r="NCS1102" s="4"/>
      <c r="NCT1102" s="4"/>
      <c r="NCU1102" s="4"/>
      <c r="NCV1102" s="4"/>
      <c r="NCW1102" s="4"/>
      <c r="NCX1102" s="4"/>
      <c r="NCY1102" s="4"/>
      <c r="NCZ1102" s="4"/>
      <c r="NDA1102" s="4"/>
      <c r="NDB1102" s="4"/>
      <c r="NDC1102" s="4"/>
      <c r="NDD1102" s="4"/>
      <c r="NDE1102" s="4"/>
      <c r="NDF1102" s="4"/>
      <c r="NDG1102" s="4"/>
      <c r="NDH1102" s="4"/>
      <c r="NDI1102" s="4"/>
      <c r="NDJ1102" s="4"/>
      <c r="NDK1102" s="4"/>
      <c r="NDL1102" s="4"/>
      <c r="NDM1102" s="4"/>
      <c r="NDN1102" s="4"/>
      <c r="NDO1102" s="4"/>
      <c r="NDP1102" s="4"/>
      <c r="NDQ1102" s="4"/>
      <c r="NDR1102" s="4"/>
      <c r="NDS1102" s="4"/>
      <c r="NDT1102" s="4"/>
      <c r="NDU1102" s="4"/>
      <c r="NDV1102" s="4"/>
      <c r="NDW1102" s="4"/>
      <c r="NDX1102" s="4"/>
      <c r="NDY1102" s="4"/>
      <c r="NDZ1102" s="4"/>
      <c r="NEA1102" s="4"/>
      <c r="NEB1102" s="4"/>
      <c r="NEC1102" s="4"/>
      <c r="NED1102" s="4"/>
      <c r="NEE1102" s="4"/>
      <c r="NEF1102" s="4"/>
      <c r="NEG1102" s="4"/>
      <c r="NEH1102" s="4"/>
      <c r="NEI1102" s="4"/>
      <c r="NEJ1102" s="4"/>
      <c r="NEK1102" s="4"/>
      <c r="NEL1102" s="4"/>
      <c r="NEM1102" s="4"/>
      <c r="NEN1102" s="4"/>
      <c r="NEO1102" s="4"/>
      <c r="NEP1102" s="4"/>
      <c r="NEQ1102" s="4"/>
      <c r="NER1102" s="4"/>
      <c r="NES1102" s="4"/>
      <c r="NET1102" s="4"/>
      <c r="NEU1102" s="4"/>
      <c r="NEV1102" s="4"/>
      <c r="NEW1102" s="4"/>
      <c r="NEX1102" s="4"/>
      <c r="NEY1102" s="4"/>
      <c r="NEZ1102" s="4"/>
      <c r="NFA1102" s="4"/>
      <c r="NFB1102" s="4"/>
      <c r="NFC1102" s="4"/>
      <c r="NFD1102" s="4"/>
      <c r="NFE1102" s="4"/>
      <c r="NFF1102" s="4"/>
      <c r="NFG1102" s="4"/>
      <c r="NFH1102" s="4"/>
      <c r="NFI1102" s="4"/>
      <c r="NFJ1102" s="4"/>
      <c r="NFK1102" s="4"/>
      <c r="NFL1102" s="4"/>
      <c r="NFM1102" s="4"/>
      <c r="NFN1102" s="4"/>
      <c r="NFO1102" s="4"/>
      <c r="NFP1102" s="4"/>
      <c r="NFQ1102" s="4"/>
      <c r="NFR1102" s="4"/>
      <c r="NFS1102" s="4"/>
      <c r="NFT1102" s="4"/>
      <c r="NFU1102" s="4"/>
      <c r="NFV1102" s="4"/>
      <c r="NFW1102" s="4"/>
      <c r="NFX1102" s="4"/>
      <c r="NFY1102" s="4"/>
      <c r="NFZ1102" s="4"/>
      <c r="NGA1102" s="4"/>
      <c r="NGB1102" s="4"/>
      <c r="NGC1102" s="4"/>
      <c r="NGD1102" s="4"/>
      <c r="NGE1102" s="4"/>
      <c r="NGF1102" s="4"/>
      <c r="NGG1102" s="4"/>
      <c r="NGH1102" s="4"/>
      <c r="NGI1102" s="4"/>
      <c r="NGJ1102" s="4"/>
      <c r="NGK1102" s="4"/>
      <c r="NGL1102" s="4"/>
      <c r="NGM1102" s="4"/>
      <c r="NGN1102" s="4"/>
      <c r="NGO1102" s="4"/>
      <c r="NGP1102" s="4"/>
      <c r="NGQ1102" s="4"/>
      <c r="NGR1102" s="4"/>
      <c r="NGS1102" s="4"/>
      <c r="NGT1102" s="4"/>
      <c r="NGU1102" s="4"/>
      <c r="NGV1102" s="4"/>
      <c r="NGW1102" s="4"/>
      <c r="NGX1102" s="4"/>
      <c r="NGY1102" s="4"/>
      <c r="NGZ1102" s="4"/>
      <c r="NHA1102" s="4"/>
      <c r="NHB1102" s="4"/>
      <c r="NHC1102" s="4"/>
      <c r="NHD1102" s="4"/>
      <c r="NHE1102" s="4"/>
      <c r="NHF1102" s="4"/>
      <c r="NHG1102" s="4"/>
      <c r="NHH1102" s="4"/>
      <c r="NHI1102" s="4"/>
      <c r="NHJ1102" s="4"/>
      <c r="NHK1102" s="4"/>
      <c r="NHL1102" s="4"/>
      <c r="NHM1102" s="4"/>
      <c r="NHN1102" s="4"/>
      <c r="NHO1102" s="4"/>
      <c r="NHP1102" s="4"/>
      <c r="NHQ1102" s="4"/>
      <c r="NHR1102" s="4"/>
      <c r="NHS1102" s="4"/>
      <c r="NHT1102" s="4"/>
      <c r="NHU1102" s="4"/>
      <c r="NHV1102" s="4"/>
      <c r="NHW1102" s="4"/>
      <c r="NHX1102" s="4"/>
      <c r="NHY1102" s="4"/>
      <c r="NHZ1102" s="4"/>
      <c r="NIA1102" s="4"/>
      <c r="NIB1102" s="4"/>
      <c r="NIC1102" s="4"/>
      <c r="NID1102" s="4"/>
      <c r="NIE1102" s="4"/>
      <c r="NIF1102" s="4"/>
      <c r="NIG1102" s="4"/>
      <c r="NIH1102" s="4"/>
      <c r="NII1102" s="4"/>
      <c r="NIJ1102" s="4"/>
      <c r="NIK1102" s="4"/>
      <c r="NIL1102" s="4"/>
      <c r="NIM1102" s="4"/>
      <c r="NIN1102" s="4"/>
      <c r="NIO1102" s="4"/>
      <c r="NIP1102" s="4"/>
      <c r="NIQ1102" s="4"/>
      <c r="NIR1102" s="4"/>
      <c r="NIS1102" s="4"/>
      <c r="NIT1102" s="4"/>
      <c r="NIU1102" s="4"/>
      <c r="NIV1102" s="4"/>
      <c r="NIW1102" s="4"/>
      <c r="NIX1102" s="4"/>
      <c r="NIY1102" s="4"/>
      <c r="NIZ1102" s="4"/>
      <c r="NJA1102" s="4"/>
      <c r="NJB1102" s="4"/>
      <c r="NJC1102" s="4"/>
      <c r="NJD1102" s="4"/>
      <c r="NJE1102" s="4"/>
      <c r="NJF1102" s="4"/>
      <c r="NJG1102" s="4"/>
      <c r="NJH1102" s="4"/>
      <c r="NJI1102" s="4"/>
      <c r="NJJ1102" s="4"/>
      <c r="NJK1102" s="4"/>
      <c r="NJL1102" s="4"/>
      <c r="NJM1102" s="4"/>
      <c r="NJN1102" s="4"/>
      <c r="NJO1102" s="4"/>
      <c r="NJP1102" s="4"/>
      <c r="NJQ1102" s="4"/>
      <c r="NJR1102" s="4"/>
      <c r="NJS1102" s="4"/>
      <c r="NJT1102" s="4"/>
      <c r="NJU1102" s="4"/>
      <c r="NJV1102" s="4"/>
      <c r="NJW1102" s="4"/>
      <c r="NJX1102" s="4"/>
      <c r="NJY1102" s="4"/>
      <c r="NJZ1102" s="4"/>
      <c r="NKA1102" s="4"/>
      <c r="NKB1102" s="4"/>
      <c r="NKC1102" s="4"/>
      <c r="NKD1102" s="4"/>
      <c r="NKE1102" s="4"/>
      <c r="NKF1102" s="4"/>
      <c r="NKG1102" s="4"/>
      <c r="NKH1102" s="4"/>
      <c r="NKI1102" s="4"/>
      <c r="NKJ1102" s="4"/>
      <c r="NKK1102" s="4"/>
      <c r="NKL1102" s="4"/>
      <c r="NKM1102" s="4"/>
      <c r="NKN1102" s="4"/>
      <c r="NKO1102" s="4"/>
      <c r="NKP1102" s="4"/>
      <c r="NKQ1102" s="4"/>
      <c r="NKR1102" s="4"/>
      <c r="NKS1102" s="4"/>
      <c r="NKT1102" s="4"/>
      <c r="NKU1102" s="4"/>
      <c r="NKV1102" s="4"/>
      <c r="NKW1102" s="4"/>
      <c r="NKX1102" s="4"/>
      <c r="NKY1102" s="4"/>
      <c r="NKZ1102" s="4"/>
      <c r="NLA1102" s="4"/>
      <c r="NLB1102" s="4"/>
      <c r="NLC1102" s="4"/>
      <c r="NLD1102" s="4"/>
      <c r="NLE1102" s="4"/>
      <c r="NLF1102" s="4"/>
      <c r="NLG1102" s="4"/>
      <c r="NLH1102" s="4"/>
      <c r="NLI1102" s="4"/>
      <c r="NLJ1102" s="4"/>
      <c r="NLK1102" s="4"/>
      <c r="NLL1102" s="4"/>
      <c r="NLM1102" s="4"/>
      <c r="NLN1102" s="4"/>
      <c r="NLO1102" s="4"/>
      <c r="NLP1102" s="4"/>
      <c r="NLQ1102" s="4"/>
      <c r="NLR1102" s="4"/>
      <c r="NLS1102" s="4"/>
      <c r="NLT1102" s="4"/>
      <c r="NLU1102" s="4"/>
      <c r="NLV1102" s="4"/>
      <c r="NLW1102" s="4"/>
      <c r="NLX1102" s="4"/>
      <c r="NLY1102" s="4"/>
      <c r="NLZ1102" s="4"/>
      <c r="NMA1102" s="4"/>
      <c r="NMB1102" s="4"/>
      <c r="NMC1102" s="4"/>
      <c r="NMD1102" s="4"/>
      <c r="NME1102" s="4"/>
      <c r="NMF1102" s="4"/>
      <c r="NMG1102" s="4"/>
      <c r="NMH1102" s="4"/>
      <c r="NMI1102" s="4"/>
      <c r="NMJ1102" s="4"/>
      <c r="NMK1102" s="4"/>
      <c r="NML1102" s="4"/>
      <c r="NMM1102" s="4"/>
      <c r="NMN1102" s="4"/>
      <c r="NMO1102" s="4"/>
      <c r="NMP1102" s="4"/>
      <c r="NMQ1102" s="4"/>
      <c r="NMR1102" s="4"/>
      <c r="NMS1102" s="4"/>
      <c r="NMT1102" s="4"/>
      <c r="NMU1102" s="4"/>
      <c r="NMV1102" s="4"/>
      <c r="NMW1102" s="4"/>
      <c r="NMX1102" s="4"/>
      <c r="NMY1102" s="4"/>
      <c r="NMZ1102" s="4"/>
      <c r="NNA1102" s="4"/>
      <c r="NNB1102" s="4"/>
      <c r="NNC1102" s="4"/>
      <c r="NND1102" s="4"/>
      <c r="NNE1102" s="4"/>
      <c r="NNF1102" s="4"/>
      <c r="NNG1102" s="4"/>
      <c r="NNH1102" s="4"/>
      <c r="NNI1102" s="4"/>
      <c r="NNJ1102" s="4"/>
      <c r="NNK1102" s="4"/>
      <c r="NNL1102" s="4"/>
      <c r="NNM1102" s="4"/>
      <c r="NNN1102" s="4"/>
      <c r="NNO1102" s="4"/>
      <c r="NNP1102" s="4"/>
      <c r="NNQ1102" s="4"/>
      <c r="NNR1102" s="4"/>
      <c r="NNS1102" s="4"/>
      <c r="NNT1102" s="4"/>
      <c r="NNU1102" s="4"/>
      <c r="NNV1102" s="4"/>
      <c r="NNW1102" s="4"/>
      <c r="NNX1102" s="4"/>
      <c r="NNY1102" s="4"/>
      <c r="NNZ1102" s="4"/>
      <c r="NOA1102" s="4"/>
      <c r="NOB1102" s="4"/>
      <c r="NOC1102" s="4"/>
      <c r="NOD1102" s="4"/>
      <c r="NOE1102" s="4"/>
      <c r="NOF1102" s="4"/>
      <c r="NOG1102" s="4"/>
      <c r="NOH1102" s="4"/>
      <c r="NOI1102" s="4"/>
      <c r="NOJ1102" s="4"/>
      <c r="NOK1102" s="4"/>
      <c r="NOL1102" s="4"/>
      <c r="NOM1102" s="4"/>
      <c r="NON1102" s="4"/>
      <c r="NOO1102" s="4"/>
      <c r="NOP1102" s="4"/>
      <c r="NOQ1102" s="4"/>
      <c r="NOR1102" s="4"/>
      <c r="NOS1102" s="4"/>
      <c r="NOT1102" s="4"/>
      <c r="NOU1102" s="4"/>
      <c r="NOV1102" s="4"/>
      <c r="NOW1102" s="4"/>
      <c r="NOX1102" s="4"/>
      <c r="NOY1102" s="4"/>
      <c r="NOZ1102" s="4"/>
      <c r="NPA1102" s="4"/>
      <c r="NPB1102" s="4"/>
      <c r="NPC1102" s="4"/>
      <c r="NPD1102" s="4"/>
      <c r="NPE1102" s="4"/>
      <c r="NPF1102" s="4"/>
      <c r="NPG1102" s="4"/>
      <c r="NPH1102" s="4"/>
      <c r="NPI1102" s="4"/>
      <c r="NPJ1102" s="4"/>
      <c r="NPK1102" s="4"/>
      <c r="NPL1102" s="4"/>
      <c r="NPM1102" s="4"/>
      <c r="NPN1102" s="4"/>
      <c r="NPO1102" s="4"/>
      <c r="NPP1102" s="4"/>
      <c r="NPQ1102" s="4"/>
      <c r="NPR1102" s="4"/>
      <c r="NPS1102" s="4"/>
      <c r="NPT1102" s="4"/>
      <c r="NPU1102" s="4"/>
      <c r="NPV1102" s="4"/>
      <c r="NPW1102" s="4"/>
      <c r="NPX1102" s="4"/>
      <c r="NPY1102" s="4"/>
      <c r="NPZ1102" s="4"/>
      <c r="NQA1102" s="4"/>
      <c r="NQB1102" s="4"/>
      <c r="NQC1102" s="4"/>
      <c r="NQD1102" s="4"/>
      <c r="NQE1102" s="4"/>
      <c r="NQF1102" s="4"/>
      <c r="NQG1102" s="4"/>
      <c r="NQH1102" s="4"/>
      <c r="NQI1102" s="4"/>
      <c r="NQJ1102" s="4"/>
      <c r="NQK1102" s="4"/>
      <c r="NQL1102" s="4"/>
      <c r="NQM1102" s="4"/>
      <c r="NQN1102" s="4"/>
      <c r="NQO1102" s="4"/>
      <c r="NQP1102" s="4"/>
      <c r="NQQ1102" s="4"/>
      <c r="NQR1102" s="4"/>
      <c r="NQS1102" s="4"/>
      <c r="NQT1102" s="4"/>
      <c r="NQU1102" s="4"/>
      <c r="NQV1102" s="4"/>
      <c r="NQW1102" s="4"/>
      <c r="NQX1102" s="4"/>
      <c r="NQY1102" s="4"/>
      <c r="NQZ1102" s="4"/>
      <c r="NRA1102" s="4"/>
      <c r="NRB1102" s="4"/>
      <c r="NRC1102" s="4"/>
      <c r="NRD1102" s="4"/>
      <c r="NRE1102" s="4"/>
      <c r="NRF1102" s="4"/>
      <c r="NRG1102" s="4"/>
      <c r="NRH1102" s="4"/>
      <c r="NRI1102" s="4"/>
      <c r="NRJ1102" s="4"/>
      <c r="NRK1102" s="4"/>
      <c r="NRL1102" s="4"/>
      <c r="NRM1102" s="4"/>
      <c r="NRN1102" s="4"/>
      <c r="NRO1102" s="4"/>
      <c r="NRP1102" s="4"/>
      <c r="NRQ1102" s="4"/>
      <c r="NRR1102" s="4"/>
      <c r="NRS1102" s="4"/>
      <c r="NRT1102" s="4"/>
      <c r="NRU1102" s="4"/>
      <c r="NRV1102" s="4"/>
      <c r="NRW1102" s="4"/>
      <c r="NRX1102" s="4"/>
      <c r="NRY1102" s="4"/>
      <c r="NRZ1102" s="4"/>
      <c r="NSA1102" s="4"/>
      <c r="NSB1102" s="4"/>
      <c r="NSC1102" s="4"/>
      <c r="NSD1102" s="4"/>
      <c r="NSE1102" s="4"/>
      <c r="NSF1102" s="4"/>
      <c r="NSG1102" s="4"/>
      <c r="NSH1102" s="4"/>
      <c r="NSI1102" s="4"/>
      <c r="NSJ1102" s="4"/>
      <c r="NSK1102" s="4"/>
      <c r="NSL1102" s="4"/>
      <c r="NSM1102" s="4"/>
      <c r="NSN1102" s="4"/>
      <c r="NSO1102" s="4"/>
      <c r="NSP1102" s="4"/>
      <c r="NSQ1102" s="4"/>
      <c r="NSR1102" s="4"/>
      <c r="NSS1102" s="4"/>
      <c r="NST1102" s="4"/>
      <c r="NSU1102" s="4"/>
      <c r="NSV1102" s="4"/>
      <c r="NSW1102" s="4"/>
      <c r="NSX1102" s="4"/>
      <c r="NSY1102" s="4"/>
      <c r="NSZ1102" s="4"/>
      <c r="NTA1102" s="4"/>
      <c r="NTB1102" s="4"/>
      <c r="NTC1102" s="4"/>
      <c r="NTD1102" s="4"/>
      <c r="NTE1102" s="4"/>
      <c r="NTF1102" s="4"/>
      <c r="NTG1102" s="4"/>
      <c r="NTH1102" s="4"/>
      <c r="NTI1102" s="4"/>
      <c r="NTJ1102" s="4"/>
      <c r="NTK1102" s="4"/>
      <c r="NTL1102" s="4"/>
      <c r="NTM1102" s="4"/>
      <c r="NTN1102" s="4"/>
      <c r="NTO1102" s="4"/>
      <c r="NTP1102" s="4"/>
      <c r="NTQ1102" s="4"/>
      <c r="NTR1102" s="4"/>
      <c r="NTS1102" s="4"/>
      <c r="NTT1102" s="4"/>
      <c r="NTU1102" s="4"/>
      <c r="NTV1102" s="4"/>
      <c r="NTW1102" s="4"/>
      <c r="NTX1102" s="4"/>
      <c r="NTY1102" s="4"/>
      <c r="NTZ1102" s="4"/>
      <c r="NUA1102" s="4"/>
      <c r="NUB1102" s="4"/>
      <c r="NUC1102" s="4"/>
      <c r="NUD1102" s="4"/>
      <c r="NUE1102" s="4"/>
      <c r="NUF1102" s="4"/>
      <c r="NUG1102" s="4"/>
      <c r="NUH1102" s="4"/>
      <c r="NUI1102" s="4"/>
      <c r="NUJ1102" s="4"/>
      <c r="NUK1102" s="4"/>
      <c r="NUL1102" s="4"/>
      <c r="NUM1102" s="4"/>
      <c r="NUN1102" s="4"/>
      <c r="NUO1102" s="4"/>
      <c r="NUP1102" s="4"/>
      <c r="NUQ1102" s="4"/>
      <c r="NUR1102" s="4"/>
      <c r="NUS1102" s="4"/>
      <c r="NUT1102" s="4"/>
      <c r="NUU1102" s="4"/>
      <c r="NUV1102" s="4"/>
      <c r="NUW1102" s="4"/>
      <c r="NUX1102" s="4"/>
      <c r="NUY1102" s="4"/>
      <c r="NUZ1102" s="4"/>
      <c r="NVA1102" s="4"/>
      <c r="NVB1102" s="4"/>
      <c r="NVC1102" s="4"/>
      <c r="NVD1102" s="4"/>
      <c r="NVE1102" s="4"/>
      <c r="NVF1102" s="4"/>
      <c r="NVG1102" s="4"/>
      <c r="NVH1102" s="4"/>
      <c r="NVI1102" s="4"/>
      <c r="NVJ1102" s="4"/>
      <c r="NVK1102" s="4"/>
      <c r="NVL1102" s="4"/>
      <c r="NVM1102" s="4"/>
      <c r="NVN1102" s="4"/>
      <c r="NVO1102" s="4"/>
      <c r="NVP1102" s="4"/>
      <c r="NVQ1102" s="4"/>
      <c r="NVR1102" s="4"/>
      <c r="NVS1102" s="4"/>
      <c r="NVT1102" s="4"/>
      <c r="NVU1102" s="4"/>
      <c r="NVV1102" s="4"/>
      <c r="NVW1102" s="4"/>
      <c r="NVX1102" s="4"/>
      <c r="NVY1102" s="4"/>
      <c r="NVZ1102" s="4"/>
      <c r="NWA1102" s="4"/>
      <c r="NWB1102" s="4"/>
      <c r="NWC1102" s="4"/>
      <c r="NWD1102" s="4"/>
      <c r="NWE1102" s="4"/>
      <c r="NWF1102" s="4"/>
      <c r="NWG1102" s="4"/>
      <c r="NWH1102" s="4"/>
      <c r="NWI1102" s="4"/>
      <c r="NWJ1102" s="4"/>
      <c r="NWK1102" s="4"/>
      <c r="NWL1102" s="4"/>
      <c r="NWM1102" s="4"/>
      <c r="NWN1102" s="4"/>
      <c r="NWO1102" s="4"/>
      <c r="NWP1102" s="4"/>
      <c r="NWQ1102" s="4"/>
      <c r="NWR1102" s="4"/>
      <c r="NWS1102" s="4"/>
      <c r="NWT1102" s="4"/>
      <c r="NWU1102" s="4"/>
      <c r="NWV1102" s="4"/>
      <c r="NWW1102" s="4"/>
      <c r="NWX1102" s="4"/>
      <c r="NWY1102" s="4"/>
      <c r="NWZ1102" s="4"/>
      <c r="NXA1102" s="4"/>
      <c r="NXB1102" s="4"/>
      <c r="NXC1102" s="4"/>
      <c r="NXD1102" s="4"/>
      <c r="NXE1102" s="4"/>
      <c r="NXF1102" s="4"/>
      <c r="NXG1102" s="4"/>
      <c r="NXH1102" s="4"/>
      <c r="NXI1102" s="4"/>
      <c r="NXJ1102" s="4"/>
      <c r="NXK1102" s="4"/>
      <c r="NXL1102" s="4"/>
      <c r="NXM1102" s="4"/>
      <c r="NXN1102" s="4"/>
      <c r="NXO1102" s="4"/>
      <c r="NXP1102" s="4"/>
      <c r="NXQ1102" s="4"/>
      <c r="NXR1102" s="4"/>
      <c r="NXS1102" s="4"/>
      <c r="NXT1102" s="4"/>
      <c r="NXU1102" s="4"/>
      <c r="NXV1102" s="4"/>
      <c r="NXW1102" s="4"/>
      <c r="NXX1102" s="4"/>
      <c r="NXY1102" s="4"/>
      <c r="NXZ1102" s="4"/>
      <c r="NYA1102" s="4"/>
      <c r="NYB1102" s="4"/>
      <c r="NYC1102" s="4"/>
      <c r="NYD1102" s="4"/>
      <c r="NYE1102" s="4"/>
      <c r="NYF1102" s="4"/>
      <c r="NYG1102" s="4"/>
      <c r="NYH1102" s="4"/>
      <c r="NYI1102" s="4"/>
      <c r="NYJ1102" s="4"/>
      <c r="NYK1102" s="4"/>
      <c r="NYL1102" s="4"/>
      <c r="NYM1102" s="4"/>
      <c r="NYN1102" s="4"/>
      <c r="NYO1102" s="4"/>
      <c r="NYP1102" s="4"/>
      <c r="NYQ1102" s="4"/>
      <c r="NYR1102" s="4"/>
      <c r="NYS1102" s="4"/>
      <c r="NYT1102" s="4"/>
      <c r="NYU1102" s="4"/>
      <c r="NYV1102" s="4"/>
      <c r="NYW1102" s="4"/>
      <c r="NYX1102" s="4"/>
      <c r="NYY1102" s="4"/>
      <c r="NYZ1102" s="4"/>
      <c r="NZA1102" s="4"/>
      <c r="NZB1102" s="4"/>
      <c r="NZC1102" s="4"/>
      <c r="NZD1102" s="4"/>
      <c r="NZE1102" s="4"/>
      <c r="NZF1102" s="4"/>
      <c r="NZG1102" s="4"/>
      <c r="NZH1102" s="4"/>
      <c r="NZI1102" s="4"/>
      <c r="NZJ1102" s="4"/>
      <c r="NZK1102" s="4"/>
      <c r="NZL1102" s="4"/>
      <c r="NZM1102" s="4"/>
      <c r="NZN1102" s="4"/>
      <c r="NZO1102" s="4"/>
      <c r="NZP1102" s="4"/>
      <c r="NZQ1102" s="4"/>
      <c r="NZR1102" s="4"/>
      <c r="NZS1102" s="4"/>
      <c r="NZT1102" s="4"/>
      <c r="NZU1102" s="4"/>
      <c r="NZV1102" s="4"/>
      <c r="NZW1102" s="4"/>
      <c r="NZX1102" s="4"/>
      <c r="NZY1102" s="4"/>
      <c r="NZZ1102" s="4"/>
      <c r="OAA1102" s="4"/>
      <c r="OAB1102" s="4"/>
      <c r="OAC1102" s="4"/>
      <c r="OAD1102" s="4"/>
      <c r="OAE1102" s="4"/>
      <c r="OAF1102" s="4"/>
      <c r="OAG1102" s="4"/>
      <c r="OAH1102" s="4"/>
      <c r="OAI1102" s="4"/>
      <c r="OAJ1102" s="4"/>
      <c r="OAK1102" s="4"/>
      <c r="OAL1102" s="4"/>
      <c r="OAM1102" s="4"/>
      <c r="OAN1102" s="4"/>
      <c r="OAO1102" s="4"/>
      <c r="OAP1102" s="4"/>
      <c r="OAQ1102" s="4"/>
      <c r="OAR1102" s="4"/>
      <c r="OAS1102" s="4"/>
      <c r="OAT1102" s="4"/>
      <c r="OAU1102" s="4"/>
      <c r="OAV1102" s="4"/>
      <c r="OAW1102" s="4"/>
      <c r="OAX1102" s="4"/>
      <c r="OAY1102" s="4"/>
      <c r="OAZ1102" s="4"/>
      <c r="OBA1102" s="4"/>
      <c r="OBB1102" s="4"/>
      <c r="OBC1102" s="4"/>
      <c r="OBD1102" s="4"/>
      <c r="OBE1102" s="4"/>
      <c r="OBF1102" s="4"/>
      <c r="OBG1102" s="4"/>
      <c r="OBH1102" s="4"/>
      <c r="OBI1102" s="4"/>
      <c r="OBJ1102" s="4"/>
      <c r="OBK1102" s="4"/>
      <c r="OBL1102" s="4"/>
      <c r="OBM1102" s="4"/>
      <c r="OBN1102" s="4"/>
      <c r="OBO1102" s="4"/>
      <c r="OBP1102" s="4"/>
      <c r="OBQ1102" s="4"/>
      <c r="OBR1102" s="4"/>
      <c r="OBS1102" s="4"/>
      <c r="OBT1102" s="4"/>
      <c r="OBU1102" s="4"/>
      <c r="OBV1102" s="4"/>
      <c r="OBW1102" s="4"/>
      <c r="OBX1102" s="4"/>
      <c r="OBY1102" s="4"/>
      <c r="OBZ1102" s="4"/>
      <c r="OCA1102" s="4"/>
      <c r="OCB1102" s="4"/>
      <c r="OCC1102" s="4"/>
      <c r="OCD1102" s="4"/>
      <c r="OCE1102" s="4"/>
      <c r="OCF1102" s="4"/>
      <c r="OCG1102" s="4"/>
      <c r="OCH1102" s="4"/>
      <c r="OCI1102" s="4"/>
      <c r="OCJ1102" s="4"/>
      <c r="OCK1102" s="4"/>
      <c r="OCL1102" s="4"/>
      <c r="OCM1102" s="4"/>
      <c r="OCN1102" s="4"/>
      <c r="OCO1102" s="4"/>
      <c r="OCP1102" s="4"/>
      <c r="OCQ1102" s="4"/>
      <c r="OCR1102" s="4"/>
      <c r="OCS1102" s="4"/>
      <c r="OCT1102" s="4"/>
      <c r="OCU1102" s="4"/>
      <c r="OCV1102" s="4"/>
      <c r="OCW1102" s="4"/>
      <c r="OCX1102" s="4"/>
      <c r="OCY1102" s="4"/>
      <c r="OCZ1102" s="4"/>
      <c r="ODA1102" s="4"/>
      <c r="ODB1102" s="4"/>
      <c r="ODC1102" s="4"/>
      <c r="ODD1102" s="4"/>
      <c r="ODE1102" s="4"/>
      <c r="ODF1102" s="4"/>
      <c r="ODG1102" s="4"/>
      <c r="ODH1102" s="4"/>
      <c r="ODI1102" s="4"/>
      <c r="ODJ1102" s="4"/>
      <c r="ODK1102" s="4"/>
      <c r="ODL1102" s="4"/>
      <c r="ODM1102" s="4"/>
      <c r="ODN1102" s="4"/>
      <c r="ODO1102" s="4"/>
      <c r="ODP1102" s="4"/>
      <c r="ODQ1102" s="4"/>
      <c r="ODR1102" s="4"/>
      <c r="ODS1102" s="4"/>
      <c r="ODT1102" s="4"/>
      <c r="ODU1102" s="4"/>
      <c r="ODV1102" s="4"/>
      <c r="ODW1102" s="4"/>
      <c r="ODX1102" s="4"/>
      <c r="ODY1102" s="4"/>
      <c r="ODZ1102" s="4"/>
      <c r="OEA1102" s="4"/>
      <c r="OEB1102" s="4"/>
      <c r="OEC1102" s="4"/>
      <c r="OED1102" s="4"/>
      <c r="OEE1102" s="4"/>
      <c r="OEF1102" s="4"/>
      <c r="OEG1102" s="4"/>
      <c r="OEH1102" s="4"/>
      <c r="OEI1102" s="4"/>
      <c r="OEJ1102" s="4"/>
      <c r="OEK1102" s="4"/>
      <c r="OEL1102" s="4"/>
      <c r="OEM1102" s="4"/>
      <c r="OEN1102" s="4"/>
      <c r="OEO1102" s="4"/>
      <c r="OEP1102" s="4"/>
      <c r="OEQ1102" s="4"/>
      <c r="OER1102" s="4"/>
      <c r="OES1102" s="4"/>
      <c r="OET1102" s="4"/>
      <c r="OEU1102" s="4"/>
      <c r="OEV1102" s="4"/>
      <c r="OEW1102" s="4"/>
      <c r="OEX1102" s="4"/>
      <c r="OEY1102" s="4"/>
      <c r="OEZ1102" s="4"/>
      <c r="OFA1102" s="4"/>
      <c r="OFB1102" s="4"/>
      <c r="OFC1102" s="4"/>
      <c r="OFD1102" s="4"/>
      <c r="OFE1102" s="4"/>
      <c r="OFF1102" s="4"/>
      <c r="OFG1102" s="4"/>
      <c r="OFH1102" s="4"/>
      <c r="OFI1102" s="4"/>
      <c r="OFJ1102" s="4"/>
      <c r="OFK1102" s="4"/>
      <c r="OFL1102" s="4"/>
      <c r="OFM1102" s="4"/>
      <c r="OFN1102" s="4"/>
      <c r="OFO1102" s="4"/>
      <c r="OFP1102" s="4"/>
      <c r="OFQ1102" s="4"/>
      <c r="OFR1102" s="4"/>
      <c r="OFS1102" s="4"/>
      <c r="OFT1102" s="4"/>
      <c r="OFU1102" s="4"/>
      <c r="OFV1102" s="4"/>
      <c r="OFW1102" s="4"/>
      <c r="OFX1102" s="4"/>
      <c r="OFY1102" s="4"/>
      <c r="OFZ1102" s="4"/>
      <c r="OGA1102" s="4"/>
      <c r="OGB1102" s="4"/>
      <c r="OGC1102" s="4"/>
      <c r="OGD1102" s="4"/>
      <c r="OGE1102" s="4"/>
      <c r="OGF1102" s="4"/>
      <c r="OGG1102" s="4"/>
      <c r="OGH1102" s="4"/>
      <c r="OGI1102" s="4"/>
      <c r="OGJ1102" s="4"/>
      <c r="OGK1102" s="4"/>
      <c r="OGL1102" s="4"/>
      <c r="OGM1102" s="4"/>
      <c r="OGN1102" s="4"/>
      <c r="OGO1102" s="4"/>
      <c r="OGP1102" s="4"/>
      <c r="OGQ1102" s="4"/>
      <c r="OGR1102" s="4"/>
      <c r="OGS1102" s="4"/>
      <c r="OGT1102" s="4"/>
      <c r="OGU1102" s="4"/>
      <c r="OGV1102" s="4"/>
      <c r="OGW1102" s="4"/>
      <c r="OGX1102" s="4"/>
      <c r="OGY1102" s="4"/>
      <c r="OGZ1102" s="4"/>
      <c r="OHA1102" s="4"/>
      <c r="OHB1102" s="4"/>
      <c r="OHC1102" s="4"/>
      <c r="OHD1102" s="4"/>
      <c r="OHE1102" s="4"/>
      <c r="OHF1102" s="4"/>
      <c r="OHG1102" s="4"/>
      <c r="OHH1102" s="4"/>
      <c r="OHI1102" s="4"/>
      <c r="OHJ1102" s="4"/>
      <c r="OHK1102" s="4"/>
      <c r="OHL1102" s="4"/>
      <c r="OHM1102" s="4"/>
      <c r="OHN1102" s="4"/>
      <c r="OHO1102" s="4"/>
      <c r="OHP1102" s="4"/>
      <c r="OHQ1102" s="4"/>
      <c r="OHR1102" s="4"/>
      <c r="OHS1102" s="4"/>
      <c r="OHT1102" s="4"/>
      <c r="OHU1102" s="4"/>
      <c r="OHV1102" s="4"/>
      <c r="OHW1102" s="4"/>
      <c r="OHX1102" s="4"/>
      <c r="OHY1102" s="4"/>
      <c r="OHZ1102" s="4"/>
      <c r="OIA1102" s="4"/>
      <c r="OIB1102" s="4"/>
      <c r="OIC1102" s="4"/>
      <c r="OID1102" s="4"/>
      <c r="OIE1102" s="4"/>
      <c r="OIF1102" s="4"/>
      <c r="OIG1102" s="4"/>
      <c r="OIH1102" s="4"/>
      <c r="OII1102" s="4"/>
      <c r="OIJ1102" s="4"/>
      <c r="OIK1102" s="4"/>
      <c r="OIL1102" s="4"/>
      <c r="OIM1102" s="4"/>
      <c r="OIN1102" s="4"/>
      <c r="OIO1102" s="4"/>
      <c r="OIP1102" s="4"/>
      <c r="OIQ1102" s="4"/>
      <c r="OIR1102" s="4"/>
      <c r="OIS1102" s="4"/>
      <c r="OIT1102" s="4"/>
      <c r="OIU1102" s="4"/>
      <c r="OIV1102" s="4"/>
      <c r="OIW1102" s="4"/>
      <c r="OIX1102" s="4"/>
      <c r="OIY1102" s="4"/>
      <c r="OIZ1102" s="4"/>
      <c r="OJA1102" s="4"/>
      <c r="OJB1102" s="4"/>
      <c r="OJC1102" s="4"/>
      <c r="OJD1102" s="4"/>
      <c r="OJE1102" s="4"/>
      <c r="OJF1102" s="4"/>
      <c r="OJG1102" s="4"/>
      <c r="OJH1102" s="4"/>
      <c r="OJI1102" s="4"/>
      <c r="OJJ1102" s="4"/>
      <c r="OJK1102" s="4"/>
      <c r="OJL1102" s="4"/>
      <c r="OJM1102" s="4"/>
      <c r="OJN1102" s="4"/>
      <c r="OJO1102" s="4"/>
      <c r="OJP1102" s="4"/>
      <c r="OJQ1102" s="4"/>
      <c r="OJR1102" s="4"/>
      <c r="OJS1102" s="4"/>
      <c r="OJT1102" s="4"/>
      <c r="OJU1102" s="4"/>
      <c r="OJV1102" s="4"/>
      <c r="OJW1102" s="4"/>
      <c r="OJX1102" s="4"/>
      <c r="OJY1102" s="4"/>
      <c r="OJZ1102" s="4"/>
      <c r="OKA1102" s="4"/>
      <c r="OKB1102" s="4"/>
      <c r="OKC1102" s="4"/>
      <c r="OKD1102" s="4"/>
      <c r="OKE1102" s="4"/>
      <c r="OKF1102" s="4"/>
      <c r="OKG1102" s="4"/>
      <c r="OKH1102" s="4"/>
      <c r="OKI1102" s="4"/>
      <c r="OKJ1102" s="4"/>
      <c r="OKK1102" s="4"/>
      <c r="OKL1102" s="4"/>
      <c r="OKM1102" s="4"/>
      <c r="OKN1102" s="4"/>
      <c r="OKO1102" s="4"/>
      <c r="OKP1102" s="4"/>
      <c r="OKQ1102" s="4"/>
      <c r="OKR1102" s="4"/>
      <c r="OKS1102" s="4"/>
      <c r="OKT1102" s="4"/>
      <c r="OKU1102" s="4"/>
      <c r="OKV1102" s="4"/>
      <c r="OKW1102" s="4"/>
      <c r="OKX1102" s="4"/>
      <c r="OKY1102" s="4"/>
      <c r="OKZ1102" s="4"/>
      <c r="OLA1102" s="4"/>
      <c r="OLB1102" s="4"/>
      <c r="OLC1102" s="4"/>
      <c r="OLD1102" s="4"/>
      <c r="OLE1102" s="4"/>
      <c r="OLF1102" s="4"/>
      <c r="OLG1102" s="4"/>
      <c r="OLH1102" s="4"/>
      <c r="OLI1102" s="4"/>
      <c r="OLJ1102" s="4"/>
      <c r="OLK1102" s="4"/>
      <c r="OLL1102" s="4"/>
      <c r="OLM1102" s="4"/>
      <c r="OLN1102" s="4"/>
      <c r="OLO1102" s="4"/>
      <c r="OLP1102" s="4"/>
      <c r="OLQ1102" s="4"/>
      <c r="OLR1102" s="4"/>
      <c r="OLS1102" s="4"/>
      <c r="OLT1102" s="4"/>
      <c r="OLU1102" s="4"/>
      <c r="OLV1102" s="4"/>
      <c r="OLW1102" s="4"/>
      <c r="OLX1102" s="4"/>
      <c r="OLY1102" s="4"/>
      <c r="OLZ1102" s="4"/>
      <c r="OMA1102" s="4"/>
      <c r="OMB1102" s="4"/>
      <c r="OMC1102" s="4"/>
      <c r="OMD1102" s="4"/>
      <c r="OME1102" s="4"/>
      <c r="OMF1102" s="4"/>
      <c r="OMG1102" s="4"/>
      <c r="OMH1102" s="4"/>
      <c r="OMI1102" s="4"/>
      <c r="OMJ1102" s="4"/>
      <c r="OMK1102" s="4"/>
      <c r="OML1102" s="4"/>
      <c r="OMM1102" s="4"/>
      <c r="OMN1102" s="4"/>
      <c r="OMO1102" s="4"/>
      <c r="OMP1102" s="4"/>
      <c r="OMQ1102" s="4"/>
      <c r="OMR1102" s="4"/>
      <c r="OMS1102" s="4"/>
      <c r="OMT1102" s="4"/>
      <c r="OMU1102" s="4"/>
      <c r="OMV1102" s="4"/>
      <c r="OMW1102" s="4"/>
      <c r="OMX1102" s="4"/>
      <c r="OMY1102" s="4"/>
      <c r="OMZ1102" s="4"/>
      <c r="ONA1102" s="4"/>
      <c r="ONB1102" s="4"/>
      <c r="ONC1102" s="4"/>
      <c r="OND1102" s="4"/>
      <c r="ONE1102" s="4"/>
      <c r="ONF1102" s="4"/>
      <c r="ONG1102" s="4"/>
      <c r="ONH1102" s="4"/>
      <c r="ONI1102" s="4"/>
      <c r="ONJ1102" s="4"/>
      <c r="ONK1102" s="4"/>
      <c r="ONL1102" s="4"/>
      <c r="ONM1102" s="4"/>
      <c r="ONN1102" s="4"/>
      <c r="ONO1102" s="4"/>
      <c r="ONP1102" s="4"/>
      <c r="ONQ1102" s="4"/>
      <c r="ONR1102" s="4"/>
      <c r="ONS1102" s="4"/>
      <c r="ONT1102" s="4"/>
      <c r="ONU1102" s="4"/>
      <c r="ONV1102" s="4"/>
      <c r="ONW1102" s="4"/>
      <c r="ONX1102" s="4"/>
      <c r="ONY1102" s="4"/>
      <c r="ONZ1102" s="4"/>
      <c r="OOA1102" s="4"/>
      <c r="OOB1102" s="4"/>
      <c r="OOC1102" s="4"/>
      <c r="OOD1102" s="4"/>
      <c r="OOE1102" s="4"/>
      <c r="OOF1102" s="4"/>
      <c r="OOG1102" s="4"/>
      <c r="OOH1102" s="4"/>
      <c r="OOI1102" s="4"/>
      <c r="OOJ1102" s="4"/>
      <c r="OOK1102" s="4"/>
      <c r="OOL1102" s="4"/>
      <c r="OOM1102" s="4"/>
      <c r="OON1102" s="4"/>
      <c r="OOO1102" s="4"/>
      <c r="OOP1102" s="4"/>
      <c r="OOQ1102" s="4"/>
      <c r="OOR1102" s="4"/>
      <c r="OOS1102" s="4"/>
      <c r="OOT1102" s="4"/>
      <c r="OOU1102" s="4"/>
      <c r="OOV1102" s="4"/>
      <c r="OOW1102" s="4"/>
      <c r="OOX1102" s="4"/>
      <c r="OOY1102" s="4"/>
      <c r="OOZ1102" s="4"/>
      <c r="OPA1102" s="4"/>
      <c r="OPB1102" s="4"/>
      <c r="OPC1102" s="4"/>
      <c r="OPD1102" s="4"/>
      <c r="OPE1102" s="4"/>
      <c r="OPF1102" s="4"/>
      <c r="OPG1102" s="4"/>
      <c r="OPH1102" s="4"/>
      <c r="OPI1102" s="4"/>
      <c r="OPJ1102" s="4"/>
      <c r="OPK1102" s="4"/>
      <c r="OPL1102" s="4"/>
      <c r="OPM1102" s="4"/>
      <c r="OPN1102" s="4"/>
      <c r="OPO1102" s="4"/>
      <c r="OPP1102" s="4"/>
      <c r="OPQ1102" s="4"/>
      <c r="OPR1102" s="4"/>
      <c r="OPS1102" s="4"/>
      <c r="OPT1102" s="4"/>
      <c r="OPU1102" s="4"/>
      <c r="OPV1102" s="4"/>
      <c r="OPW1102" s="4"/>
      <c r="OPX1102" s="4"/>
      <c r="OPY1102" s="4"/>
      <c r="OPZ1102" s="4"/>
      <c r="OQA1102" s="4"/>
      <c r="OQB1102" s="4"/>
      <c r="OQC1102" s="4"/>
      <c r="OQD1102" s="4"/>
      <c r="OQE1102" s="4"/>
      <c r="OQF1102" s="4"/>
      <c r="OQG1102" s="4"/>
      <c r="OQH1102" s="4"/>
      <c r="OQI1102" s="4"/>
      <c r="OQJ1102" s="4"/>
      <c r="OQK1102" s="4"/>
      <c r="OQL1102" s="4"/>
      <c r="OQM1102" s="4"/>
      <c r="OQN1102" s="4"/>
      <c r="OQO1102" s="4"/>
      <c r="OQP1102" s="4"/>
      <c r="OQQ1102" s="4"/>
      <c r="OQR1102" s="4"/>
      <c r="OQS1102" s="4"/>
      <c r="OQT1102" s="4"/>
      <c r="OQU1102" s="4"/>
      <c r="OQV1102" s="4"/>
      <c r="OQW1102" s="4"/>
      <c r="OQX1102" s="4"/>
      <c r="OQY1102" s="4"/>
      <c r="OQZ1102" s="4"/>
      <c r="ORA1102" s="4"/>
      <c r="ORB1102" s="4"/>
      <c r="ORC1102" s="4"/>
      <c r="ORD1102" s="4"/>
      <c r="ORE1102" s="4"/>
      <c r="ORF1102" s="4"/>
      <c r="ORG1102" s="4"/>
      <c r="ORH1102" s="4"/>
      <c r="ORI1102" s="4"/>
      <c r="ORJ1102" s="4"/>
      <c r="ORK1102" s="4"/>
      <c r="ORL1102" s="4"/>
      <c r="ORM1102" s="4"/>
      <c r="ORN1102" s="4"/>
      <c r="ORO1102" s="4"/>
      <c r="ORP1102" s="4"/>
      <c r="ORQ1102" s="4"/>
      <c r="ORR1102" s="4"/>
      <c r="ORS1102" s="4"/>
      <c r="ORT1102" s="4"/>
      <c r="ORU1102" s="4"/>
      <c r="ORV1102" s="4"/>
      <c r="ORW1102" s="4"/>
      <c r="ORX1102" s="4"/>
      <c r="ORY1102" s="4"/>
      <c r="ORZ1102" s="4"/>
      <c r="OSA1102" s="4"/>
      <c r="OSB1102" s="4"/>
      <c r="OSC1102" s="4"/>
      <c r="OSD1102" s="4"/>
      <c r="OSE1102" s="4"/>
      <c r="OSF1102" s="4"/>
      <c r="OSG1102" s="4"/>
      <c r="OSH1102" s="4"/>
      <c r="OSI1102" s="4"/>
      <c r="OSJ1102" s="4"/>
      <c r="OSK1102" s="4"/>
      <c r="OSL1102" s="4"/>
      <c r="OSM1102" s="4"/>
      <c r="OSN1102" s="4"/>
      <c r="OSO1102" s="4"/>
      <c r="OSP1102" s="4"/>
      <c r="OSQ1102" s="4"/>
      <c r="OSR1102" s="4"/>
      <c r="OSS1102" s="4"/>
      <c r="OST1102" s="4"/>
      <c r="OSU1102" s="4"/>
      <c r="OSV1102" s="4"/>
      <c r="OSW1102" s="4"/>
      <c r="OSX1102" s="4"/>
      <c r="OSY1102" s="4"/>
      <c r="OSZ1102" s="4"/>
      <c r="OTA1102" s="4"/>
      <c r="OTB1102" s="4"/>
      <c r="OTC1102" s="4"/>
      <c r="OTD1102" s="4"/>
      <c r="OTE1102" s="4"/>
      <c r="OTF1102" s="4"/>
      <c r="OTG1102" s="4"/>
      <c r="OTH1102" s="4"/>
      <c r="OTI1102" s="4"/>
      <c r="OTJ1102" s="4"/>
      <c r="OTK1102" s="4"/>
      <c r="OTL1102" s="4"/>
      <c r="OTM1102" s="4"/>
      <c r="OTN1102" s="4"/>
      <c r="OTO1102" s="4"/>
      <c r="OTP1102" s="4"/>
      <c r="OTQ1102" s="4"/>
      <c r="OTR1102" s="4"/>
      <c r="OTS1102" s="4"/>
      <c r="OTT1102" s="4"/>
      <c r="OTU1102" s="4"/>
      <c r="OTV1102" s="4"/>
      <c r="OTW1102" s="4"/>
      <c r="OTX1102" s="4"/>
      <c r="OTY1102" s="4"/>
      <c r="OTZ1102" s="4"/>
      <c r="OUA1102" s="4"/>
      <c r="OUB1102" s="4"/>
      <c r="OUC1102" s="4"/>
      <c r="OUD1102" s="4"/>
      <c r="OUE1102" s="4"/>
      <c r="OUF1102" s="4"/>
      <c r="OUG1102" s="4"/>
      <c r="OUH1102" s="4"/>
      <c r="OUI1102" s="4"/>
      <c r="OUJ1102" s="4"/>
      <c r="OUK1102" s="4"/>
      <c r="OUL1102" s="4"/>
      <c r="OUM1102" s="4"/>
      <c r="OUN1102" s="4"/>
      <c r="OUO1102" s="4"/>
      <c r="OUP1102" s="4"/>
      <c r="OUQ1102" s="4"/>
      <c r="OUR1102" s="4"/>
      <c r="OUS1102" s="4"/>
      <c r="OUT1102" s="4"/>
      <c r="OUU1102" s="4"/>
      <c r="OUV1102" s="4"/>
      <c r="OUW1102" s="4"/>
      <c r="OUX1102" s="4"/>
      <c r="OUY1102" s="4"/>
      <c r="OUZ1102" s="4"/>
      <c r="OVA1102" s="4"/>
      <c r="OVB1102" s="4"/>
      <c r="OVC1102" s="4"/>
      <c r="OVD1102" s="4"/>
      <c r="OVE1102" s="4"/>
      <c r="OVF1102" s="4"/>
      <c r="OVG1102" s="4"/>
      <c r="OVH1102" s="4"/>
      <c r="OVI1102" s="4"/>
      <c r="OVJ1102" s="4"/>
      <c r="OVK1102" s="4"/>
      <c r="OVL1102" s="4"/>
      <c r="OVM1102" s="4"/>
      <c r="OVN1102" s="4"/>
      <c r="OVO1102" s="4"/>
      <c r="OVP1102" s="4"/>
      <c r="OVQ1102" s="4"/>
      <c r="OVR1102" s="4"/>
      <c r="OVS1102" s="4"/>
      <c r="OVT1102" s="4"/>
      <c r="OVU1102" s="4"/>
      <c r="OVV1102" s="4"/>
      <c r="OVW1102" s="4"/>
      <c r="OVX1102" s="4"/>
      <c r="OVY1102" s="4"/>
      <c r="OVZ1102" s="4"/>
      <c r="OWA1102" s="4"/>
      <c r="OWB1102" s="4"/>
      <c r="OWC1102" s="4"/>
      <c r="OWD1102" s="4"/>
      <c r="OWE1102" s="4"/>
      <c r="OWF1102" s="4"/>
      <c r="OWG1102" s="4"/>
      <c r="OWH1102" s="4"/>
      <c r="OWI1102" s="4"/>
      <c r="OWJ1102" s="4"/>
      <c r="OWK1102" s="4"/>
      <c r="OWL1102" s="4"/>
      <c r="OWM1102" s="4"/>
      <c r="OWN1102" s="4"/>
      <c r="OWO1102" s="4"/>
      <c r="OWP1102" s="4"/>
      <c r="OWQ1102" s="4"/>
      <c r="OWR1102" s="4"/>
      <c r="OWS1102" s="4"/>
      <c r="OWT1102" s="4"/>
      <c r="OWU1102" s="4"/>
      <c r="OWV1102" s="4"/>
      <c r="OWW1102" s="4"/>
      <c r="OWX1102" s="4"/>
      <c r="OWY1102" s="4"/>
      <c r="OWZ1102" s="4"/>
      <c r="OXA1102" s="4"/>
      <c r="OXB1102" s="4"/>
      <c r="OXC1102" s="4"/>
      <c r="OXD1102" s="4"/>
      <c r="OXE1102" s="4"/>
      <c r="OXF1102" s="4"/>
      <c r="OXG1102" s="4"/>
      <c r="OXH1102" s="4"/>
      <c r="OXI1102" s="4"/>
      <c r="OXJ1102" s="4"/>
      <c r="OXK1102" s="4"/>
      <c r="OXL1102" s="4"/>
      <c r="OXM1102" s="4"/>
      <c r="OXN1102" s="4"/>
      <c r="OXO1102" s="4"/>
      <c r="OXP1102" s="4"/>
      <c r="OXQ1102" s="4"/>
      <c r="OXR1102" s="4"/>
      <c r="OXS1102" s="4"/>
      <c r="OXT1102" s="4"/>
      <c r="OXU1102" s="4"/>
      <c r="OXV1102" s="4"/>
      <c r="OXW1102" s="4"/>
      <c r="OXX1102" s="4"/>
      <c r="OXY1102" s="4"/>
      <c r="OXZ1102" s="4"/>
      <c r="OYA1102" s="4"/>
      <c r="OYB1102" s="4"/>
      <c r="OYC1102" s="4"/>
      <c r="OYD1102" s="4"/>
      <c r="OYE1102" s="4"/>
      <c r="OYF1102" s="4"/>
      <c r="OYG1102" s="4"/>
      <c r="OYH1102" s="4"/>
      <c r="OYI1102" s="4"/>
      <c r="OYJ1102" s="4"/>
      <c r="OYK1102" s="4"/>
      <c r="OYL1102" s="4"/>
      <c r="OYM1102" s="4"/>
      <c r="OYN1102" s="4"/>
      <c r="OYO1102" s="4"/>
      <c r="OYP1102" s="4"/>
      <c r="OYQ1102" s="4"/>
      <c r="OYR1102" s="4"/>
      <c r="OYS1102" s="4"/>
      <c r="OYT1102" s="4"/>
      <c r="OYU1102" s="4"/>
      <c r="OYV1102" s="4"/>
      <c r="OYW1102" s="4"/>
      <c r="OYX1102" s="4"/>
      <c r="OYY1102" s="4"/>
      <c r="OYZ1102" s="4"/>
      <c r="OZA1102" s="4"/>
      <c r="OZB1102" s="4"/>
      <c r="OZC1102" s="4"/>
      <c r="OZD1102" s="4"/>
      <c r="OZE1102" s="4"/>
      <c r="OZF1102" s="4"/>
      <c r="OZG1102" s="4"/>
      <c r="OZH1102" s="4"/>
      <c r="OZI1102" s="4"/>
      <c r="OZJ1102" s="4"/>
      <c r="OZK1102" s="4"/>
      <c r="OZL1102" s="4"/>
      <c r="OZM1102" s="4"/>
      <c r="OZN1102" s="4"/>
      <c r="OZO1102" s="4"/>
      <c r="OZP1102" s="4"/>
      <c r="OZQ1102" s="4"/>
      <c r="OZR1102" s="4"/>
      <c r="OZS1102" s="4"/>
      <c r="OZT1102" s="4"/>
      <c r="OZU1102" s="4"/>
      <c r="OZV1102" s="4"/>
      <c r="OZW1102" s="4"/>
      <c r="OZX1102" s="4"/>
      <c r="OZY1102" s="4"/>
      <c r="OZZ1102" s="4"/>
      <c r="PAA1102" s="4"/>
      <c r="PAB1102" s="4"/>
      <c r="PAC1102" s="4"/>
      <c r="PAD1102" s="4"/>
      <c r="PAE1102" s="4"/>
      <c r="PAF1102" s="4"/>
      <c r="PAG1102" s="4"/>
      <c r="PAH1102" s="4"/>
      <c r="PAI1102" s="4"/>
      <c r="PAJ1102" s="4"/>
      <c r="PAK1102" s="4"/>
      <c r="PAL1102" s="4"/>
      <c r="PAM1102" s="4"/>
      <c r="PAN1102" s="4"/>
      <c r="PAO1102" s="4"/>
      <c r="PAP1102" s="4"/>
      <c r="PAQ1102" s="4"/>
      <c r="PAR1102" s="4"/>
      <c r="PAS1102" s="4"/>
      <c r="PAT1102" s="4"/>
      <c r="PAU1102" s="4"/>
      <c r="PAV1102" s="4"/>
      <c r="PAW1102" s="4"/>
      <c r="PAX1102" s="4"/>
      <c r="PAY1102" s="4"/>
      <c r="PAZ1102" s="4"/>
      <c r="PBA1102" s="4"/>
      <c r="PBB1102" s="4"/>
      <c r="PBC1102" s="4"/>
      <c r="PBD1102" s="4"/>
      <c r="PBE1102" s="4"/>
      <c r="PBF1102" s="4"/>
      <c r="PBG1102" s="4"/>
      <c r="PBH1102" s="4"/>
      <c r="PBI1102" s="4"/>
      <c r="PBJ1102" s="4"/>
      <c r="PBK1102" s="4"/>
      <c r="PBL1102" s="4"/>
      <c r="PBM1102" s="4"/>
      <c r="PBN1102" s="4"/>
      <c r="PBO1102" s="4"/>
      <c r="PBP1102" s="4"/>
      <c r="PBQ1102" s="4"/>
      <c r="PBR1102" s="4"/>
      <c r="PBS1102" s="4"/>
      <c r="PBT1102" s="4"/>
      <c r="PBU1102" s="4"/>
      <c r="PBV1102" s="4"/>
      <c r="PBW1102" s="4"/>
      <c r="PBX1102" s="4"/>
      <c r="PBY1102" s="4"/>
      <c r="PBZ1102" s="4"/>
      <c r="PCA1102" s="4"/>
      <c r="PCB1102" s="4"/>
      <c r="PCC1102" s="4"/>
      <c r="PCD1102" s="4"/>
      <c r="PCE1102" s="4"/>
      <c r="PCF1102" s="4"/>
      <c r="PCG1102" s="4"/>
      <c r="PCH1102" s="4"/>
      <c r="PCI1102" s="4"/>
      <c r="PCJ1102" s="4"/>
      <c r="PCK1102" s="4"/>
      <c r="PCL1102" s="4"/>
      <c r="PCM1102" s="4"/>
      <c r="PCN1102" s="4"/>
      <c r="PCO1102" s="4"/>
      <c r="PCP1102" s="4"/>
      <c r="PCQ1102" s="4"/>
      <c r="PCR1102" s="4"/>
      <c r="PCS1102" s="4"/>
      <c r="PCT1102" s="4"/>
      <c r="PCU1102" s="4"/>
      <c r="PCV1102" s="4"/>
      <c r="PCW1102" s="4"/>
      <c r="PCX1102" s="4"/>
      <c r="PCY1102" s="4"/>
      <c r="PCZ1102" s="4"/>
      <c r="PDA1102" s="4"/>
      <c r="PDB1102" s="4"/>
      <c r="PDC1102" s="4"/>
      <c r="PDD1102" s="4"/>
      <c r="PDE1102" s="4"/>
      <c r="PDF1102" s="4"/>
      <c r="PDG1102" s="4"/>
      <c r="PDH1102" s="4"/>
      <c r="PDI1102" s="4"/>
      <c r="PDJ1102" s="4"/>
      <c r="PDK1102" s="4"/>
      <c r="PDL1102" s="4"/>
      <c r="PDM1102" s="4"/>
      <c r="PDN1102" s="4"/>
      <c r="PDO1102" s="4"/>
      <c r="PDP1102" s="4"/>
      <c r="PDQ1102" s="4"/>
      <c r="PDR1102" s="4"/>
      <c r="PDS1102" s="4"/>
      <c r="PDT1102" s="4"/>
      <c r="PDU1102" s="4"/>
      <c r="PDV1102" s="4"/>
      <c r="PDW1102" s="4"/>
      <c r="PDX1102" s="4"/>
      <c r="PDY1102" s="4"/>
      <c r="PDZ1102" s="4"/>
      <c r="PEA1102" s="4"/>
      <c r="PEB1102" s="4"/>
      <c r="PEC1102" s="4"/>
      <c r="PED1102" s="4"/>
      <c r="PEE1102" s="4"/>
      <c r="PEF1102" s="4"/>
      <c r="PEG1102" s="4"/>
      <c r="PEH1102" s="4"/>
      <c r="PEI1102" s="4"/>
      <c r="PEJ1102" s="4"/>
      <c r="PEK1102" s="4"/>
      <c r="PEL1102" s="4"/>
      <c r="PEM1102" s="4"/>
      <c r="PEN1102" s="4"/>
      <c r="PEO1102" s="4"/>
      <c r="PEP1102" s="4"/>
      <c r="PEQ1102" s="4"/>
      <c r="PER1102" s="4"/>
      <c r="PES1102" s="4"/>
      <c r="PET1102" s="4"/>
      <c r="PEU1102" s="4"/>
      <c r="PEV1102" s="4"/>
      <c r="PEW1102" s="4"/>
      <c r="PEX1102" s="4"/>
      <c r="PEY1102" s="4"/>
      <c r="PEZ1102" s="4"/>
      <c r="PFA1102" s="4"/>
      <c r="PFB1102" s="4"/>
      <c r="PFC1102" s="4"/>
      <c r="PFD1102" s="4"/>
      <c r="PFE1102" s="4"/>
      <c r="PFF1102" s="4"/>
      <c r="PFG1102" s="4"/>
      <c r="PFH1102" s="4"/>
      <c r="PFI1102" s="4"/>
      <c r="PFJ1102" s="4"/>
      <c r="PFK1102" s="4"/>
      <c r="PFL1102" s="4"/>
      <c r="PFM1102" s="4"/>
      <c r="PFN1102" s="4"/>
      <c r="PFO1102" s="4"/>
      <c r="PFP1102" s="4"/>
      <c r="PFQ1102" s="4"/>
      <c r="PFR1102" s="4"/>
      <c r="PFS1102" s="4"/>
      <c r="PFT1102" s="4"/>
      <c r="PFU1102" s="4"/>
      <c r="PFV1102" s="4"/>
      <c r="PFW1102" s="4"/>
      <c r="PFX1102" s="4"/>
      <c r="PFY1102" s="4"/>
      <c r="PFZ1102" s="4"/>
      <c r="PGA1102" s="4"/>
      <c r="PGB1102" s="4"/>
      <c r="PGC1102" s="4"/>
      <c r="PGD1102" s="4"/>
      <c r="PGE1102" s="4"/>
      <c r="PGF1102" s="4"/>
      <c r="PGG1102" s="4"/>
      <c r="PGH1102" s="4"/>
      <c r="PGI1102" s="4"/>
      <c r="PGJ1102" s="4"/>
      <c r="PGK1102" s="4"/>
      <c r="PGL1102" s="4"/>
      <c r="PGM1102" s="4"/>
      <c r="PGN1102" s="4"/>
      <c r="PGO1102" s="4"/>
      <c r="PGP1102" s="4"/>
      <c r="PGQ1102" s="4"/>
      <c r="PGR1102" s="4"/>
      <c r="PGS1102" s="4"/>
      <c r="PGT1102" s="4"/>
      <c r="PGU1102" s="4"/>
      <c r="PGV1102" s="4"/>
      <c r="PGW1102" s="4"/>
      <c r="PGX1102" s="4"/>
      <c r="PGY1102" s="4"/>
      <c r="PGZ1102" s="4"/>
      <c r="PHA1102" s="4"/>
      <c r="PHB1102" s="4"/>
      <c r="PHC1102" s="4"/>
      <c r="PHD1102" s="4"/>
      <c r="PHE1102" s="4"/>
      <c r="PHF1102" s="4"/>
      <c r="PHG1102" s="4"/>
      <c r="PHH1102" s="4"/>
      <c r="PHI1102" s="4"/>
      <c r="PHJ1102" s="4"/>
      <c r="PHK1102" s="4"/>
      <c r="PHL1102" s="4"/>
      <c r="PHM1102" s="4"/>
      <c r="PHN1102" s="4"/>
      <c r="PHO1102" s="4"/>
      <c r="PHP1102" s="4"/>
      <c r="PHQ1102" s="4"/>
      <c r="PHR1102" s="4"/>
      <c r="PHS1102" s="4"/>
      <c r="PHT1102" s="4"/>
      <c r="PHU1102" s="4"/>
      <c r="PHV1102" s="4"/>
      <c r="PHW1102" s="4"/>
      <c r="PHX1102" s="4"/>
      <c r="PHY1102" s="4"/>
      <c r="PHZ1102" s="4"/>
      <c r="PIA1102" s="4"/>
      <c r="PIB1102" s="4"/>
      <c r="PIC1102" s="4"/>
      <c r="PID1102" s="4"/>
      <c r="PIE1102" s="4"/>
      <c r="PIF1102" s="4"/>
      <c r="PIG1102" s="4"/>
      <c r="PIH1102" s="4"/>
      <c r="PII1102" s="4"/>
      <c r="PIJ1102" s="4"/>
      <c r="PIK1102" s="4"/>
      <c r="PIL1102" s="4"/>
      <c r="PIM1102" s="4"/>
      <c r="PIN1102" s="4"/>
      <c r="PIO1102" s="4"/>
      <c r="PIP1102" s="4"/>
      <c r="PIQ1102" s="4"/>
      <c r="PIR1102" s="4"/>
      <c r="PIS1102" s="4"/>
      <c r="PIT1102" s="4"/>
      <c r="PIU1102" s="4"/>
      <c r="PIV1102" s="4"/>
      <c r="PIW1102" s="4"/>
      <c r="PIX1102" s="4"/>
      <c r="PIY1102" s="4"/>
      <c r="PIZ1102" s="4"/>
      <c r="PJA1102" s="4"/>
      <c r="PJB1102" s="4"/>
      <c r="PJC1102" s="4"/>
      <c r="PJD1102" s="4"/>
      <c r="PJE1102" s="4"/>
      <c r="PJF1102" s="4"/>
      <c r="PJG1102" s="4"/>
      <c r="PJH1102" s="4"/>
      <c r="PJI1102" s="4"/>
      <c r="PJJ1102" s="4"/>
      <c r="PJK1102" s="4"/>
      <c r="PJL1102" s="4"/>
      <c r="PJM1102" s="4"/>
      <c r="PJN1102" s="4"/>
      <c r="PJO1102" s="4"/>
      <c r="PJP1102" s="4"/>
      <c r="PJQ1102" s="4"/>
      <c r="PJR1102" s="4"/>
      <c r="PJS1102" s="4"/>
      <c r="PJT1102" s="4"/>
      <c r="PJU1102" s="4"/>
      <c r="PJV1102" s="4"/>
      <c r="PJW1102" s="4"/>
      <c r="PJX1102" s="4"/>
      <c r="PJY1102" s="4"/>
      <c r="PJZ1102" s="4"/>
      <c r="PKA1102" s="4"/>
      <c r="PKB1102" s="4"/>
      <c r="PKC1102" s="4"/>
      <c r="PKD1102" s="4"/>
      <c r="PKE1102" s="4"/>
      <c r="PKF1102" s="4"/>
      <c r="PKG1102" s="4"/>
      <c r="PKH1102" s="4"/>
      <c r="PKI1102" s="4"/>
      <c r="PKJ1102" s="4"/>
      <c r="PKK1102" s="4"/>
      <c r="PKL1102" s="4"/>
      <c r="PKM1102" s="4"/>
      <c r="PKN1102" s="4"/>
      <c r="PKO1102" s="4"/>
      <c r="PKP1102" s="4"/>
      <c r="PKQ1102" s="4"/>
      <c r="PKR1102" s="4"/>
      <c r="PKS1102" s="4"/>
      <c r="PKT1102" s="4"/>
      <c r="PKU1102" s="4"/>
      <c r="PKV1102" s="4"/>
      <c r="PKW1102" s="4"/>
      <c r="PKX1102" s="4"/>
      <c r="PKY1102" s="4"/>
      <c r="PKZ1102" s="4"/>
      <c r="PLA1102" s="4"/>
      <c r="PLB1102" s="4"/>
      <c r="PLC1102" s="4"/>
      <c r="PLD1102" s="4"/>
      <c r="PLE1102" s="4"/>
      <c r="PLF1102" s="4"/>
      <c r="PLG1102" s="4"/>
      <c r="PLH1102" s="4"/>
      <c r="PLI1102" s="4"/>
      <c r="PLJ1102" s="4"/>
      <c r="PLK1102" s="4"/>
      <c r="PLL1102" s="4"/>
      <c r="PLM1102" s="4"/>
      <c r="PLN1102" s="4"/>
      <c r="PLO1102" s="4"/>
      <c r="PLP1102" s="4"/>
      <c r="PLQ1102" s="4"/>
      <c r="PLR1102" s="4"/>
      <c r="PLS1102" s="4"/>
      <c r="PLT1102" s="4"/>
      <c r="PLU1102" s="4"/>
      <c r="PLV1102" s="4"/>
      <c r="PLW1102" s="4"/>
      <c r="PLX1102" s="4"/>
      <c r="PLY1102" s="4"/>
      <c r="PLZ1102" s="4"/>
      <c r="PMA1102" s="4"/>
      <c r="PMB1102" s="4"/>
      <c r="PMC1102" s="4"/>
      <c r="PMD1102" s="4"/>
      <c r="PME1102" s="4"/>
      <c r="PMF1102" s="4"/>
      <c r="PMG1102" s="4"/>
      <c r="PMH1102" s="4"/>
      <c r="PMI1102" s="4"/>
      <c r="PMJ1102" s="4"/>
      <c r="PMK1102" s="4"/>
      <c r="PML1102" s="4"/>
      <c r="PMM1102" s="4"/>
      <c r="PMN1102" s="4"/>
      <c r="PMO1102" s="4"/>
      <c r="PMP1102" s="4"/>
      <c r="PMQ1102" s="4"/>
      <c r="PMR1102" s="4"/>
      <c r="PMS1102" s="4"/>
      <c r="PMT1102" s="4"/>
      <c r="PMU1102" s="4"/>
      <c r="PMV1102" s="4"/>
      <c r="PMW1102" s="4"/>
      <c r="PMX1102" s="4"/>
      <c r="PMY1102" s="4"/>
      <c r="PMZ1102" s="4"/>
      <c r="PNA1102" s="4"/>
      <c r="PNB1102" s="4"/>
      <c r="PNC1102" s="4"/>
      <c r="PND1102" s="4"/>
      <c r="PNE1102" s="4"/>
      <c r="PNF1102" s="4"/>
      <c r="PNG1102" s="4"/>
      <c r="PNH1102" s="4"/>
      <c r="PNI1102" s="4"/>
      <c r="PNJ1102" s="4"/>
      <c r="PNK1102" s="4"/>
      <c r="PNL1102" s="4"/>
      <c r="PNM1102" s="4"/>
      <c r="PNN1102" s="4"/>
      <c r="PNO1102" s="4"/>
      <c r="PNP1102" s="4"/>
      <c r="PNQ1102" s="4"/>
      <c r="PNR1102" s="4"/>
      <c r="PNS1102" s="4"/>
      <c r="PNT1102" s="4"/>
      <c r="PNU1102" s="4"/>
      <c r="PNV1102" s="4"/>
      <c r="PNW1102" s="4"/>
      <c r="PNX1102" s="4"/>
      <c r="PNY1102" s="4"/>
      <c r="PNZ1102" s="4"/>
      <c r="POA1102" s="4"/>
      <c r="POB1102" s="4"/>
      <c r="POC1102" s="4"/>
      <c r="POD1102" s="4"/>
      <c r="POE1102" s="4"/>
      <c r="POF1102" s="4"/>
      <c r="POG1102" s="4"/>
      <c r="POH1102" s="4"/>
      <c r="POI1102" s="4"/>
      <c r="POJ1102" s="4"/>
      <c r="POK1102" s="4"/>
      <c r="POL1102" s="4"/>
      <c r="POM1102" s="4"/>
      <c r="PON1102" s="4"/>
      <c r="POO1102" s="4"/>
      <c r="POP1102" s="4"/>
      <c r="POQ1102" s="4"/>
      <c r="POR1102" s="4"/>
      <c r="POS1102" s="4"/>
      <c r="POT1102" s="4"/>
      <c r="POU1102" s="4"/>
      <c r="POV1102" s="4"/>
      <c r="POW1102" s="4"/>
      <c r="POX1102" s="4"/>
      <c r="POY1102" s="4"/>
      <c r="POZ1102" s="4"/>
      <c r="PPA1102" s="4"/>
      <c r="PPB1102" s="4"/>
      <c r="PPC1102" s="4"/>
      <c r="PPD1102" s="4"/>
      <c r="PPE1102" s="4"/>
      <c r="PPF1102" s="4"/>
      <c r="PPG1102" s="4"/>
      <c r="PPH1102" s="4"/>
      <c r="PPI1102" s="4"/>
      <c r="PPJ1102" s="4"/>
      <c r="PPK1102" s="4"/>
      <c r="PPL1102" s="4"/>
      <c r="PPM1102" s="4"/>
      <c r="PPN1102" s="4"/>
      <c r="PPO1102" s="4"/>
      <c r="PPP1102" s="4"/>
      <c r="PPQ1102" s="4"/>
      <c r="PPR1102" s="4"/>
      <c r="PPS1102" s="4"/>
      <c r="PPT1102" s="4"/>
      <c r="PPU1102" s="4"/>
      <c r="PPV1102" s="4"/>
      <c r="PPW1102" s="4"/>
      <c r="PPX1102" s="4"/>
      <c r="PPY1102" s="4"/>
      <c r="PPZ1102" s="4"/>
      <c r="PQA1102" s="4"/>
      <c r="PQB1102" s="4"/>
      <c r="PQC1102" s="4"/>
      <c r="PQD1102" s="4"/>
      <c r="PQE1102" s="4"/>
      <c r="PQF1102" s="4"/>
      <c r="PQG1102" s="4"/>
      <c r="PQH1102" s="4"/>
      <c r="PQI1102" s="4"/>
      <c r="PQJ1102" s="4"/>
      <c r="PQK1102" s="4"/>
      <c r="PQL1102" s="4"/>
      <c r="PQM1102" s="4"/>
      <c r="PQN1102" s="4"/>
      <c r="PQO1102" s="4"/>
      <c r="PQP1102" s="4"/>
      <c r="PQQ1102" s="4"/>
      <c r="PQR1102" s="4"/>
      <c r="PQS1102" s="4"/>
      <c r="PQT1102" s="4"/>
      <c r="PQU1102" s="4"/>
      <c r="PQV1102" s="4"/>
      <c r="PQW1102" s="4"/>
      <c r="PQX1102" s="4"/>
      <c r="PQY1102" s="4"/>
      <c r="PQZ1102" s="4"/>
      <c r="PRA1102" s="4"/>
      <c r="PRB1102" s="4"/>
      <c r="PRC1102" s="4"/>
      <c r="PRD1102" s="4"/>
      <c r="PRE1102" s="4"/>
      <c r="PRF1102" s="4"/>
      <c r="PRG1102" s="4"/>
      <c r="PRH1102" s="4"/>
      <c r="PRI1102" s="4"/>
      <c r="PRJ1102" s="4"/>
      <c r="PRK1102" s="4"/>
      <c r="PRL1102" s="4"/>
      <c r="PRM1102" s="4"/>
      <c r="PRN1102" s="4"/>
      <c r="PRO1102" s="4"/>
      <c r="PRP1102" s="4"/>
      <c r="PRQ1102" s="4"/>
      <c r="PRR1102" s="4"/>
      <c r="PRS1102" s="4"/>
      <c r="PRT1102" s="4"/>
      <c r="PRU1102" s="4"/>
      <c r="PRV1102" s="4"/>
      <c r="PRW1102" s="4"/>
      <c r="PRX1102" s="4"/>
      <c r="PRY1102" s="4"/>
      <c r="PRZ1102" s="4"/>
      <c r="PSA1102" s="4"/>
      <c r="PSB1102" s="4"/>
      <c r="PSC1102" s="4"/>
      <c r="PSD1102" s="4"/>
      <c r="PSE1102" s="4"/>
      <c r="PSF1102" s="4"/>
      <c r="PSG1102" s="4"/>
      <c r="PSH1102" s="4"/>
      <c r="PSI1102" s="4"/>
      <c r="PSJ1102" s="4"/>
      <c r="PSK1102" s="4"/>
      <c r="PSL1102" s="4"/>
      <c r="PSM1102" s="4"/>
      <c r="PSN1102" s="4"/>
      <c r="PSO1102" s="4"/>
      <c r="PSP1102" s="4"/>
      <c r="PSQ1102" s="4"/>
      <c r="PSR1102" s="4"/>
      <c r="PSS1102" s="4"/>
      <c r="PST1102" s="4"/>
      <c r="PSU1102" s="4"/>
      <c r="PSV1102" s="4"/>
      <c r="PSW1102" s="4"/>
      <c r="PSX1102" s="4"/>
      <c r="PSY1102" s="4"/>
      <c r="PSZ1102" s="4"/>
      <c r="PTA1102" s="4"/>
      <c r="PTB1102" s="4"/>
      <c r="PTC1102" s="4"/>
      <c r="PTD1102" s="4"/>
      <c r="PTE1102" s="4"/>
      <c r="PTF1102" s="4"/>
      <c r="PTG1102" s="4"/>
      <c r="PTH1102" s="4"/>
      <c r="PTI1102" s="4"/>
      <c r="PTJ1102" s="4"/>
      <c r="PTK1102" s="4"/>
      <c r="PTL1102" s="4"/>
      <c r="PTM1102" s="4"/>
      <c r="PTN1102" s="4"/>
      <c r="PTO1102" s="4"/>
      <c r="PTP1102" s="4"/>
      <c r="PTQ1102" s="4"/>
      <c r="PTR1102" s="4"/>
      <c r="PTS1102" s="4"/>
      <c r="PTT1102" s="4"/>
      <c r="PTU1102" s="4"/>
      <c r="PTV1102" s="4"/>
      <c r="PTW1102" s="4"/>
      <c r="PTX1102" s="4"/>
      <c r="PTY1102" s="4"/>
      <c r="PTZ1102" s="4"/>
      <c r="PUA1102" s="4"/>
      <c r="PUB1102" s="4"/>
      <c r="PUC1102" s="4"/>
      <c r="PUD1102" s="4"/>
      <c r="PUE1102" s="4"/>
      <c r="PUF1102" s="4"/>
      <c r="PUG1102" s="4"/>
      <c r="PUH1102" s="4"/>
      <c r="PUI1102" s="4"/>
      <c r="PUJ1102" s="4"/>
      <c r="PUK1102" s="4"/>
      <c r="PUL1102" s="4"/>
      <c r="PUM1102" s="4"/>
      <c r="PUN1102" s="4"/>
      <c r="PUO1102" s="4"/>
      <c r="PUP1102" s="4"/>
      <c r="PUQ1102" s="4"/>
      <c r="PUR1102" s="4"/>
      <c r="PUS1102" s="4"/>
      <c r="PUT1102" s="4"/>
      <c r="PUU1102" s="4"/>
      <c r="PUV1102" s="4"/>
      <c r="PUW1102" s="4"/>
      <c r="PUX1102" s="4"/>
      <c r="PUY1102" s="4"/>
      <c r="PUZ1102" s="4"/>
      <c r="PVA1102" s="4"/>
      <c r="PVB1102" s="4"/>
      <c r="PVC1102" s="4"/>
      <c r="PVD1102" s="4"/>
      <c r="PVE1102" s="4"/>
      <c r="PVF1102" s="4"/>
      <c r="PVG1102" s="4"/>
      <c r="PVH1102" s="4"/>
      <c r="PVI1102" s="4"/>
      <c r="PVJ1102" s="4"/>
      <c r="PVK1102" s="4"/>
      <c r="PVL1102" s="4"/>
      <c r="PVM1102" s="4"/>
      <c r="PVN1102" s="4"/>
      <c r="PVO1102" s="4"/>
      <c r="PVP1102" s="4"/>
      <c r="PVQ1102" s="4"/>
      <c r="PVR1102" s="4"/>
      <c r="PVS1102" s="4"/>
      <c r="PVT1102" s="4"/>
      <c r="PVU1102" s="4"/>
      <c r="PVV1102" s="4"/>
      <c r="PVW1102" s="4"/>
      <c r="PVX1102" s="4"/>
      <c r="PVY1102" s="4"/>
      <c r="PVZ1102" s="4"/>
      <c r="PWA1102" s="4"/>
      <c r="PWB1102" s="4"/>
      <c r="PWC1102" s="4"/>
      <c r="PWD1102" s="4"/>
      <c r="PWE1102" s="4"/>
      <c r="PWF1102" s="4"/>
      <c r="PWG1102" s="4"/>
      <c r="PWH1102" s="4"/>
      <c r="PWI1102" s="4"/>
      <c r="PWJ1102" s="4"/>
      <c r="PWK1102" s="4"/>
      <c r="PWL1102" s="4"/>
      <c r="PWM1102" s="4"/>
      <c r="PWN1102" s="4"/>
      <c r="PWO1102" s="4"/>
      <c r="PWP1102" s="4"/>
      <c r="PWQ1102" s="4"/>
      <c r="PWR1102" s="4"/>
      <c r="PWS1102" s="4"/>
      <c r="PWT1102" s="4"/>
      <c r="PWU1102" s="4"/>
      <c r="PWV1102" s="4"/>
      <c r="PWW1102" s="4"/>
      <c r="PWX1102" s="4"/>
      <c r="PWY1102" s="4"/>
      <c r="PWZ1102" s="4"/>
      <c r="PXA1102" s="4"/>
      <c r="PXB1102" s="4"/>
      <c r="PXC1102" s="4"/>
      <c r="PXD1102" s="4"/>
      <c r="PXE1102" s="4"/>
      <c r="PXF1102" s="4"/>
      <c r="PXG1102" s="4"/>
      <c r="PXH1102" s="4"/>
      <c r="PXI1102" s="4"/>
      <c r="PXJ1102" s="4"/>
      <c r="PXK1102" s="4"/>
      <c r="PXL1102" s="4"/>
      <c r="PXM1102" s="4"/>
      <c r="PXN1102" s="4"/>
      <c r="PXO1102" s="4"/>
      <c r="PXP1102" s="4"/>
      <c r="PXQ1102" s="4"/>
      <c r="PXR1102" s="4"/>
      <c r="PXS1102" s="4"/>
      <c r="PXT1102" s="4"/>
      <c r="PXU1102" s="4"/>
      <c r="PXV1102" s="4"/>
      <c r="PXW1102" s="4"/>
      <c r="PXX1102" s="4"/>
      <c r="PXY1102" s="4"/>
      <c r="PXZ1102" s="4"/>
      <c r="PYA1102" s="4"/>
      <c r="PYB1102" s="4"/>
      <c r="PYC1102" s="4"/>
      <c r="PYD1102" s="4"/>
      <c r="PYE1102" s="4"/>
      <c r="PYF1102" s="4"/>
      <c r="PYG1102" s="4"/>
      <c r="PYH1102" s="4"/>
      <c r="PYI1102" s="4"/>
      <c r="PYJ1102" s="4"/>
      <c r="PYK1102" s="4"/>
      <c r="PYL1102" s="4"/>
      <c r="PYM1102" s="4"/>
      <c r="PYN1102" s="4"/>
      <c r="PYO1102" s="4"/>
      <c r="PYP1102" s="4"/>
      <c r="PYQ1102" s="4"/>
      <c r="PYR1102" s="4"/>
      <c r="PYS1102" s="4"/>
      <c r="PYT1102" s="4"/>
      <c r="PYU1102" s="4"/>
      <c r="PYV1102" s="4"/>
      <c r="PYW1102" s="4"/>
      <c r="PYX1102" s="4"/>
      <c r="PYY1102" s="4"/>
      <c r="PYZ1102" s="4"/>
      <c r="PZA1102" s="4"/>
      <c r="PZB1102" s="4"/>
      <c r="PZC1102" s="4"/>
      <c r="PZD1102" s="4"/>
      <c r="PZE1102" s="4"/>
      <c r="PZF1102" s="4"/>
      <c r="PZG1102" s="4"/>
      <c r="PZH1102" s="4"/>
      <c r="PZI1102" s="4"/>
      <c r="PZJ1102" s="4"/>
      <c r="PZK1102" s="4"/>
      <c r="PZL1102" s="4"/>
      <c r="PZM1102" s="4"/>
      <c r="PZN1102" s="4"/>
      <c r="PZO1102" s="4"/>
      <c r="PZP1102" s="4"/>
      <c r="PZQ1102" s="4"/>
      <c r="PZR1102" s="4"/>
      <c r="PZS1102" s="4"/>
      <c r="PZT1102" s="4"/>
      <c r="PZU1102" s="4"/>
      <c r="PZV1102" s="4"/>
      <c r="PZW1102" s="4"/>
      <c r="PZX1102" s="4"/>
      <c r="PZY1102" s="4"/>
      <c r="PZZ1102" s="4"/>
      <c r="QAA1102" s="4"/>
      <c r="QAB1102" s="4"/>
      <c r="QAC1102" s="4"/>
      <c r="QAD1102" s="4"/>
      <c r="QAE1102" s="4"/>
      <c r="QAF1102" s="4"/>
      <c r="QAG1102" s="4"/>
      <c r="QAH1102" s="4"/>
      <c r="QAI1102" s="4"/>
      <c r="QAJ1102" s="4"/>
      <c r="QAK1102" s="4"/>
      <c r="QAL1102" s="4"/>
      <c r="QAM1102" s="4"/>
      <c r="QAN1102" s="4"/>
      <c r="QAO1102" s="4"/>
      <c r="QAP1102" s="4"/>
      <c r="QAQ1102" s="4"/>
      <c r="QAR1102" s="4"/>
      <c r="QAS1102" s="4"/>
      <c r="QAT1102" s="4"/>
      <c r="QAU1102" s="4"/>
      <c r="QAV1102" s="4"/>
      <c r="QAW1102" s="4"/>
      <c r="QAX1102" s="4"/>
      <c r="QAY1102" s="4"/>
      <c r="QAZ1102" s="4"/>
      <c r="QBA1102" s="4"/>
      <c r="QBB1102" s="4"/>
      <c r="QBC1102" s="4"/>
      <c r="QBD1102" s="4"/>
      <c r="QBE1102" s="4"/>
      <c r="QBF1102" s="4"/>
      <c r="QBG1102" s="4"/>
      <c r="QBH1102" s="4"/>
      <c r="QBI1102" s="4"/>
      <c r="QBJ1102" s="4"/>
      <c r="QBK1102" s="4"/>
      <c r="QBL1102" s="4"/>
      <c r="QBM1102" s="4"/>
      <c r="QBN1102" s="4"/>
      <c r="QBO1102" s="4"/>
      <c r="QBP1102" s="4"/>
      <c r="QBQ1102" s="4"/>
      <c r="QBR1102" s="4"/>
      <c r="QBS1102" s="4"/>
      <c r="QBT1102" s="4"/>
      <c r="QBU1102" s="4"/>
      <c r="QBV1102" s="4"/>
      <c r="QBW1102" s="4"/>
      <c r="QBX1102" s="4"/>
      <c r="QBY1102" s="4"/>
      <c r="QBZ1102" s="4"/>
      <c r="QCA1102" s="4"/>
      <c r="QCB1102" s="4"/>
      <c r="QCC1102" s="4"/>
      <c r="QCD1102" s="4"/>
      <c r="QCE1102" s="4"/>
      <c r="QCF1102" s="4"/>
      <c r="QCG1102" s="4"/>
      <c r="QCH1102" s="4"/>
      <c r="QCI1102" s="4"/>
      <c r="QCJ1102" s="4"/>
      <c r="QCK1102" s="4"/>
      <c r="QCL1102" s="4"/>
      <c r="QCM1102" s="4"/>
      <c r="QCN1102" s="4"/>
      <c r="QCO1102" s="4"/>
      <c r="QCP1102" s="4"/>
      <c r="QCQ1102" s="4"/>
      <c r="QCR1102" s="4"/>
      <c r="QCS1102" s="4"/>
      <c r="QCT1102" s="4"/>
      <c r="QCU1102" s="4"/>
      <c r="QCV1102" s="4"/>
      <c r="QCW1102" s="4"/>
      <c r="QCX1102" s="4"/>
      <c r="QCY1102" s="4"/>
      <c r="QCZ1102" s="4"/>
      <c r="QDA1102" s="4"/>
      <c r="QDB1102" s="4"/>
      <c r="QDC1102" s="4"/>
      <c r="QDD1102" s="4"/>
      <c r="QDE1102" s="4"/>
      <c r="QDF1102" s="4"/>
      <c r="QDG1102" s="4"/>
      <c r="QDH1102" s="4"/>
      <c r="QDI1102" s="4"/>
      <c r="QDJ1102" s="4"/>
      <c r="QDK1102" s="4"/>
      <c r="QDL1102" s="4"/>
      <c r="QDM1102" s="4"/>
      <c r="QDN1102" s="4"/>
      <c r="QDO1102" s="4"/>
      <c r="QDP1102" s="4"/>
      <c r="QDQ1102" s="4"/>
      <c r="QDR1102" s="4"/>
      <c r="QDS1102" s="4"/>
      <c r="QDT1102" s="4"/>
      <c r="QDU1102" s="4"/>
      <c r="QDV1102" s="4"/>
      <c r="QDW1102" s="4"/>
      <c r="QDX1102" s="4"/>
      <c r="QDY1102" s="4"/>
      <c r="QDZ1102" s="4"/>
      <c r="QEA1102" s="4"/>
      <c r="QEB1102" s="4"/>
      <c r="QEC1102" s="4"/>
      <c r="QED1102" s="4"/>
      <c r="QEE1102" s="4"/>
      <c r="QEF1102" s="4"/>
      <c r="QEG1102" s="4"/>
      <c r="QEH1102" s="4"/>
      <c r="QEI1102" s="4"/>
      <c r="QEJ1102" s="4"/>
      <c r="QEK1102" s="4"/>
      <c r="QEL1102" s="4"/>
      <c r="QEM1102" s="4"/>
      <c r="QEN1102" s="4"/>
      <c r="QEO1102" s="4"/>
      <c r="QEP1102" s="4"/>
      <c r="QEQ1102" s="4"/>
      <c r="QER1102" s="4"/>
      <c r="QES1102" s="4"/>
      <c r="QET1102" s="4"/>
      <c r="QEU1102" s="4"/>
      <c r="QEV1102" s="4"/>
      <c r="QEW1102" s="4"/>
      <c r="QEX1102" s="4"/>
      <c r="QEY1102" s="4"/>
      <c r="QEZ1102" s="4"/>
      <c r="QFA1102" s="4"/>
      <c r="QFB1102" s="4"/>
      <c r="QFC1102" s="4"/>
      <c r="QFD1102" s="4"/>
      <c r="QFE1102" s="4"/>
      <c r="QFF1102" s="4"/>
      <c r="QFG1102" s="4"/>
      <c r="QFH1102" s="4"/>
      <c r="QFI1102" s="4"/>
      <c r="QFJ1102" s="4"/>
      <c r="QFK1102" s="4"/>
      <c r="QFL1102" s="4"/>
      <c r="QFM1102" s="4"/>
      <c r="QFN1102" s="4"/>
      <c r="QFO1102" s="4"/>
      <c r="QFP1102" s="4"/>
      <c r="QFQ1102" s="4"/>
      <c r="QFR1102" s="4"/>
      <c r="QFS1102" s="4"/>
      <c r="QFT1102" s="4"/>
      <c r="QFU1102" s="4"/>
      <c r="QFV1102" s="4"/>
      <c r="QFW1102" s="4"/>
      <c r="QFX1102" s="4"/>
      <c r="QFY1102" s="4"/>
      <c r="QFZ1102" s="4"/>
      <c r="QGA1102" s="4"/>
      <c r="QGB1102" s="4"/>
      <c r="QGC1102" s="4"/>
      <c r="QGD1102" s="4"/>
      <c r="QGE1102" s="4"/>
      <c r="QGF1102" s="4"/>
      <c r="QGG1102" s="4"/>
      <c r="QGH1102" s="4"/>
      <c r="QGI1102" s="4"/>
      <c r="QGJ1102" s="4"/>
      <c r="QGK1102" s="4"/>
      <c r="QGL1102" s="4"/>
      <c r="QGM1102" s="4"/>
      <c r="QGN1102" s="4"/>
      <c r="QGO1102" s="4"/>
      <c r="QGP1102" s="4"/>
      <c r="QGQ1102" s="4"/>
      <c r="QGR1102" s="4"/>
      <c r="QGS1102" s="4"/>
      <c r="QGT1102" s="4"/>
      <c r="QGU1102" s="4"/>
      <c r="QGV1102" s="4"/>
      <c r="QGW1102" s="4"/>
      <c r="QGX1102" s="4"/>
      <c r="QGY1102" s="4"/>
      <c r="QGZ1102" s="4"/>
      <c r="QHA1102" s="4"/>
      <c r="QHB1102" s="4"/>
      <c r="QHC1102" s="4"/>
      <c r="QHD1102" s="4"/>
      <c r="QHE1102" s="4"/>
      <c r="QHF1102" s="4"/>
      <c r="QHG1102" s="4"/>
      <c r="QHH1102" s="4"/>
      <c r="QHI1102" s="4"/>
      <c r="QHJ1102" s="4"/>
      <c r="QHK1102" s="4"/>
      <c r="QHL1102" s="4"/>
      <c r="QHM1102" s="4"/>
      <c r="QHN1102" s="4"/>
      <c r="QHO1102" s="4"/>
      <c r="QHP1102" s="4"/>
      <c r="QHQ1102" s="4"/>
      <c r="QHR1102" s="4"/>
      <c r="QHS1102" s="4"/>
      <c r="QHT1102" s="4"/>
      <c r="QHU1102" s="4"/>
      <c r="QHV1102" s="4"/>
      <c r="QHW1102" s="4"/>
      <c r="QHX1102" s="4"/>
      <c r="QHY1102" s="4"/>
      <c r="QHZ1102" s="4"/>
      <c r="QIA1102" s="4"/>
      <c r="QIB1102" s="4"/>
      <c r="QIC1102" s="4"/>
      <c r="QID1102" s="4"/>
      <c r="QIE1102" s="4"/>
      <c r="QIF1102" s="4"/>
      <c r="QIG1102" s="4"/>
      <c r="QIH1102" s="4"/>
      <c r="QII1102" s="4"/>
      <c r="QIJ1102" s="4"/>
      <c r="QIK1102" s="4"/>
      <c r="QIL1102" s="4"/>
      <c r="QIM1102" s="4"/>
      <c r="QIN1102" s="4"/>
      <c r="QIO1102" s="4"/>
      <c r="QIP1102" s="4"/>
      <c r="QIQ1102" s="4"/>
      <c r="QIR1102" s="4"/>
      <c r="QIS1102" s="4"/>
      <c r="QIT1102" s="4"/>
      <c r="QIU1102" s="4"/>
      <c r="QIV1102" s="4"/>
      <c r="QIW1102" s="4"/>
      <c r="QIX1102" s="4"/>
      <c r="QIY1102" s="4"/>
      <c r="QIZ1102" s="4"/>
      <c r="QJA1102" s="4"/>
      <c r="QJB1102" s="4"/>
      <c r="QJC1102" s="4"/>
      <c r="QJD1102" s="4"/>
      <c r="QJE1102" s="4"/>
      <c r="QJF1102" s="4"/>
      <c r="QJG1102" s="4"/>
      <c r="QJH1102" s="4"/>
      <c r="QJI1102" s="4"/>
      <c r="QJJ1102" s="4"/>
      <c r="QJK1102" s="4"/>
      <c r="QJL1102" s="4"/>
      <c r="QJM1102" s="4"/>
      <c r="QJN1102" s="4"/>
      <c r="QJO1102" s="4"/>
      <c r="QJP1102" s="4"/>
      <c r="QJQ1102" s="4"/>
      <c r="QJR1102" s="4"/>
      <c r="QJS1102" s="4"/>
      <c r="QJT1102" s="4"/>
      <c r="QJU1102" s="4"/>
      <c r="QJV1102" s="4"/>
      <c r="QJW1102" s="4"/>
      <c r="QJX1102" s="4"/>
      <c r="QJY1102" s="4"/>
      <c r="QJZ1102" s="4"/>
      <c r="QKA1102" s="4"/>
      <c r="QKB1102" s="4"/>
      <c r="QKC1102" s="4"/>
      <c r="QKD1102" s="4"/>
      <c r="QKE1102" s="4"/>
      <c r="QKF1102" s="4"/>
      <c r="QKG1102" s="4"/>
      <c r="QKH1102" s="4"/>
      <c r="QKI1102" s="4"/>
      <c r="QKJ1102" s="4"/>
      <c r="QKK1102" s="4"/>
      <c r="QKL1102" s="4"/>
      <c r="QKM1102" s="4"/>
      <c r="QKN1102" s="4"/>
      <c r="QKO1102" s="4"/>
      <c r="QKP1102" s="4"/>
      <c r="QKQ1102" s="4"/>
      <c r="QKR1102" s="4"/>
      <c r="QKS1102" s="4"/>
      <c r="QKT1102" s="4"/>
      <c r="QKU1102" s="4"/>
      <c r="QKV1102" s="4"/>
      <c r="QKW1102" s="4"/>
      <c r="QKX1102" s="4"/>
      <c r="QKY1102" s="4"/>
      <c r="QKZ1102" s="4"/>
      <c r="QLA1102" s="4"/>
      <c r="QLB1102" s="4"/>
      <c r="QLC1102" s="4"/>
      <c r="QLD1102" s="4"/>
      <c r="QLE1102" s="4"/>
      <c r="QLF1102" s="4"/>
      <c r="QLG1102" s="4"/>
      <c r="QLH1102" s="4"/>
      <c r="QLI1102" s="4"/>
      <c r="QLJ1102" s="4"/>
      <c r="QLK1102" s="4"/>
      <c r="QLL1102" s="4"/>
      <c r="QLM1102" s="4"/>
      <c r="QLN1102" s="4"/>
      <c r="QLO1102" s="4"/>
      <c r="QLP1102" s="4"/>
      <c r="QLQ1102" s="4"/>
      <c r="QLR1102" s="4"/>
      <c r="QLS1102" s="4"/>
      <c r="QLT1102" s="4"/>
      <c r="QLU1102" s="4"/>
      <c r="QLV1102" s="4"/>
      <c r="QLW1102" s="4"/>
      <c r="QLX1102" s="4"/>
      <c r="QLY1102" s="4"/>
      <c r="QLZ1102" s="4"/>
      <c r="QMA1102" s="4"/>
      <c r="QMB1102" s="4"/>
      <c r="QMC1102" s="4"/>
      <c r="QMD1102" s="4"/>
      <c r="QME1102" s="4"/>
      <c r="QMF1102" s="4"/>
      <c r="QMG1102" s="4"/>
      <c r="QMH1102" s="4"/>
      <c r="QMI1102" s="4"/>
      <c r="QMJ1102" s="4"/>
      <c r="QMK1102" s="4"/>
      <c r="QML1102" s="4"/>
      <c r="QMM1102" s="4"/>
      <c r="QMN1102" s="4"/>
      <c r="QMO1102" s="4"/>
      <c r="QMP1102" s="4"/>
      <c r="QMQ1102" s="4"/>
      <c r="QMR1102" s="4"/>
      <c r="QMS1102" s="4"/>
      <c r="QMT1102" s="4"/>
      <c r="QMU1102" s="4"/>
      <c r="QMV1102" s="4"/>
      <c r="QMW1102" s="4"/>
      <c r="QMX1102" s="4"/>
      <c r="QMY1102" s="4"/>
      <c r="QMZ1102" s="4"/>
      <c r="QNA1102" s="4"/>
      <c r="QNB1102" s="4"/>
      <c r="QNC1102" s="4"/>
      <c r="QND1102" s="4"/>
      <c r="QNE1102" s="4"/>
      <c r="QNF1102" s="4"/>
      <c r="QNG1102" s="4"/>
      <c r="QNH1102" s="4"/>
      <c r="QNI1102" s="4"/>
      <c r="QNJ1102" s="4"/>
      <c r="QNK1102" s="4"/>
      <c r="QNL1102" s="4"/>
      <c r="QNM1102" s="4"/>
      <c r="QNN1102" s="4"/>
      <c r="QNO1102" s="4"/>
      <c r="QNP1102" s="4"/>
      <c r="QNQ1102" s="4"/>
      <c r="QNR1102" s="4"/>
      <c r="QNS1102" s="4"/>
      <c r="QNT1102" s="4"/>
      <c r="QNU1102" s="4"/>
      <c r="QNV1102" s="4"/>
      <c r="QNW1102" s="4"/>
      <c r="QNX1102" s="4"/>
      <c r="QNY1102" s="4"/>
      <c r="QNZ1102" s="4"/>
      <c r="QOA1102" s="4"/>
      <c r="QOB1102" s="4"/>
      <c r="QOC1102" s="4"/>
      <c r="QOD1102" s="4"/>
      <c r="QOE1102" s="4"/>
      <c r="QOF1102" s="4"/>
      <c r="QOG1102" s="4"/>
      <c r="QOH1102" s="4"/>
      <c r="QOI1102" s="4"/>
      <c r="QOJ1102" s="4"/>
      <c r="QOK1102" s="4"/>
      <c r="QOL1102" s="4"/>
      <c r="QOM1102" s="4"/>
      <c r="QON1102" s="4"/>
      <c r="QOO1102" s="4"/>
      <c r="QOP1102" s="4"/>
      <c r="QOQ1102" s="4"/>
      <c r="QOR1102" s="4"/>
      <c r="QOS1102" s="4"/>
      <c r="QOT1102" s="4"/>
      <c r="QOU1102" s="4"/>
      <c r="QOV1102" s="4"/>
      <c r="QOW1102" s="4"/>
      <c r="QOX1102" s="4"/>
      <c r="QOY1102" s="4"/>
      <c r="QOZ1102" s="4"/>
      <c r="QPA1102" s="4"/>
      <c r="QPB1102" s="4"/>
      <c r="QPC1102" s="4"/>
      <c r="QPD1102" s="4"/>
      <c r="QPE1102" s="4"/>
      <c r="QPF1102" s="4"/>
      <c r="QPG1102" s="4"/>
      <c r="QPH1102" s="4"/>
      <c r="QPI1102" s="4"/>
      <c r="QPJ1102" s="4"/>
      <c r="QPK1102" s="4"/>
      <c r="QPL1102" s="4"/>
      <c r="QPM1102" s="4"/>
      <c r="QPN1102" s="4"/>
      <c r="QPO1102" s="4"/>
      <c r="QPP1102" s="4"/>
      <c r="QPQ1102" s="4"/>
      <c r="QPR1102" s="4"/>
      <c r="QPS1102" s="4"/>
      <c r="QPT1102" s="4"/>
      <c r="QPU1102" s="4"/>
      <c r="QPV1102" s="4"/>
      <c r="QPW1102" s="4"/>
      <c r="QPX1102" s="4"/>
      <c r="QPY1102" s="4"/>
      <c r="QPZ1102" s="4"/>
      <c r="QQA1102" s="4"/>
      <c r="QQB1102" s="4"/>
      <c r="QQC1102" s="4"/>
      <c r="QQD1102" s="4"/>
      <c r="QQE1102" s="4"/>
      <c r="QQF1102" s="4"/>
      <c r="QQG1102" s="4"/>
      <c r="QQH1102" s="4"/>
      <c r="QQI1102" s="4"/>
      <c r="QQJ1102" s="4"/>
      <c r="QQK1102" s="4"/>
      <c r="QQL1102" s="4"/>
      <c r="QQM1102" s="4"/>
      <c r="QQN1102" s="4"/>
      <c r="QQO1102" s="4"/>
      <c r="QQP1102" s="4"/>
      <c r="QQQ1102" s="4"/>
      <c r="QQR1102" s="4"/>
      <c r="QQS1102" s="4"/>
      <c r="QQT1102" s="4"/>
      <c r="QQU1102" s="4"/>
      <c r="QQV1102" s="4"/>
      <c r="QQW1102" s="4"/>
      <c r="QQX1102" s="4"/>
      <c r="QQY1102" s="4"/>
      <c r="QQZ1102" s="4"/>
      <c r="QRA1102" s="4"/>
      <c r="QRB1102" s="4"/>
      <c r="QRC1102" s="4"/>
      <c r="QRD1102" s="4"/>
      <c r="QRE1102" s="4"/>
      <c r="QRF1102" s="4"/>
      <c r="QRG1102" s="4"/>
      <c r="QRH1102" s="4"/>
      <c r="QRI1102" s="4"/>
      <c r="QRJ1102" s="4"/>
      <c r="QRK1102" s="4"/>
      <c r="QRL1102" s="4"/>
      <c r="QRM1102" s="4"/>
      <c r="QRN1102" s="4"/>
      <c r="QRO1102" s="4"/>
      <c r="QRP1102" s="4"/>
      <c r="QRQ1102" s="4"/>
      <c r="QRR1102" s="4"/>
      <c r="QRS1102" s="4"/>
      <c r="QRT1102" s="4"/>
      <c r="QRU1102" s="4"/>
      <c r="QRV1102" s="4"/>
      <c r="QRW1102" s="4"/>
      <c r="QRX1102" s="4"/>
      <c r="QRY1102" s="4"/>
      <c r="QRZ1102" s="4"/>
      <c r="QSA1102" s="4"/>
      <c r="QSB1102" s="4"/>
      <c r="QSC1102" s="4"/>
      <c r="QSD1102" s="4"/>
      <c r="QSE1102" s="4"/>
      <c r="QSF1102" s="4"/>
      <c r="QSG1102" s="4"/>
      <c r="QSH1102" s="4"/>
      <c r="QSI1102" s="4"/>
      <c r="QSJ1102" s="4"/>
      <c r="QSK1102" s="4"/>
      <c r="QSL1102" s="4"/>
      <c r="QSM1102" s="4"/>
      <c r="QSN1102" s="4"/>
      <c r="QSO1102" s="4"/>
      <c r="QSP1102" s="4"/>
      <c r="QSQ1102" s="4"/>
      <c r="QSR1102" s="4"/>
      <c r="QSS1102" s="4"/>
      <c r="QST1102" s="4"/>
      <c r="QSU1102" s="4"/>
      <c r="QSV1102" s="4"/>
      <c r="QSW1102" s="4"/>
      <c r="QSX1102" s="4"/>
      <c r="QSY1102" s="4"/>
      <c r="QSZ1102" s="4"/>
      <c r="QTA1102" s="4"/>
      <c r="QTB1102" s="4"/>
      <c r="QTC1102" s="4"/>
      <c r="QTD1102" s="4"/>
      <c r="QTE1102" s="4"/>
      <c r="QTF1102" s="4"/>
      <c r="QTG1102" s="4"/>
      <c r="QTH1102" s="4"/>
      <c r="QTI1102" s="4"/>
      <c r="QTJ1102" s="4"/>
      <c r="QTK1102" s="4"/>
      <c r="QTL1102" s="4"/>
      <c r="QTM1102" s="4"/>
      <c r="QTN1102" s="4"/>
      <c r="QTO1102" s="4"/>
      <c r="QTP1102" s="4"/>
      <c r="QTQ1102" s="4"/>
      <c r="QTR1102" s="4"/>
      <c r="QTS1102" s="4"/>
      <c r="QTT1102" s="4"/>
      <c r="QTU1102" s="4"/>
      <c r="QTV1102" s="4"/>
      <c r="QTW1102" s="4"/>
      <c r="QTX1102" s="4"/>
      <c r="QTY1102" s="4"/>
      <c r="QTZ1102" s="4"/>
      <c r="QUA1102" s="4"/>
      <c r="QUB1102" s="4"/>
      <c r="QUC1102" s="4"/>
      <c r="QUD1102" s="4"/>
      <c r="QUE1102" s="4"/>
      <c r="QUF1102" s="4"/>
      <c r="QUG1102" s="4"/>
      <c r="QUH1102" s="4"/>
      <c r="QUI1102" s="4"/>
      <c r="QUJ1102" s="4"/>
      <c r="QUK1102" s="4"/>
      <c r="QUL1102" s="4"/>
      <c r="QUM1102" s="4"/>
      <c r="QUN1102" s="4"/>
      <c r="QUO1102" s="4"/>
      <c r="QUP1102" s="4"/>
      <c r="QUQ1102" s="4"/>
      <c r="QUR1102" s="4"/>
      <c r="QUS1102" s="4"/>
      <c r="QUT1102" s="4"/>
      <c r="QUU1102" s="4"/>
      <c r="QUV1102" s="4"/>
      <c r="QUW1102" s="4"/>
      <c r="QUX1102" s="4"/>
      <c r="QUY1102" s="4"/>
      <c r="QUZ1102" s="4"/>
      <c r="QVA1102" s="4"/>
      <c r="QVB1102" s="4"/>
      <c r="QVC1102" s="4"/>
      <c r="QVD1102" s="4"/>
      <c r="QVE1102" s="4"/>
      <c r="QVF1102" s="4"/>
      <c r="QVG1102" s="4"/>
      <c r="QVH1102" s="4"/>
      <c r="QVI1102" s="4"/>
      <c r="QVJ1102" s="4"/>
      <c r="QVK1102" s="4"/>
      <c r="QVL1102" s="4"/>
      <c r="QVM1102" s="4"/>
      <c r="QVN1102" s="4"/>
      <c r="QVO1102" s="4"/>
      <c r="QVP1102" s="4"/>
      <c r="QVQ1102" s="4"/>
      <c r="QVR1102" s="4"/>
      <c r="QVS1102" s="4"/>
      <c r="QVT1102" s="4"/>
      <c r="QVU1102" s="4"/>
      <c r="QVV1102" s="4"/>
      <c r="QVW1102" s="4"/>
      <c r="QVX1102" s="4"/>
      <c r="QVY1102" s="4"/>
      <c r="QVZ1102" s="4"/>
      <c r="QWA1102" s="4"/>
      <c r="QWB1102" s="4"/>
      <c r="QWC1102" s="4"/>
      <c r="QWD1102" s="4"/>
      <c r="QWE1102" s="4"/>
      <c r="QWF1102" s="4"/>
      <c r="QWG1102" s="4"/>
      <c r="QWH1102" s="4"/>
      <c r="QWI1102" s="4"/>
      <c r="QWJ1102" s="4"/>
      <c r="QWK1102" s="4"/>
      <c r="QWL1102" s="4"/>
      <c r="QWM1102" s="4"/>
      <c r="QWN1102" s="4"/>
      <c r="QWO1102" s="4"/>
      <c r="QWP1102" s="4"/>
      <c r="QWQ1102" s="4"/>
      <c r="QWR1102" s="4"/>
      <c r="QWS1102" s="4"/>
      <c r="QWT1102" s="4"/>
      <c r="QWU1102" s="4"/>
      <c r="QWV1102" s="4"/>
      <c r="QWW1102" s="4"/>
      <c r="QWX1102" s="4"/>
      <c r="QWY1102" s="4"/>
      <c r="QWZ1102" s="4"/>
      <c r="QXA1102" s="4"/>
      <c r="QXB1102" s="4"/>
      <c r="QXC1102" s="4"/>
      <c r="QXD1102" s="4"/>
      <c r="QXE1102" s="4"/>
      <c r="QXF1102" s="4"/>
      <c r="QXG1102" s="4"/>
      <c r="QXH1102" s="4"/>
      <c r="QXI1102" s="4"/>
      <c r="QXJ1102" s="4"/>
      <c r="QXK1102" s="4"/>
      <c r="QXL1102" s="4"/>
      <c r="QXM1102" s="4"/>
      <c r="QXN1102" s="4"/>
      <c r="QXO1102" s="4"/>
      <c r="QXP1102" s="4"/>
      <c r="QXQ1102" s="4"/>
      <c r="QXR1102" s="4"/>
      <c r="QXS1102" s="4"/>
      <c r="QXT1102" s="4"/>
      <c r="QXU1102" s="4"/>
      <c r="QXV1102" s="4"/>
      <c r="QXW1102" s="4"/>
      <c r="QXX1102" s="4"/>
      <c r="QXY1102" s="4"/>
      <c r="QXZ1102" s="4"/>
      <c r="QYA1102" s="4"/>
      <c r="QYB1102" s="4"/>
      <c r="QYC1102" s="4"/>
      <c r="QYD1102" s="4"/>
      <c r="QYE1102" s="4"/>
      <c r="QYF1102" s="4"/>
      <c r="QYG1102" s="4"/>
      <c r="QYH1102" s="4"/>
      <c r="QYI1102" s="4"/>
      <c r="QYJ1102" s="4"/>
      <c r="QYK1102" s="4"/>
      <c r="QYL1102" s="4"/>
      <c r="QYM1102" s="4"/>
      <c r="QYN1102" s="4"/>
      <c r="QYO1102" s="4"/>
      <c r="QYP1102" s="4"/>
      <c r="QYQ1102" s="4"/>
      <c r="QYR1102" s="4"/>
      <c r="QYS1102" s="4"/>
      <c r="QYT1102" s="4"/>
      <c r="QYU1102" s="4"/>
      <c r="QYV1102" s="4"/>
      <c r="QYW1102" s="4"/>
      <c r="QYX1102" s="4"/>
      <c r="QYY1102" s="4"/>
      <c r="QYZ1102" s="4"/>
      <c r="QZA1102" s="4"/>
      <c r="QZB1102" s="4"/>
      <c r="QZC1102" s="4"/>
      <c r="QZD1102" s="4"/>
      <c r="QZE1102" s="4"/>
      <c r="QZF1102" s="4"/>
      <c r="QZG1102" s="4"/>
      <c r="QZH1102" s="4"/>
      <c r="QZI1102" s="4"/>
      <c r="QZJ1102" s="4"/>
      <c r="QZK1102" s="4"/>
      <c r="QZL1102" s="4"/>
      <c r="QZM1102" s="4"/>
      <c r="QZN1102" s="4"/>
      <c r="QZO1102" s="4"/>
      <c r="QZP1102" s="4"/>
      <c r="QZQ1102" s="4"/>
      <c r="QZR1102" s="4"/>
      <c r="QZS1102" s="4"/>
      <c r="QZT1102" s="4"/>
      <c r="QZU1102" s="4"/>
      <c r="QZV1102" s="4"/>
      <c r="QZW1102" s="4"/>
      <c r="QZX1102" s="4"/>
      <c r="QZY1102" s="4"/>
      <c r="QZZ1102" s="4"/>
      <c r="RAA1102" s="4"/>
      <c r="RAB1102" s="4"/>
      <c r="RAC1102" s="4"/>
      <c r="RAD1102" s="4"/>
      <c r="RAE1102" s="4"/>
      <c r="RAF1102" s="4"/>
      <c r="RAG1102" s="4"/>
      <c r="RAH1102" s="4"/>
      <c r="RAI1102" s="4"/>
      <c r="RAJ1102" s="4"/>
      <c r="RAK1102" s="4"/>
      <c r="RAL1102" s="4"/>
      <c r="RAM1102" s="4"/>
      <c r="RAN1102" s="4"/>
      <c r="RAO1102" s="4"/>
      <c r="RAP1102" s="4"/>
      <c r="RAQ1102" s="4"/>
      <c r="RAR1102" s="4"/>
      <c r="RAS1102" s="4"/>
      <c r="RAT1102" s="4"/>
      <c r="RAU1102" s="4"/>
      <c r="RAV1102" s="4"/>
      <c r="RAW1102" s="4"/>
      <c r="RAX1102" s="4"/>
      <c r="RAY1102" s="4"/>
      <c r="RAZ1102" s="4"/>
      <c r="RBA1102" s="4"/>
      <c r="RBB1102" s="4"/>
      <c r="RBC1102" s="4"/>
      <c r="RBD1102" s="4"/>
      <c r="RBE1102" s="4"/>
      <c r="RBF1102" s="4"/>
      <c r="RBG1102" s="4"/>
      <c r="RBH1102" s="4"/>
      <c r="RBI1102" s="4"/>
      <c r="RBJ1102" s="4"/>
      <c r="RBK1102" s="4"/>
      <c r="RBL1102" s="4"/>
      <c r="RBM1102" s="4"/>
      <c r="RBN1102" s="4"/>
      <c r="RBO1102" s="4"/>
      <c r="RBP1102" s="4"/>
      <c r="RBQ1102" s="4"/>
      <c r="RBR1102" s="4"/>
      <c r="RBS1102" s="4"/>
      <c r="RBT1102" s="4"/>
      <c r="RBU1102" s="4"/>
      <c r="RBV1102" s="4"/>
      <c r="RBW1102" s="4"/>
      <c r="RBX1102" s="4"/>
      <c r="RBY1102" s="4"/>
      <c r="RBZ1102" s="4"/>
      <c r="RCA1102" s="4"/>
      <c r="RCB1102" s="4"/>
      <c r="RCC1102" s="4"/>
      <c r="RCD1102" s="4"/>
      <c r="RCE1102" s="4"/>
      <c r="RCF1102" s="4"/>
      <c r="RCG1102" s="4"/>
      <c r="RCH1102" s="4"/>
      <c r="RCI1102" s="4"/>
      <c r="RCJ1102" s="4"/>
      <c r="RCK1102" s="4"/>
      <c r="RCL1102" s="4"/>
      <c r="RCM1102" s="4"/>
      <c r="RCN1102" s="4"/>
      <c r="RCO1102" s="4"/>
      <c r="RCP1102" s="4"/>
      <c r="RCQ1102" s="4"/>
      <c r="RCR1102" s="4"/>
      <c r="RCS1102" s="4"/>
      <c r="RCT1102" s="4"/>
      <c r="RCU1102" s="4"/>
      <c r="RCV1102" s="4"/>
      <c r="RCW1102" s="4"/>
      <c r="RCX1102" s="4"/>
      <c r="RCY1102" s="4"/>
      <c r="RCZ1102" s="4"/>
      <c r="RDA1102" s="4"/>
      <c r="RDB1102" s="4"/>
      <c r="RDC1102" s="4"/>
      <c r="RDD1102" s="4"/>
      <c r="RDE1102" s="4"/>
      <c r="RDF1102" s="4"/>
      <c r="RDG1102" s="4"/>
      <c r="RDH1102" s="4"/>
      <c r="RDI1102" s="4"/>
      <c r="RDJ1102" s="4"/>
      <c r="RDK1102" s="4"/>
      <c r="RDL1102" s="4"/>
      <c r="RDM1102" s="4"/>
      <c r="RDN1102" s="4"/>
      <c r="RDO1102" s="4"/>
      <c r="RDP1102" s="4"/>
      <c r="RDQ1102" s="4"/>
      <c r="RDR1102" s="4"/>
      <c r="RDS1102" s="4"/>
      <c r="RDT1102" s="4"/>
      <c r="RDU1102" s="4"/>
      <c r="RDV1102" s="4"/>
      <c r="RDW1102" s="4"/>
      <c r="RDX1102" s="4"/>
      <c r="RDY1102" s="4"/>
      <c r="RDZ1102" s="4"/>
      <c r="REA1102" s="4"/>
      <c r="REB1102" s="4"/>
      <c r="REC1102" s="4"/>
      <c r="RED1102" s="4"/>
      <c r="REE1102" s="4"/>
      <c r="REF1102" s="4"/>
      <c r="REG1102" s="4"/>
      <c r="REH1102" s="4"/>
      <c r="REI1102" s="4"/>
      <c r="REJ1102" s="4"/>
      <c r="REK1102" s="4"/>
      <c r="REL1102" s="4"/>
      <c r="REM1102" s="4"/>
      <c r="REN1102" s="4"/>
      <c r="REO1102" s="4"/>
      <c r="REP1102" s="4"/>
      <c r="REQ1102" s="4"/>
      <c r="RER1102" s="4"/>
      <c r="RES1102" s="4"/>
      <c r="RET1102" s="4"/>
      <c r="REU1102" s="4"/>
      <c r="REV1102" s="4"/>
      <c r="REW1102" s="4"/>
      <c r="REX1102" s="4"/>
      <c r="REY1102" s="4"/>
      <c r="REZ1102" s="4"/>
      <c r="RFA1102" s="4"/>
      <c r="RFB1102" s="4"/>
      <c r="RFC1102" s="4"/>
      <c r="RFD1102" s="4"/>
      <c r="RFE1102" s="4"/>
      <c r="RFF1102" s="4"/>
      <c r="RFG1102" s="4"/>
      <c r="RFH1102" s="4"/>
      <c r="RFI1102" s="4"/>
      <c r="RFJ1102" s="4"/>
      <c r="RFK1102" s="4"/>
      <c r="RFL1102" s="4"/>
      <c r="RFM1102" s="4"/>
      <c r="RFN1102" s="4"/>
      <c r="RFO1102" s="4"/>
      <c r="RFP1102" s="4"/>
      <c r="RFQ1102" s="4"/>
      <c r="RFR1102" s="4"/>
      <c r="RFS1102" s="4"/>
      <c r="RFT1102" s="4"/>
      <c r="RFU1102" s="4"/>
      <c r="RFV1102" s="4"/>
      <c r="RFW1102" s="4"/>
      <c r="RFX1102" s="4"/>
      <c r="RFY1102" s="4"/>
      <c r="RFZ1102" s="4"/>
      <c r="RGA1102" s="4"/>
      <c r="RGB1102" s="4"/>
      <c r="RGC1102" s="4"/>
      <c r="RGD1102" s="4"/>
      <c r="RGE1102" s="4"/>
      <c r="RGF1102" s="4"/>
      <c r="RGG1102" s="4"/>
      <c r="RGH1102" s="4"/>
      <c r="RGI1102" s="4"/>
      <c r="RGJ1102" s="4"/>
      <c r="RGK1102" s="4"/>
      <c r="RGL1102" s="4"/>
      <c r="RGM1102" s="4"/>
      <c r="RGN1102" s="4"/>
      <c r="RGO1102" s="4"/>
      <c r="RGP1102" s="4"/>
      <c r="RGQ1102" s="4"/>
      <c r="RGR1102" s="4"/>
      <c r="RGS1102" s="4"/>
      <c r="RGT1102" s="4"/>
      <c r="RGU1102" s="4"/>
      <c r="RGV1102" s="4"/>
      <c r="RGW1102" s="4"/>
      <c r="RGX1102" s="4"/>
      <c r="RGY1102" s="4"/>
      <c r="RGZ1102" s="4"/>
      <c r="RHA1102" s="4"/>
      <c r="RHB1102" s="4"/>
      <c r="RHC1102" s="4"/>
      <c r="RHD1102" s="4"/>
      <c r="RHE1102" s="4"/>
      <c r="RHF1102" s="4"/>
      <c r="RHG1102" s="4"/>
      <c r="RHH1102" s="4"/>
      <c r="RHI1102" s="4"/>
      <c r="RHJ1102" s="4"/>
      <c r="RHK1102" s="4"/>
      <c r="RHL1102" s="4"/>
      <c r="RHM1102" s="4"/>
      <c r="RHN1102" s="4"/>
      <c r="RHO1102" s="4"/>
      <c r="RHP1102" s="4"/>
      <c r="RHQ1102" s="4"/>
      <c r="RHR1102" s="4"/>
      <c r="RHS1102" s="4"/>
      <c r="RHT1102" s="4"/>
      <c r="RHU1102" s="4"/>
      <c r="RHV1102" s="4"/>
      <c r="RHW1102" s="4"/>
      <c r="RHX1102" s="4"/>
      <c r="RHY1102" s="4"/>
      <c r="RHZ1102" s="4"/>
      <c r="RIA1102" s="4"/>
      <c r="RIB1102" s="4"/>
      <c r="RIC1102" s="4"/>
      <c r="RID1102" s="4"/>
      <c r="RIE1102" s="4"/>
      <c r="RIF1102" s="4"/>
      <c r="RIG1102" s="4"/>
      <c r="RIH1102" s="4"/>
      <c r="RII1102" s="4"/>
      <c r="RIJ1102" s="4"/>
      <c r="RIK1102" s="4"/>
      <c r="RIL1102" s="4"/>
      <c r="RIM1102" s="4"/>
      <c r="RIN1102" s="4"/>
      <c r="RIO1102" s="4"/>
      <c r="RIP1102" s="4"/>
      <c r="RIQ1102" s="4"/>
      <c r="RIR1102" s="4"/>
      <c r="RIS1102" s="4"/>
      <c r="RIT1102" s="4"/>
      <c r="RIU1102" s="4"/>
      <c r="RIV1102" s="4"/>
      <c r="RIW1102" s="4"/>
      <c r="RIX1102" s="4"/>
      <c r="RIY1102" s="4"/>
      <c r="RIZ1102" s="4"/>
      <c r="RJA1102" s="4"/>
      <c r="RJB1102" s="4"/>
      <c r="RJC1102" s="4"/>
      <c r="RJD1102" s="4"/>
      <c r="RJE1102" s="4"/>
      <c r="RJF1102" s="4"/>
      <c r="RJG1102" s="4"/>
      <c r="RJH1102" s="4"/>
      <c r="RJI1102" s="4"/>
      <c r="RJJ1102" s="4"/>
      <c r="RJK1102" s="4"/>
      <c r="RJL1102" s="4"/>
      <c r="RJM1102" s="4"/>
      <c r="RJN1102" s="4"/>
      <c r="RJO1102" s="4"/>
      <c r="RJP1102" s="4"/>
      <c r="RJQ1102" s="4"/>
      <c r="RJR1102" s="4"/>
      <c r="RJS1102" s="4"/>
      <c r="RJT1102" s="4"/>
      <c r="RJU1102" s="4"/>
      <c r="RJV1102" s="4"/>
      <c r="RJW1102" s="4"/>
      <c r="RJX1102" s="4"/>
      <c r="RJY1102" s="4"/>
      <c r="RJZ1102" s="4"/>
      <c r="RKA1102" s="4"/>
      <c r="RKB1102" s="4"/>
      <c r="RKC1102" s="4"/>
      <c r="RKD1102" s="4"/>
      <c r="RKE1102" s="4"/>
      <c r="RKF1102" s="4"/>
      <c r="RKG1102" s="4"/>
      <c r="RKH1102" s="4"/>
      <c r="RKI1102" s="4"/>
      <c r="RKJ1102" s="4"/>
      <c r="RKK1102" s="4"/>
      <c r="RKL1102" s="4"/>
      <c r="RKM1102" s="4"/>
      <c r="RKN1102" s="4"/>
      <c r="RKO1102" s="4"/>
      <c r="RKP1102" s="4"/>
      <c r="RKQ1102" s="4"/>
      <c r="RKR1102" s="4"/>
      <c r="RKS1102" s="4"/>
      <c r="RKT1102" s="4"/>
      <c r="RKU1102" s="4"/>
      <c r="RKV1102" s="4"/>
      <c r="RKW1102" s="4"/>
      <c r="RKX1102" s="4"/>
      <c r="RKY1102" s="4"/>
      <c r="RKZ1102" s="4"/>
      <c r="RLA1102" s="4"/>
      <c r="RLB1102" s="4"/>
      <c r="RLC1102" s="4"/>
      <c r="RLD1102" s="4"/>
      <c r="RLE1102" s="4"/>
      <c r="RLF1102" s="4"/>
      <c r="RLG1102" s="4"/>
      <c r="RLH1102" s="4"/>
      <c r="RLI1102" s="4"/>
      <c r="RLJ1102" s="4"/>
      <c r="RLK1102" s="4"/>
      <c r="RLL1102" s="4"/>
      <c r="RLM1102" s="4"/>
      <c r="RLN1102" s="4"/>
      <c r="RLO1102" s="4"/>
      <c r="RLP1102" s="4"/>
      <c r="RLQ1102" s="4"/>
      <c r="RLR1102" s="4"/>
      <c r="RLS1102" s="4"/>
      <c r="RLT1102" s="4"/>
      <c r="RLU1102" s="4"/>
      <c r="RLV1102" s="4"/>
      <c r="RLW1102" s="4"/>
      <c r="RLX1102" s="4"/>
      <c r="RLY1102" s="4"/>
      <c r="RLZ1102" s="4"/>
      <c r="RMA1102" s="4"/>
      <c r="RMB1102" s="4"/>
      <c r="RMC1102" s="4"/>
      <c r="RMD1102" s="4"/>
      <c r="RME1102" s="4"/>
      <c r="RMF1102" s="4"/>
      <c r="RMG1102" s="4"/>
      <c r="RMH1102" s="4"/>
      <c r="RMI1102" s="4"/>
      <c r="RMJ1102" s="4"/>
      <c r="RMK1102" s="4"/>
      <c r="RML1102" s="4"/>
      <c r="RMM1102" s="4"/>
      <c r="RMN1102" s="4"/>
      <c r="RMO1102" s="4"/>
      <c r="RMP1102" s="4"/>
      <c r="RMQ1102" s="4"/>
      <c r="RMR1102" s="4"/>
      <c r="RMS1102" s="4"/>
      <c r="RMT1102" s="4"/>
      <c r="RMU1102" s="4"/>
      <c r="RMV1102" s="4"/>
      <c r="RMW1102" s="4"/>
      <c r="RMX1102" s="4"/>
      <c r="RMY1102" s="4"/>
      <c r="RMZ1102" s="4"/>
      <c r="RNA1102" s="4"/>
      <c r="RNB1102" s="4"/>
      <c r="RNC1102" s="4"/>
      <c r="RND1102" s="4"/>
      <c r="RNE1102" s="4"/>
      <c r="RNF1102" s="4"/>
      <c r="RNG1102" s="4"/>
      <c r="RNH1102" s="4"/>
      <c r="RNI1102" s="4"/>
      <c r="RNJ1102" s="4"/>
      <c r="RNK1102" s="4"/>
      <c r="RNL1102" s="4"/>
      <c r="RNM1102" s="4"/>
      <c r="RNN1102" s="4"/>
      <c r="RNO1102" s="4"/>
      <c r="RNP1102" s="4"/>
      <c r="RNQ1102" s="4"/>
      <c r="RNR1102" s="4"/>
      <c r="RNS1102" s="4"/>
      <c r="RNT1102" s="4"/>
      <c r="RNU1102" s="4"/>
      <c r="RNV1102" s="4"/>
      <c r="RNW1102" s="4"/>
      <c r="RNX1102" s="4"/>
      <c r="RNY1102" s="4"/>
      <c r="RNZ1102" s="4"/>
      <c r="ROA1102" s="4"/>
      <c r="ROB1102" s="4"/>
      <c r="ROC1102" s="4"/>
      <c r="ROD1102" s="4"/>
      <c r="ROE1102" s="4"/>
      <c r="ROF1102" s="4"/>
      <c r="ROG1102" s="4"/>
      <c r="ROH1102" s="4"/>
      <c r="ROI1102" s="4"/>
      <c r="ROJ1102" s="4"/>
      <c r="ROK1102" s="4"/>
      <c r="ROL1102" s="4"/>
      <c r="ROM1102" s="4"/>
      <c r="RON1102" s="4"/>
      <c r="ROO1102" s="4"/>
      <c r="ROP1102" s="4"/>
      <c r="ROQ1102" s="4"/>
      <c r="ROR1102" s="4"/>
      <c r="ROS1102" s="4"/>
      <c r="ROT1102" s="4"/>
      <c r="ROU1102" s="4"/>
      <c r="ROV1102" s="4"/>
      <c r="ROW1102" s="4"/>
      <c r="ROX1102" s="4"/>
      <c r="ROY1102" s="4"/>
      <c r="ROZ1102" s="4"/>
      <c r="RPA1102" s="4"/>
      <c r="RPB1102" s="4"/>
      <c r="RPC1102" s="4"/>
      <c r="RPD1102" s="4"/>
      <c r="RPE1102" s="4"/>
      <c r="RPF1102" s="4"/>
      <c r="RPG1102" s="4"/>
      <c r="RPH1102" s="4"/>
      <c r="RPI1102" s="4"/>
      <c r="RPJ1102" s="4"/>
      <c r="RPK1102" s="4"/>
      <c r="RPL1102" s="4"/>
      <c r="RPM1102" s="4"/>
      <c r="RPN1102" s="4"/>
      <c r="RPO1102" s="4"/>
      <c r="RPP1102" s="4"/>
      <c r="RPQ1102" s="4"/>
      <c r="RPR1102" s="4"/>
      <c r="RPS1102" s="4"/>
      <c r="RPT1102" s="4"/>
      <c r="RPU1102" s="4"/>
      <c r="RPV1102" s="4"/>
      <c r="RPW1102" s="4"/>
      <c r="RPX1102" s="4"/>
      <c r="RPY1102" s="4"/>
      <c r="RPZ1102" s="4"/>
      <c r="RQA1102" s="4"/>
      <c r="RQB1102" s="4"/>
      <c r="RQC1102" s="4"/>
      <c r="RQD1102" s="4"/>
      <c r="RQE1102" s="4"/>
      <c r="RQF1102" s="4"/>
      <c r="RQG1102" s="4"/>
      <c r="RQH1102" s="4"/>
      <c r="RQI1102" s="4"/>
      <c r="RQJ1102" s="4"/>
      <c r="RQK1102" s="4"/>
      <c r="RQL1102" s="4"/>
      <c r="RQM1102" s="4"/>
      <c r="RQN1102" s="4"/>
      <c r="RQO1102" s="4"/>
      <c r="RQP1102" s="4"/>
      <c r="RQQ1102" s="4"/>
      <c r="RQR1102" s="4"/>
      <c r="RQS1102" s="4"/>
      <c r="RQT1102" s="4"/>
      <c r="RQU1102" s="4"/>
      <c r="RQV1102" s="4"/>
      <c r="RQW1102" s="4"/>
      <c r="RQX1102" s="4"/>
      <c r="RQY1102" s="4"/>
      <c r="RQZ1102" s="4"/>
      <c r="RRA1102" s="4"/>
      <c r="RRB1102" s="4"/>
      <c r="RRC1102" s="4"/>
      <c r="RRD1102" s="4"/>
      <c r="RRE1102" s="4"/>
      <c r="RRF1102" s="4"/>
      <c r="RRG1102" s="4"/>
      <c r="RRH1102" s="4"/>
      <c r="RRI1102" s="4"/>
      <c r="RRJ1102" s="4"/>
      <c r="RRK1102" s="4"/>
      <c r="RRL1102" s="4"/>
      <c r="RRM1102" s="4"/>
      <c r="RRN1102" s="4"/>
      <c r="RRO1102" s="4"/>
      <c r="RRP1102" s="4"/>
      <c r="RRQ1102" s="4"/>
      <c r="RRR1102" s="4"/>
      <c r="RRS1102" s="4"/>
      <c r="RRT1102" s="4"/>
      <c r="RRU1102" s="4"/>
      <c r="RRV1102" s="4"/>
      <c r="RRW1102" s="4"/>
      <c r="RRX1102" s="4"/>
      <c r="RRY1102" s="4"/>
      <c r="RRZ1102" s="4"/>
      <c r="RSA1102" s="4"/>
      <c r="RSB1102" s="4"/>
      <c r="RSC1102" s="4"/>
      <c r="RSD1102" s="4"/>
      <c r="RSE1102" s="4"/>
      <c r="RSF1102" s="4"/>
      <c r="RSG1102" s="4"/>
      <c r="RSH1102" s="4"/>
      <c r="RSI1102" s="4"/>
      <c r="RSJ1102" s="4"/>
      <c r="RSK1102" s="4"/>
      <c r="RSL1102" s="4"/>
      <c r="RSM1102" s="4"/>
      <c r="RSN1102" s="4"/>
      <c r="RSO1102" s="4"/>
      <c r="RSP1102" s="4"/>
      <c r="RSQ1102" s="4"/>
      <c r="RSR1102" s="4"/>
      <c r="RSS1102" s="4"/>
      <c r="RST1102" s="4"/>
      <c r="RSU1102" s="4"/>
      <c r="RSV1102" s="4"/>
      <c r="RSW1102" s="4"/>
      <c r="RSX1102" s="4"/>
      <c r="RSY1102" s="4"/>
      <c r="RSZ1102" s="4"/>
      <c r="RTA1102" s="4"/>
      <c r="RTB1102" s="4"/>
      <c r="RTC1102" s="4"/>
      <c r="RTD1102" s="4"/>
      <c r="RTE1102" s="4"/>
      <c r="RTF1102" s="4"/>
      <c r="RTG1102" s="4"/>
      <c r="RTH1102" s="4"/>
      <c r="RTI1102" s="4"/>
      <c r="RTJ1102" s="4"/>
      <c r="RTK1102" s="4"/>
      <c r="RTL1102" s="4"/>
      <c r="RTM1102" s="4"/>
      <c r="RTN1102" s="4"/>
      <c r="RTO1102" s="4"/>
      <c r="RTP1102" s="4"/>
      <c r="RTQ1102" s="4"/>
      <c r="RTR1102" s="4"/>
      <c r="RTS1102" s="4"/>
      <c r="RTT1102" s="4"/>
      <c r="RTU1102" s="4"/>
      <c r="RTV1102" s="4"/>
      <c r="RTW1102" s="4"/>
      <c r="RTX1102" s="4"/>
      <c r="RTY1102" s="4"/>
      <c r="RTZ1102" s="4"/>
      <c r="RUA1102" s="4"/>
      <c r="RUB1102" s="4"/>
      <c r="RUC1102" s="4"/>
      <c r="RUD1102" s="4"/>
      <c r="RUE1102" s="4"/>
      <c r="RUF1102" s="4"/>
      <c r="RUG1102" s="4"/>
      <c r="RUH1102" s="4"/>
      <c r="RUI1102" s="4"/>
      <c r="RUJ1102" s="4"/>
      <c r="RUK1102" s="4"/>
      <c r="RUL1102" s="4"/>
      <c r="RUM1102" s="4"/>
      <c r="RUN1102" s="4"/>
      <c r="RUO1102" s="4"/>
      <c r="RUP1102" s="4"/>
      <c r="RUQ1102" s="4"/>
      <c r="RUR1102" s="4"/>
      <c r="RUS1102" s="4"/>
      <c r="RUT1102" s="4"/>
      <c r="RUU1102" s="4"/>
      <c r="RUV1102" s="4"/>
      <c r="RUW1102" s="4"/>
      <c r="RUX1102" s="4"/>
      <c r="RUY1102" s="4"/>
      <c r="RUZ1102" s="4"/>
      <c r="RVA1102" s="4"/>
      <c r="RVB1102" s="4"/>
      <c r="RVC1102" s="4"/>
      <c r="RVD1102" s="4"/>
      <c r="RVE1102" s="4"/>
      <c r="RVF1102" s="4"/>
      <c r="RVG1102" s="4"/>
      <c r="RVH1102" s="4"/>
      <c r="RVI1102" s="4"/>
      <c r="RVJ1102" s="4"/>
      <c r="RVK1102" s="4"/>
      <c r="RVL1102" s="4"/>
      <c r="RVM1102" s="4"/>
      <c r="RVN1102" s="4"/>
      <c r="RVO1102" s="4"/>
      <c r="RVP1102" s="4"/>
      <c r="RVQ1102" s="4"/>
      <c r="RVR1102" s="4"/>
      <c r="RVS1102" s="4"/>
      <c r="RVT1102" s="4"/>
      <c r="RVU1102" s="4"/>
      <c r="RVV1102" s="4"/>
      <c r="RVW1102" s="4"/>
      <c r="RVX1102" s="4"/>
      <c r="RVY1102" s="4"/>
      <c r="RVZ1102" s="4"/>
      <c r="RWA1102" s="4"/>
      <c r="RWB1102" s="4"/>
      <c r="RWC1102" s="4"/>
      <c r="RWD1102" s="4"/>
      <c r="RWE1102" s="4"/>
      <c r="RWF1102" s="4"/>
      <c r="RWG1102" s="4"/>
      <c r="RWH1102" s="4"/>
      <c r="RWI1102" s="4"/>
      <c r="RWJ1102" s="4"/>
      <c r="RWK1102" s="4"/>
      <c r="RWL1102" s="4"/>
      <c r="RWM1102" s="4"/>
      <c r="RWN1102" s="4"/>
      <c r="RWO1102" s="4"/>
      <c r="RWP1102" s="4"/>
      <c r="RWQ1102" s="4"/>
      <c r="RWR1102" s="4"/>
      <c r="RWS1102" s="4"/>
      <c r="RWT1102" s="4"/>
      <c r="RWU1102" s="4"/>
      <c r="RWV1102" s="4"/>
      <c r="RWW1102" s="4"/>
      <c r="RWX1102" s="4"/>
      <c r="RWY1102" s="4"/>
      <c r="RWZ1102" s="4"/>
      <c r="RXA1102" s="4"/>
      <c r="RXB1102" s="4"/>
      <c r="RXC1102" s="4"/>
      <c r="RXD1102" s="4"/>
      <c r="RXE1102" s="4"/>
      <c r="RXF1102" s="4"/>
      <c r="RXG1102" s="4"/>
      <c r="RXH1102" s="4"/>
      <c r="RXI1102" s="4"/>
      <c r="RXJ1102" s="4"/>
      <c r="RXK1102" s="4"/>
      <c r="RXL1102" s="4"/>
      <c r="RXM1102" s="4"/>
      <c r="RXN1102" s="4"/>
      <c r="RXO1102" s="4"/>
      <c r="RXP1102" s="4"/>
      <c r="RXQ1102" s="4"/>
      <c r="RXR1102" s="4"/>
      <c r="RXS1102" s="4"/>
      <c r="RXT1102" s="4"/>
      <c r="RXU1102" s="4"/>
      <c r="RXV1102" s="4"/>
      <c r="RXW1102" s="4"/>
      <c r="RXX1102" s="4"/>
      <c r="RXY1102" s="4"/>
      <c r="RXZ1102" s="4"/>
      <c r="RYA1102" s="4"/>
      <c r="RYB1102" s="4"/>
      <c r="RYC1102" s="4"/>
      <c r="RYD1102" s="4"/>
      <c r="RYE1102" s="4"/>
      <c r="RYF1102" s="4"/>
      <c r="RYG1102" s="4"/>
      <c r="RYH1102" s="4"/>
      <c r="RYI1102" s="4"/>
      <c r="RYJ1102" s="4"/>
      <c r="RYK1102" s="4"/>
      <c r="RYL1102" s="4"/>
      <c r="RYM1102" s="4"/>
      <c r="RYN1102" s="4"/>
      <c r="RYO1102" s="4"/>
      <c r="RYP1102" s="4"/>
      <c r="RYQ1102" s="4"/>
      <c r="RYR1102" s="4"/>
      <c r="RYS1102" s="4"/>
      <c r="RYT1102" s="4"/>
      <c r="RYU1102" s="4"/>
      <c r="RYV1102" s="4"/>
      <c r="RYW1102" s="4"/>
      <c r="RYX1102" s="4"/>
      <c r="RYY1102" s="4"/>
      <c r="RYZ1102" s="4"/>
      <c r="RZA1102" s="4"/>
      <c r="RZB1102" s="4"/>
      <c r="RZC1102" s="4"/>
      <c r="RZD1102" s="4"/>
      <c r="RZE1102" s="4"/>
      <c r="RZF1102" s="4"/>
      <c r="RZG1102" s="4"/>
      <c r="RZH1102" s="4"/>
      <c r="RZI1102" s="4"/>
      <c r="RZJ1102" s="4"/>
      <c r="RZK1102" s="4"/>
      <c r="RZL1102" s="4"/>
      <c r="RZM1102" s="4"/>
      <c r="RZN1102" s="4"/>
      <c r="RZO1102" s="4"/>
      <c r="RZP1102" s="4"/>
      <c r="RZQ1102" s="4"/>
      <c r="RZR1102" s="4"/>
      <c r="RZS1102" s="4"/>
      <c r="RZT1102" s="4"/>
      <c r="RZU1102" s="4"/>
      <c r="RZV1102" s="4"/>
      <c r="RZW1102" s="4"/>
      <c r="RZX1102" s="4"/>
      <c r="RZY1102" s="4"/>
      <c r="RZZ1102" s="4"/>
      <c r="SAA1102" s="4"/>
      <c r="SAB1102" s="4"/>
      <c r="SAC1102" s="4"/>
      <c r="SAD1102" s="4"/>
      <c r="SAE1102" s="4"/>
      <c r="SAF1102" s="4"/>
      <c r="SAG1102" s="4"/>
      <c r="SAH1102" s="4"/>
      <c r="SAI1102" s="4"/>
      <c r="SAJ1102" s="4"/>
      <c r="SAK1102" s="4"/>
      <c r="SAL1102" s="4"/>
      <c r="SAM1102" s="4"/>
      <c r="SAN1102" s="4"/>
      <c r="SAO1102" s="4"/>
      <c r="SAP1102" s="4"/>
      <c r="SAQ1102" s="4"/>
      <c r="SAR1102" s="4"/>
      <c r="SAS1102" s="4"/>
      <c r="SAT1102" s="4"/>
      <c r="SAU1102" s="4"/>
      <c r="SAV1102" s="4"/>
      <c r="SAW1102" s="4"/>
      <c r="SAX1102" s="4"/>
      <c r="SAY1102" s="4"/>
      <c r="SAZ1102" s="4"/>
      <c r="SBA1102" s="4"/>
      <c r="SBB1102" s="4"/>
      <c r="SBC1102" s="4"/>
      <c r="SBD1102" s="4"/>
      <c r="SBE1102" s="4"/>
      <c r="SBF1102" s="4"/>
      <c r="SBG1102" s="4"/>
      <c r="SBH1102" s="4"/>
      <c r="SBI1102" s="4"/>
      <c r="SBJ1102" s="4"/>
      <c r="SBK1102" s="4"/>
      <c r="SBL1102" s="4"/>
      <c r="SBM1102" s="4"/>
      <c r="SBN1102" s="4"/>
      <c r="SBO1102" s="4"/>
      <c r="SBP1102" s="4"/>
      <c r="SBQ1102" s="4"/>
      <c r="SBR1102" s="4"/>
      <c r="SBS1102" s="4"/>
      <c r="SBT1102" s="4"/>
      <c r="SBU1102" s="4"/>
      <c r="SBV1102" s="4"/>
      <c r="SBW1102" s="4"/>
      <c r="SBX1102" s="4"/>
      <c r="SBY1102" s="4"/>
      <c r="SBZ1102" s="4"/>
      <c r="SCA1102" s="4"/>
      <c r="SCB1102" s="4"/>
      <c r="SCC1102" s="4"/>
      <c r="SCD1102" s="4"/>
      <c r="SCE1102" s="4"/>
      <c r="SCF1102" s="4"/>
      <c r="SCG1102" s="4"/>
      <c r="SCH1102" s="4"/>
      <c r="SCI1102" s="4"/>
      <c r="SCJ1102" s="4"/>
      <c r="SCK1102" s="4"/>
      <c r="SCL1102" s="4"/>
      <c r="SCM1102" s="4"/>
      <c r="SCN1102" s="4"/>
      <c r="SCO1102" s="4"/>
      <c r="SCP1102" s="4"/>
      <c r="SCQ1102" s="4"/>
      <c r="SCR1102" s="4"/>
      <c r="SCS1102" s="4"/>
      <c r="SCT1102" s="4"/>
      <c r="SCU1102" s="4"/>
      <c r="SCV1102" s="4"/>
      <c r="SCW1102" s="4"/>
      <c r="SCX1102" s="4"/>
      <c r="SCY1102" s="4"/>
      <c r="SCZ1102" s="4"/>
      <c r="SDA1102" s="4"/>
      <c r="SDB1102" s="4"/>
      <c r="SDC1102" s="4"/>
      <c r="SDD1102" s="4"/>
      <c r="SDE1102" s="4"/>
      <c r="SDF1102" s="4"/>
      <c r="SDG1102" s="4"/>
      <c r="SDH1102" s="4"/>
      <c r="SDI1102" s="4"/>
      <c r="SDJ1102" s="4"/>
      <c r="SDK1102" s="4"/>
      <c r="SDL1102" s="4"/>
      <c r="SDM1102" s="4"/>
      <c r="SDN1102" s="4"/>
      <c r="SDO1102" s="4"/>
      <c r="SDP1102" s="4"/>
      <c r="SDQ1102" s="4"/>
      <c r="SDR1102" s="4"/>
      <c r="SDS1102" s="4"/>
      <c r="SDT1102" s="4"/>
      <c r="SDU1102" s="4"/>
      <c r="SDV1102" s="4"/>
      <c r="SDW1102" s="4"/>
      <c r="SDX1102" s="4"/>
      <c r="SDY1102" s="4"/>
      <c r="SDZ1102" s="4"/>
      <c r="SEA1102" s="4"/>
      <c r="SEB1102" s="4"/>
      <c r="SEC1102" s="4"/>
      <c r="SED1102" s="4"/>
      <c r="SEE1102" s="4"/>
      <c r="SEF1102" s="4"/>
      <c r="SEG1102" s="4"/>
      <c r="SEH1102" s="4"/>
      <c r="SEI1102" s="4"/>
      <c r="SEJ1102" s="4"/>
      <c r="SEK1102" s="4"/>
      <c r="SEL1102" s="4"/>
      <c r="SEM1102" s="4"/>
      <c r="SEN1102" s="4"/>
      <c r="SEO1102" s="4"/>
      <c r="SEP1102" s="4"/>
      <c r="SEQ1102" s="4"/>
      <c r="SER1102" s="4"/>
      <c r="SES1102" s="4"/>
      <c r="SET1102" s="4"/>
      <c r="SEU1102" s="4"/>
      <c r="SEV1102" s="4"/>
      <c r="SEW1102" s="4"/>
      <c r="SEX1102" s="4"/>
      <c r="SEY1102" s="4"/>
      <c r="SEZ1102" s="4"/>
      <c r="SFA1102" s="4"/>
      <c r="SFB1102" s="4"/>
      <c r="SFC1102" s="4"/>
      <c r="SFD1102" s="4"/>
      <c r="SFE1102" s="4"/>
      <c r="SFF1102" s="4"/>
      <c r="SFG1102" s="4"/>
      <c r="SFH1102" s="4"/>
      <c r="SFI1102" s="4"/>
      <c r="SFJ1102" s="4"/>
      <c r="SFK1102" s="4"/>
      <c r="SFL1102" s="4"/>
      <c r="SFM1102" s="4"/>
      <c r="SFN1102" s="4"/>
      <c r="SFO1102" s="4"/>
      <c r="SFP1102" s="4"/>
      <c r="SFQ1102" s="4"/>
      <c r="SFR1102" s="4"/>
      <c r="SFS1102" s="4"/>
      <c r="SFT1102" s="4"/>
      <c r="SFU1102" s="4"/>
      <c r="SFV1102" s="4"/>
      <c r="SFW1102" s="4"/>
      <c r="SFX1102" s="4"/>
      <c r="SFY1102" s="4"/>
      <c r="SFZ1102" s="4"/>
      <c r="SGA1102" s="4"/>
      <c r="SGB1102" s="4"/>
      <c r="SGC1102" s="4"/>
      <c r="SGD1102" s="4"/>
      <c r="SGE1102" s="4"/>
      <c r="SGF1102" s="4"/>
      <c r="SGG1102" s="4"/>
      <c r="SGH1102" s="4"/>
      <c r="SGI1102" s="4"/>
      <c r="SGJ1102" s="4"/>
      <c r="SGK1102" s="4"/>
      <c r="SGL1102" s="4"/>
      <c r="SGM1102" s="4"/>
      <c r="SGN1102" s="4"/>
      <c r="SGO1102" s="4"/>
      <c r="SGP1102" s="4"/>
      <c r="SGQ1102" s="4"/>
      <c r="SGR1102" s="4"/>
      <c r="SGS1102" s="4"/>
      <c r="SGT1102" s="4"/>
      <c r="SGU1102" s="4"/>
      <c r="SGV1102" s="4"/>
      <c r="SGW1102" s="4"/>
      <c r="SGX1102" s="4"/>
      <c r="SGY1102" s="4"/>
      <c r="SGZ1102" s="4"/>
      <c r="SHA1102" s="4"/>
      <c r="SHB1102" s="4"/>
      <c r="SHC1102" s="4"/>
      <c r="SHD1102" s="4"/>
      <c r="SHE1102" s="4"/>
      <c r="SHF1102" s="4"/>
      <c r="SHG1102" s="4"/>
      <c r="SHH1102" s="4"/>
      <c r="SHI1102" s="4"/>
      <c r="SHJ1102" s="4"/>
      <c r="SHK1102" s="4"/>
      <c r="SHL1102" s="4"/>
      <c r="SHM1102" s="4"/>
      <c r="SHN1102" s="4"/>
      <c r="SHO1102" s="4"/>
      <c r="SHP1102" s="4"/>
      <c r="SHQ1102" s="4"/>
      <c r="SHR1102" s="4"/>
      <c r="SHS1102" s="4"/>
      <c r="SHT1102" s="4"/>
      <c r="SHU1102" s="4"/>
      <c r="SHV1102" s="4"/>
      <c r="SHW1102" s="4"/>
      <c r="SHX1102" s="4"/>
      <c r="SHY1102" s="4"/>
      <c r="SHZ1102" s="4"/>
      <c r="SIA1102" s="4"/>
      <c r="SIB1102" s="4"/>
      <c r="SIC1102" s="4"/>
      <c r="SID1102" s="4"/>
      <c r="SIE1102" s="4"/>
      <c r="SIF1102" s="4"/>
      <c r="SIG1102" s="4"/>
      <c r="SIH1102" s="4"/>
      <c r="SII1102" s="4"/>
      <c r="SIJ1102" s="4"/>
      <c r="SIK1102" s="4"/>
      <c r="SIL1102" s="4"/>
      <c r="SIM1102" s="4"/>
      <c r="SIN1102" s="4"/>
      <c r="SIO1102" s="4"/>
      <c r="SIP1102" s="4"/>
      <c r="SIQ1102" s="4"/>
      <c r="SIR1102" s="4"/>
      <c r="SIS1102" s="4"/>
      <c r="SIT1102" s="4"/>
      <c r="SIU1102" s="4"/>
      <c r="SIV1102" s="4"/>
      <c r="SIW1102" s="4"/>
      <c r="SIX1102" s="4"/>
      <c r="SIY1102" s="4"/>
      <c r="SIZ1102" s="4"/>
      <c r="SJA1102" s="4"/>
      <c r="SJB1102" s="4"/>
      <c r="SJC1102" s="4"/>
      <c r="SJD1102" s="4"/>
      <c r="SJE1102" s="4"/>
      <c r="SJF1102" s="4"/>
      <c r="SJG1102" s="4"/>
      <c r="SJH1102" s="4"/>
      <c r="SJI1102" s="4"/>
      <c r="SJJ1102" s="4"/>
      <c r="SJK1102" s="4"/>
      <c r="SJL1102" s="4"/>
      <c r="SJM1102" s="4"/>
      <c r="SJN1102" s="4"/>
      <c r="SJO1102" s="4"/>
      <c r="SJP1102" s="4"/>
      <c r="SJQ1102" s="4"/>
      <c r="SJR1102" s="4"/>
      <c r="SJS1102" s="4"/>
      <c r="SJT1102" s="4"/>
      <c r="SJU1102" s="4"/>
      <c r="SJV1102" s="4"/>
      <c r="SJW1102" s="4"/>
      <c r="SJX1102" s="4"/>
      <c r="SJY1102" s="4"/>
      <c r="SJZ1102" s="4"/>
      <c r="SKA1102" s="4"/>
      <c r="SKB1102" s="4"/>
      <c r="SKC1102" s="4"/>
      <c r="SKD1102" s="4"/>
      <c r="SKE1102" s="4"/>
      <c r="SKF1102" s="4"/>
      <c r="SKG1102" s="4"/>
      <c r="SKH1102" s="4"/>
      <c r="SKI1102" s="4"/>
      <c r="SKJ1102" s="4"/>
      <c r="SKK1102" s="4"/>
      <c r="SKL1102" s="4"/>
      <c r="SKM1102" s="4"/>
      <c r="SKN1102" s="4"/>
      <c r="SKO1102" s="4"/>
      <c r="SKP1102" s="4"/>
      <c r="SKQ1102" s="4"/>
      <c r="SKR1102" s="4"/>
      <c r="SKS1102" s="4"/>
      <c r="SKT1102" s="4"/>
      <c r="SKU1102" s="4"/>
      <c r="SKV1102" s="4"/>
      <c r="SKW1102" s="4"/>
      <c r="SKX1102" s="4"/>
      <c r="SKY1102" s="4"/>
      <c r="SKZ1102" s="4"/>
      <c r="SLA1102" s="4"/>
      <c r="SLB1102" s="4"/>
      <c r="SLC1102" s="4"/>
      <c r="SLD1102" s="4"/>
      <c r="SLE1102" s="4"/>
      <c r="SLF1102" s="4"/>
      <c r="SLG1102" s="4"/>
      <c r="SLH1102" s="4"/>
      <c r="SLI1102" s="4"/>
      <c r="SLJ1102" s="4"/>
      <c r="SLK1102" s="4"/>
      <c r="SLL1102" s="4"/>
      <c r="SLM1102" s="4"/>
      <c r="SLN1102" s="4"/>
      <c r="SLO1102" s="4"/>
      <c r="SLP1102" s="4"/>
      <c r="SLQ1102" s="4"/>
      <c r="SLR1102" s="4"/>
      <c r="SLS1102" s="4"/>
      <c r="SLT1102" s="4"/>
      <c r="SLU1102" s="4"/>
      <c r="SLV1102" s="4"/>
      <c r="SLW1102" s="4"/>
      <c r="SLX1102" s="4"/>
      <c r="SLY1102" s="4"/>
      <c r="SLZ1102" s="4"/>
      <c r="SMA1102" s="4"/>
      <c r="SMB1102" s="4"/>
      <c r="SMC1102" s="4"/>
      <c r="SMD1102" s="4"/>
      <c r="SME1102" s="4"/>
      <c r="SMF1102" s="4"/>
      <c r="SMG1102" s="4"/>
      <c r="SMH1102" s="4"/>
      <c r="SMI1102" s="4"/>
      <c r="SMJ1102" s="4"/>
      <c r="SMK1102" s="4"/>
      <c r="SML1102" s="4"/>
      <c r="SMM1102" s="4"/>
      <c r="SMN1102" s="4"/>
      <c r="SMO1102" s="4"/>
      <c r="SMP1102" s="4"/>
      <c r="SMQ1102" s="4"/>
      <c r="SMR1102" s="4"/>
      <c r="SMS1102" s="4"/>
      <c r="SMT1102" s="4"/>
      <c r="SMU1102" s="4"/>
      <c r="SMV1102" s="4"/>
      <c r="SMW1102" s="4"/>
      <c r="SMX1102" s="4"/>
      <c r="SMY1102" s="4"/>
      <c r="SMZ1102" s="4"/>
      <c r="SNA1102" s="4"/>
      <c r="SNB1102" s="4"/>
      <c r="SNC1102" s="4"/>
      <c r="SND1102" s="4"/>
      <c r="SNE1102" s="4"/>
      <c r="SNF1102" s="4"/>
      <c r="SNG1102" s="4"/>
      <c r="SNH1102" s="4"/>
      <c r="SNI1102" s="4"/>
      <c r="SNJ1102" s="4"/>
      <c r="SNK1102" s="4"/>
      <c r="SNL1102" s="4"/>
      <c r="SNM1102" s="4"/>
      <c r="SNN1102" s="4"/>
      <c r="SNO1102" s="4"/>
      <c r="SNP1102" s="4"/>
      <c r="SNQ1102" s="4"/>
      <c r="SNR1102" s="4"/>
      <c r="SNS1102" s="4"/>
      <c r="SNT1102" s="4"/>
      <c r="SNU1102" s="4"/>
      <c r="SNV1102" s="4"/>
      <c r="SNW1102" s="4"/>
      <c r="SNX1102" s="4"/>
      <c r="SNY1102" s="4"/>
      <c r="SNZ1102" s="4"/>
      <c r="SOA1102" s="4"/>
      <c r="SOB1102" s="4"/>
      <c r="SOC1102" s="4"/>
      <c r="SOD1102" s="4"/>
      <c r="SOE1102" s="4"/>
      <c r="SOF1102" s="4"/>
      <c r="SOG1102" s="4"/>
      <c r="SOH1102" s="4"/>
      <c r="SOI1102" s="4"/>
      <c r="SOJ1102" s="4"/>
      <c r="SOK1102" s="4"/>
      <c r="SOL1102" s="4"/>
      <c r="SOM1102" s="4"/>
      <c r="SON1102" s="4"/>
      <c r="SOO1102" s="4"/>
      <c r="SOP1102" s="4"/>
      <c r="SOQ1102" s="4"/>
      <c r="SOR1102" s="4"/>
      <c r="SOS1102" s="4"/>
      <c r="SOT1102" s="4"/>
      <c r="SOU1102" s="4"/>
      <c r="SOV1102" s="4"/>
      <c r="SOW1102" s="4"/>
      <c r="SOX1102" s="4"/>
      <c r="SOY1102" s="4"/>
      <c r="SOZ1102" s="4"/>
      <c r="SPA1102" s="4"/>
      <c r="SPB1102" s="4"/>
      <c r="SPC1102" s="4"/>
      <c r="SPD1102" s="4"/>
      <c r="SPE1102" s="4"/>
      <c r="SPF1102" s="4"/>
      <c r="SPG1102" s="4"/>
      <c r="SPH1102" s="4"/>
      <c r="SPI1102" s="4"/>
      <c r="SPJ1102" s="4"/>
      <c r="SPK1102" s="4"/>
      <c r="SPL1102" s="4"/>
      <c r="SPM1102" s="4"/>
      <c r="SPN1102" s="4"/>
      <c r="SPO1102" s="4"/>
      <c r="SPP1102" s="4"/>
      <c r="SPQ1102" s="4"/>
      <c r="SPR1102" s="4"/>
      <c r="SPS1102" s="4"/>
      <c r="SPT1102" s="4"/>
      <c r="SPU1102" s="4"/>
      <c r="SPV1102" s="4"/>
      <c r="SPW1102" s="4"/>
      <c r="SPX1102" s="4"/>
      <c r="SPY1102" s="4"/>
      <c r="SPZ1102" s="4"/>
      <c r="SQA1102" s="4"/>
      <c r="SQB1102" s="4"/>
      <c r="SQC1102" s="4"/>
      <c r="SQD1102" s="4"/>
      <c r="SQE1102" s="4"/>
      <c r="SQF1102" s="4"/>
      <c r="SQG1102" s="4"/>
      <c r="SQH1102" s="4"/>
      <c r="SQI1102" s="4"/>
      <c r="SQJ1102" s="4"/>
      <c r="SQK1102" s="4"/>
      <c r="SQL1102" s="4"/>
      <c r="SQM1102" s="4"/>
      <c r="SQN1102" s="4"/>
      <c r="SQO1102" s="4"/>
      <c r="SQP1102" s="4"/>
      <c r="SQQ1102" s="4"/>
      <c r="SQR1102" s="4"/>
      <c r="SQS1102" s="4"/>
      <c r="SQT1102" s="4"/>
      <c r="SQU1102" s="4"/>
      <c r="SQV1102" s="4"/>
      <c r="SQW1102" s="4"/>
      <c r="SQX1102" s="4"/>
      <c r="SQY1102" s="4"/>
      <c r="SQZ1102" s="4"/>
      <c r="SRA1102" s="4"/>
      <c r="SRB1102" s="4"/>
      <c r="SRC1102" s="4"/>
      <c r="SRD1102" s="4"/>
      <c r="SRE1102" s="4"/>
      <c r="SRF1102" s="4"/>
      <c r="SRG1102" s="4"/>
      <c r="SRH1102" s="4"/>
      <c r="SRI1102" s="4"/>
      <c r="SRJ1102" s="4"/>
      <c r="SRK1102" s="4"/>
      <c r="SRL1102" s="4"/>
      <c r="SRM1102" s="4"/>
      <c r="SRN1102" s="4"/>
      <c r="SRO1102" s="4"/>
      <c r="SRP1102" s="4"/>
      <c r="SRQ1102" s="4"/>
      <c r="SRR1102" s="4"/>
      <c r="SRS1102" s="4"/>
      <c r="SRT1102" s="4"/>
      <c r="SRU1102" s="4"/>
      <c r="SRV1102" s="4"/>
      <c r="SRW1102" s="4"/>
      <c r="SRX1102" s="4"/>
      <c r="SRY1102" s="4"/>
      <c r="SRZ1102" s="4"/>
      <c r="SSA1102" s="4"/>
      <c r="SSB1102" s="4"/>
      <c r="SSC1102" s="4"/>
      <c r="SSD1102" s="4"/>
      <c r="SSE1102" s="4"/>
      <c r="SSF1102" s="4"/>
      <c r="SSG1102" s="4"/>
      <c r="SSH1102" s="4"/>
      <c r="SSI1102" s="4"/>
      <c r="SSJ1102" s="4"/>
      <c r="SSK1102" s="4"/>
      <c r="SSL1102" s="4"/>
      <c r="SSM1102" s="4"/>
      <c r="SSN1102" s="4"/>
      <c r="SSO1102" s="4"/>
      <c r="SSP1102" s="4"/>
      <c r="SSQ1102" s="4"/>
      <c r="SSR1102" s="4"/>
      <c r="SSS1102" s="4"/>
      <c r="SST1102" s="4"/>
      <c r="SSU1102" s="4"/>
      <c r="SSV1102" s="4"/>
      <c r="SSW1102" s="4"/>
      <c r="SSX1102" s="4"/>
      <c r="SSY1102" s="4"/>
      <c r="SSZ1102" s="4"/>
      <c r="STA1102" s="4"/>
      <c r="STB1102" s="4"/>
      <c r="STC1102" s="4"/>
      <c r="STD1102" s="4"/>
      <c r="STE1102" s="4"/>
      <c r="STF1102" s="4"/>
      <c r="STG1102" s="4"/>
      <c r="STH1102" s="4"/>
      <c r="STI1102" s="4"/>
      <c r="STJ1102" s="4"/>
      <c r="STK1102" s="4"/>
      <c r="STL1102" s="4"/>
      <c r="STM1102" s="4"/>
      <c r="STN1102" s="4"/>
      <c r="STO1102" s="4"/>
      <c r="STP1102" s="4"/>
      <c r="STQ1102" s="4"/>
      <c r="STR1102" s="4"/>
      <c r="STS1102" s="4"/>
      <c r="STT1102" s="4"/>
      <c r="STU1102" s="4"/>
      <c r="STV1102" s="4"/>
      <c r="STW1102" s="4"/>
      <c r="STX1102" s="4"/>
      <c r="STY1102" s="4"/>
      <c r="STZ1102" s="4"/>
      <c r="SUA1102" s="4"/>
      <c r="SUB1102" s="4"/>
      <c r="SUC1102" s="4"/>
      <c r="SUD1102" s="4"/>
      <c r="SUE1102" s="4"/>
      <c r="SUF1102" s="4"/>
      <c r="SUG1102" s="4"/>
      <c r="SUH1102" s="4"/>
      <c r="SUI1102" s="4"/>
      <c r="SUJ1102" s="4"/>
      <c r="SUK1102" s="4"/>
      <c r="SUL1102" s="4"/>
      <c r="SUM1102" s="4"/>
      <c r="SUN1102" s="4"/>
      <c r="SUO1102" s="4"/>
      <c r="SUP1102" s="4"/>
      <c r="SUQ1102" s="4"/>
      <c r="SUR1102" s="4"/>
      <c r="SUS1102" s="4"/>
      <c r="SUT1102" s="4"/>
      <c r="SUU1102" s="4"/>
      <c r="SUV1102" s="4"/>
      <c r="SUW1102" s="4"/>
      <c r="SUX1102" s="4"/>
      <c r="SUY1102" s="4"/>
      <c r="SUZ1102" s="4"/>
      <c r="SVA1102" s="4"/>
      <c r="SVB1102" s="4"/>
      <c r="SVC1102" s="4"/>
      <c r="SVD1102" s="4"/>
      <c r="SVE1102" s="4"/>
      <c r="SVF1102" s="4"/>
      <c r="SVG1102" s="4"/>
      <c r="SVH1102" s="4"/>
      <c r="SVI1102" s="4"/>
      <c r="SVJ1102" s="4"/>
      <c r="SVK1102" s="4"/>
      <c r="SVL1102" s="4"/>
      <c r="SVM1102" s="4"/>
      <c r="SVN1102" s="4"/>
      <c r="SVO1102" s="4"/>
      <c r="SVP1102" s="4"/>
      <c r="SVQ1102" s="4"/>
      <c r="SVR1102" s="4"/>
      <c r="SVS1102" s="4"/>
      <c r="SVT1102" s="4"/>
      <c r="SVU1102" s="4"/>
      <c r="SVV1102" s="4"/>
      <c r="SVW1102" s="4"/>
      <c r="SVX1102" s="4"/>
      <c r="SVY1102" s="4"/>
      <c r="SVZ1102" s="4"/>
      <c r="SWA1102" s="4"/>
      <c r="SWB1102" s="4"/>
      <c r="SWC1102" s="4"/>
      <c r="SWD1102" s="4"/>
      <c r="SWE1102" s="4"/>
      <c r="SWF1102" s="4"/>
      <c r="SWG1102" s="4"/>
      <c r="SWH1102" s="4"/>
      <c r="SWI1102" s="4"/>
      <c r="SWJ1102" s="4"/>
      <c r="SWK1102" s="4"/>
      <c r="SWL1102" s="4"/>
      <c r="SWM1102" s="4"/>
      <c r="SWN1102" s="4"/>
      <c r="SWO1102" s="4"/>
      <c r="SWP1102" s="4"/>
      <c r="SWQ1102" s="4"/>
      <c r="SWR1102" s="4"/>
      <c r="SWS1102" s="4"/>
      <c r="SWT1102" s="4"/>
      <c r="SWU1102" s="4"/>
      <c r="SWV1102" s="4"/>
      <c r="SWW1102" s="4"/>
      <c r="SWX1102" s="4"/>
      <c r="SWY1102" s="4"/>
      <c r="SWZ1102" s="4"/>
      <c r="SXA1102" s="4"/>
      <c r="SXB1102" s="4"/>
      <c r="SXC1102" s="4"/>
      <c r="SXD1102" s="4"/>
      <c r="SXE1102" s="4"/>
      <c r="SXF1102" s="4"/>
      <c r="SXG1102" s="4"/>
      <c r="SXH1102" s="4"/>
      <c r="SXI1102" s="4"/>
      <c r="SXJ1102" s="4"/>
      <c r="SXK1102" s="4"/>
      <c r="SXL1102" s="4"/>
      <c r="SXM1102" s="4"/>
      <c r="SXN1102" s="4"/>
      <c r="SXO1102" s="4"/>
      <c r="SXP1102" s="4"/>
      <c r="SXQ1102" s="4"/>
      <c r="SXR1102" s="4"/>
      <c r="SXS1102" s="4"/>
      <c r="SXT1102" s="4"/>
      <c r="SXU1102" s="4"/>
      <c r="SXV1102" s="4"/>
      <c r="SXW1102" s="4"/>
      <c r="SXX1102" s="4"/>
      <c r="SXY1102" s="4"/>
      <c r="SXZ1102" s="4"/>
      <c r="SYA1102" s="4"/>
      <c r="SYB1102" s="4"/>
      <c r="SYC1102" s="4"/>
      <c r="SYD1102" s="4"/>
      <c r="SYE1102" s="4"/>
      <c r="SYF1102" s="4"/>
      <c r="SYG1102" s="4"/>
      <c r="SYH1102" s="4"/>
      <c r="SYI1102" s="4"/>
      <c r="SYJ1102" s="4"/>
      <c r="SYK1102" s="4"/>
      <c r="SYL1102" s="4"/>
      <c r="SYM1102" s="4"/>
      <c r="SYN1102" s="4"/>
      <c r="SYO1102" s="4"/>
      <c r="SYP1102" s="4"/>
      <c r="SYQ1102" s="4"/>
      <c r="SYR1102" s="4"/>
      <c r="SYS1102" s="4"/>
      <c r="SYT1102" s="4"/>
      <c r="SYU1102" s="4"/>
      <c r="SYV1102" s="4"/>
      <c r="SYW1102" s="4"/>
      <c r="SYX1102" s="4"/>
      <c r="SYY1102" s="4"/>
      <c r="SYZ1102" s="4"/>
      <c r="SZA1102" s="4"/>
      <c r="SZB1102" s="4"/>
      <c r="SZC1102" s="4"/>
      <c r="SZD1102" s="4"/>
      <c r="SZE1102" s="4"/>
      <c r="SZF1102" s="4"/>
      <c r="SZG1102" s="4"/>
      <c r="SZH1102" s="4"/>
      <c r="SZI1102" s="4"/>
      <c r="SZJ1102" s="4"/>
      <c r="SZK1102" s="4"/>
      <c r="SZL1102" s="4"/>
      <c r="SZM1102" s="4"/>
      <c r="SZN1102" s="4"/>
      <c r="SZO1102" s="4"/>
      <c r="SZP1102" s="4"/>
      <c r="SZQ1102" s="4"/>
      <c r="SZR1102" s="4"/>
      <c r="SZS1102" s="4"/>
      <c r="SZT1102" s="4"/>
      <c r="SZU1102" s="4"/>
      <c r="SZV1102" s="4"/>
      <c r="SZW1102" s="4"/>
      <c r="SZX1102" s="4"/>
      <c r="SZY1102" s="4"/>
      <c r="SZZ1102" s="4"/>
      <c r="TAA1102" s="4"/>
      <c r="TAB1102" s="4"/>
      <c r="TAC1102" s="4"/>
      <c r="TAD1102" s="4"/>
      <c r="TAE1102" s="4"/>
      <c r="TAF1102" s="4"/>
      <c r="TAG1102" s="4"/>
      <c r="TAH1102" s="4"/>
      <c r="TAI1102" s="4"/>
      <c r="TAJ1102" s="4"/>
      <c r="TAK1102" s="4"/>
      <c r="TAL1102" s="4"/>
      <c r="TAM1102" s="4"/>
      <c r="TAN1102" s="4"/>
      <c r="TAO1102" s="4"/>
      <c r="TAP1102" s="4"/>
      <c r="TAQ1102" s="4"/>
      <c r="TAR1102" s="4"/>
      <c r="TAS1102" s="4"/>
      <c r="TAT1102" s="4"/>
      <c r="TAU1102" s="4"/>
      <c r="TAV1102" s="4"/>
      <c r="TAW1102" s="4"/>
      <c r="TAX1102" s="4"/>
      <c r="TAY1102" s="4"/>
      <c r="TAZ1102" s="4"/>
      <c r="TBA1102" s="4"/>
      <c r="TBB1102" s="4"/>
      <c r="TBC1102" s="4"/>
      <c r="TBD1102" s="4"/>
      <c r="TBE1102" s="4"/>
      <c r="TBF1102" s="4"/>
      <c r="TBG1102" s="4"/>
      <c r="TBH1102" s="4"/>
      <c r="TBI1102" s="4"/>
      <c r="TBJ1102" s="4"/>
      <c r="TBK1102" s="4"/>
      <c r="TBL1102" s="4"/>
      <c r="TBM1102" s="4"/>
      <c r="TBN1102" s="4"/>
      <c r="TBO1102" s="4"/>
      <c r="TBP1102" s="4"/>
      <c r="TBQ1102" s="4"/>
      <c r="TBR1102" s="4"/>
      <c r="TBS1102" s="4"/>
      <c r="TBT1102" s="4"/>
      <c r="TBU1102" s="4"/>
      <c r="TBV1102" s="4"/>
      <c r="TBW1102" s="4"/>
      <c r="TBX1102" s="4"/>
      <c r="TBY1102" s="4"/>
      <c r="TBZ1102" s="4"/>
      <c r="TCA1102" s="4"/>
      <c r="TCB1102" s="4"/>
      <c r="TCC1102" s="4"/>
      <c r="TCD1102" s="4"/>
      <c r="TCE1102" s="4"/>
      <c r="TCF1102" s="4"/>
      <c r="TCG1102" s="4"/>
      <c r="TCH1102" s="4"/>
      <c r="TCI1102" s="4"/>
      <c r="TCJ1102" s="4"/>
      <c r="TCK1102" s="4"/>
      <c r="TCL1102" s="4"/>
      <c r="TCM1102" s="4"/>
      <c r="TCN1102" s="4"/>
      <c r="TCO1102" s="4"/>
      <c r="TCP1102" s="4"/>
      <c r="TCQ1102" s="4"/>
      <c r="TCR1102" s="4"/>
      <c r="TCS1102" s="4"/>
      <c r="TCT1102" s="4"/>
      <c r="TCU1102" s="4"/>
      <c r="TCV1102" s="4"/>
      <c r="TCW1102" s="4"/>
      <c r="TCX1102" s="4"/>
      <c r="TCY1102" s="4"/>
      <c r="TCZ1102" s="4"/>
      <c r="TDA1102" s="4"/>
      <c r="TDB1102" s="4"/>
      <c r="TDC1102" s="4"/>
      <c r="TDD1102" s="4"/>
      <c r="TDE1102" s="4"/>
      <c r="TDF1102" s="4"/>
      <c r="TDG1102" s="4"/>
      <c r="TDH1102" s="4"/>
      <c r="TDI1102" s="4"/>
      <c r="TDJ1102" s="4"/>
      <c r="TDK1102" s="4"/>
      <c r="TDL1102" s="4"/>
      <c r="TDM1102" s="4"/>
      <c r="TDN1102" s="4"/>
      <c r="TDO1102" s="4"/>
      <c r="TDP1102" s="4"/>
      <c r="TDQ1102" s="4"/>
      <c r="TDR1102" s="4"/>
      <c r="TDS1102" s="4"/>
      <c r="TDT1102" s="4"/>
      <c r="TDU1102" s="4"/>
      <c r="TDV1102" s="4"/>
      <c r="TDW1102" s="4"/>
      <c r="TDX1102" s="4"/>
      <c r="TDY1102" s="4"/>
      <c r="TDZ1102" s="4"/>
      <c r="TEA1102" s="4"/>
      <c r="TEB1102" s="4"/>
      <c r="TEC1102" s="4"/>
      <c r="TED1102" s="4"/>
      <c r="TEE1102" s="4"/>
      <c r="TEF1102" s="4"/>
      <c r="TEG1102" s="4"/>
      <c r="TEH1102" s="4"/>
      <c r="TEI1102" s="4"/>
      <c r="TEJ1102" s="4"/>
      <c r="TEK1102" s="4"/>
      <c r="TEL1102" s="4"/>
      <c r="TEM1102" s="4"/>
      <c r="TEN1102" s="4"/>
      <c r="TEO1102" s="4"/>
      <c r="TEP1102" s="4"/>
      <c r="TEQ1102" s="4"/>
      <c r="TER1102" s="4"/>
      <c r="TES1102" s="4"/>
      <c r="TET1102" s="4"/>
      <c r="TEU1102" s="4"/>
      <c r="TEV1102" s="4"/>
      <c r="TEW1102" s="4"/>
      <c r="TEX1102" s="4"/>
      <c r="TEY1102" s="4"/>
      <c r="TEZ1102" s="4"/>
      <c r="TFA1102" s="4"/>
      <c r="TFB1102" s="4"/>
      <c r="TFC1102" s="4"/>
      <c r="TFD1102" s="4"/>
      <c r="TFE1102" s="4"/>
      <c r="TFF1102" s="4"/>
      <c r="TFG1102" s="4"/>
      <c r="TFH1102" s="4"/>
      <c r="TFI1102" s="4"/>
      <c r="TFJ1102" s="4"/>
      <c r="TFK1102" s="4"/>
      <c r="TFL1102" s="4"/>
      <c r="TFM1102" s="4"/>
      <c r="TFN1102" s="4"/>
      <c r="TFO1102" s="4"/>
      <c r="TFP1102" s="4"/>
      <c r="TFQ1102" s="4"/>
      <c r="TFR1102" s="4"/>
      <c r="TFS1102" s="4"/>
      <c r="TFT1102" s="4"/>
      <c r="TFU1102" s="4"/>
      <c r="TFV1102" s="4"/>
      <c r="TFW1102" s="4"/>
      <c r="TFX1102" s="4"/>
      <c r="TFY1102" s="4"/>
      <c r="TFZ1102" s="4"/>
      <c r="TGA1102" s="4"/>
      <c r="TGB1102" s="4"/>
      <c r="TGC1102" s="4"/>
      <c r="TGD1102" s="4"/>
      <c r="TGE1102" s="4"/>
      <c r="TGF1102" s="4"/>
      <c r="TGG1102" s="4"/>
      <c r="TGH1102" s="4"/>
      <c r="TGI1102" s="4"/>
      <c r="TGJ1102" s="4"/>
      <c r="TGK1102" s="4"/>
      <c r="TGL1102" s="4"/>
      <c r="TGM1102" s="4"/>
      <c r="TGN1102" s="4"/>
      <c r="TGO1102" s="4"/>
      <c r="TGP1102" s="4"/>
      <c r="TGQ1102" s="4"/>
      <c r="TGR1102" s="4"/>
      <c r="TGS1102" s="4"/>
      <c r="TGT1102" s="4"/>
      <c r="TGU1102" s="4"/>
      <c r="TGV1102" s="4"/>
      <c r="TGW1102" s="4"/>
      <c r="TGX1102" s="4"/>
      <c r="TGY1102" s="4"/>
      <c r="TGZ1102" s="4"/>
      <c r="THA1102" s="4"/>
      <c r="THB1102" s="4"/>
      <c r="THC1102" s="4"/>
      <c r="THD1102" s="4"/>
      <c r="THE1102" s="4"/>
      <c r="THF1102" s="4"/>
      <c r="THG1102" s="4"/>
      <c r="THH1102" s="4"/>
      <c r="THI1102" s="4"/>
      <c r="THJ1102" s="4"/>
      <c r="THK1102" s="4"/>
      <c r="THL1102" s="4"/>
      <c r="THM1102" s="4"/>
      <c r="THN1102" s="4"/>
      <c r="THO1102" s="4"/>
      <c r="THP1102" s="4"/>
      <c r="THQ1102" s="4"/>
      <c r="THR1102" s="4"/>
      <c r="THS1102" s="4"/>
      <c r="THT1102" s="4"/>
      <c r="THU1102" s="4"/>
      <c r="THV1102" s="4"/>
      <c r="THW1102" s="4"/>
      <c r="THX1102" s="4"/>
      <c r="THY1102" s="4"/>
      <c r="THZ1102" s="4"/>
      <c r="TIA1102" s="4"/>
      <c r="TIB1102" s="4"/>
      <c r="TIC1102" s="4"/>
      <c r="TID1102" s="4"/>
      <c r="TIE1102" s="4"/>
      <c r="TIF1102" s="4"/>
      <c r="TIG1102" s="4"/>
      <c r="TIH1102" s="4"/>
      <c r="TII1102" s="4"/>
      <c r="TIJ1102" s="4"/>
      <c r="TIK1102" s="4"/>
      <c r="TIL1102" s="4"/>
      <c r="TIM1102" s="4"/>
      <c r="TIN1102" s="4"/>
      <c r="TIO1102" s="4"/>
      <c r="TIP1102" s="4"/>
      <c r="TIQ1102" s="4"/>
      <c r="TIR1102" s="4"/>
      <c r="TIS1102" s="4"/>
      <c r="TIT1102" s="4"/>
      <c r="TIU1102" s="4"/>
      <c r="TIV1102" s="4"/>
      <c r="TIW1102" s="4"/>
      <c r="TIX1102" s="4"/>
      <c r="TIY1102" s="4"/>
      <c r="TIZ1102" s="4"/>
      <c r="TJA1102" s="4"/>
      <c r="TJB1102" s="4"/>
      <c r="TJC1102" s="4"/>
      <c r="TJD1102" s="4"/>
      <c r="TJE1102" s="4"/>
      <c r="TJF1102" s="4"/>
      <c r="TJG1102" s="4"/>
      <c r="TJH1102" s="4"/>
      <c r="TJI1102" s="4"/>
      <c r="TJJ1102" s="4"/>
      <c r="TJK1102" s="4"/>
      <c r="TJL1102" s="4"/>
      <c r="TJM1102" s="4"/>
      <c r="TJN1102" s="4"/>
      <c r="TJO1102" s="4"/>
      <c r="TJP1102" s="4"/>
      <c r="TJQ1102" s="4"/>
      <c r="TJR1102" s="4"/>
      <c r="TJS1102" s="4"/>
      <c r="TJT1102" s="4"/>
      <c r="TJU1102" s="4"/>
      <c r="TJV1102" s="4"/>
      <c r="TJW1102" s="4"/>
      <c r="TJX1102" s="4"/>
      <c r="TJY1102" s="4"/>
      <c r="TJZ1102" s="4"/>
      <c r="TKA1102" s="4"/>
      <c r="TKB1102" s="4"/>
      <c r="TKC1102" s="4"/>
      <c r="TKD1102" s="4"/>
      <c r="TKE1102" s="4"/>
      <c r="TKF1102" s="4"/>
      <c r="TKG1102" s="4"/>
      <c r="TKH1102" s="4"/>
      <c r="TKI1102" s="4"/>
      <c r="TKJ1102" s="4"/>
      <c r="TKK1102" s="4"/>
      <c r="TKL1102" s="4"/>
      <c r="TKM1102" s="4"/>
      <c r="TKN1102" s="4"/>
      <c r="TKO1102" s="4"/>
      <c r="TKP1102" s="4"/>
      <c r="TKQ1102" s="4"/>
      <c r="TKR1102" s="4"/>
      <c r="TKS1102" s="4"/>
      <c r="TKT1102" s="4"/>
      <c r="TKU1102" s="4"/>
      <c r="TKV1102" s="4"/>
      <c r="TKW1102" s="4"/>
      <c r="TKX1102" s="4"/>
      <c r="TKY1102" s="4"/>
      <c r="TKZ1102" s="4"/>
      <c r="TLA1102" s="4"/>
      <c r="TLB1102" s="4"/>
      <c r="TLC1102" s="4"/>
      <c r="TLD1102" s="4"/>
      <c r="TLE1102" s="4"/>
      <c r="TLF1102" s="4"/>
      <c r="TLG1102" s="4"/>
      <c r="TLH1102" s="4"/>
      <c r="TLI1102" s="4"/>
      <c r="TLJ1102" s="4"/>
      <c r="TLK1102" s="4"/>
      <c r="TLL1102" s="4"/>
      <c r="TLM1102" s="4"/>
      <c r="TLN1102" s="4"/>
      <c r="TLO1102" s="4"/>
      <c r="TLP1102" s="4"/>
      <c r="TLQ1102" s="4"/>
      <c r="TLR1102" s="4"/>
      <c r="TLS1102" s="4"/>
      <c r="TLT1102" s="4"/>
      <c r="TLU1102" s="4"/>
      <c r="TLV1102" s="4"/>
      <c r="TLW1102" s="4"/>
      <c r="TLX1102" s="4"/>
      <c r="TLY1102" s="4"/>
      <c r="TLZ1102" s="4"/>
      <c r="TMA1102" s="4"/>
      <c r="TMB1102" s="4"/>
      <c r="TMC1102" s="4"/>
      <c r="TMD1102" s="4"/>
      <c r="TME1102" s="4"/>
      <c r="TMF1102" s="4"/>
      <c r="TMG1102" s="4"/>
      <c r="TMH1102" s="4"/>
      <c r="TMI1102" s="4"/>
      <c r="TMJ1102" s="4"/>
      <c r="TMK1102" s="4"/>
      <c r="TML1102" s="4"/>
      <c r="TMM1102" s="4"/>
      <c r="TMN1102" s="4"/>
      <c r="TMO1102" s="4"/>
      <c r="TMP1102" s="4"/>
      <c r="TMQ1102" s="4"/>
      <c r="TMR1102" s="4"/>
      <c r="TMS1102" s="4"/>
      <c r="TMT1102" s="4"/>
      <c r="TMU1102" s="4"/>
      <c r="TMV1102" s="4"/>
      <c r="TMW1102" s="4"/>
      <c r="TMX1102" s="4"/>
      <c r="TMY1102" s="4"/>
      <c r="TMZ1102" s="4"/>
      <c r="TNA1102" s="4"/>
      <c r="TNB1102" s="4"/>
      <c r="TNC1102" s="4"/>
      <c r="TND1102" s="4"/>
      <c r="TNE1102" s="4"/>
      <c r="TNF1102" s="4"/>
      <c r="TNG1102" s="4"/>
      <c r="TNH1102" s="4"/>
      <c r="TNI1102" s="4"/>
      <c r="TNJ1102" s="4"/>
      <c r="TNK1102" s="4"/>
      <c r="TNL1102" s="4"/>
      <c r="TNM1102" s="4"/>
      <c r="TNN1102" s="4"/>
      <c r="TNO1102" s="4"/>
      <c r="TNP1102" s="4"/>
      <c r="TNQ1102" s="4"/>
      <c r="TNR1102" s="4"/>
      <c r="TNS1102" s="4"/>
      <c r="TNT1102" s="4"/>
      <c r="TNU1102" s="4"/>
      <c r="TNV1102" s="4"/>
      <c r="TNW1102" s="4"/>
      <c r="TNX1102" s="4"/>
      <c r="TNY1102" s="4"/>
      <c r="TNZ1102" s="4"/>
      <c r="TOA1102" s="4"/>
      <c r="TOB1102" s="4"/>
      <c r="TOC1102" s="4"/>
      <c r="TOD1102" s="4"/>
      <c r="TOE1102" s="4"/>
      <c r="TOF1102" s="4"/>
      <c r="TOG1102" s="4"/>
      <c r="TOH1102" s="4"/>
      <c r="TOI1102" s="4"/>
      <c r="TOJ1102" s="4"/>
      <c r="TOK1102" s="4"/>
      <c r="TOL1102" s="4"/>
      <c r="TOM1102" s="4"/>
      <c r="TON1102" s="4"/>
      <c r="TOO1102" s="4"/>
      <c r="TOP1102" s="4"/>
      <c r="TOQ1102" s="4"/>
      <c r="TOR1102" s="4"/>
      <c r="TOS1102" s="4"/>
      <c r="TOT1102" s="4"/>
      <c r="TOU1102" s="4"/>
      <c r="TOV1102" s="4"/>
      <c r="TOW1102" s="4"/>
      <c r="TOX1102" s="4"/>
      <c r="TOY1102" s="4"/>
      <c r="TOZ1102" s="4"/>
      <c r="TPA1102" s="4"/>
      <c r="TPB1102" s="4"/>
      <c r="TPC1102" s="4"/>
      <c r="TPD1102" s="4"/>
      <c r="TPE1102" s="4"/>
      <c r="TPF1102" s="4"/>
      <c r="TPG1102" s="4"/>
      <c r="TPH1102" s="4"/>
      <c r="TPI1102" s="4"/>
      <c r="TPJ1102" s="4"/>
      <c r="TPK1102" s="4"/>
      <c r="TPL1102" s="4"/>
      <c r="TPM1102" s="4"/>
      <c r="TPN1102" s="4"/>
      <c r="TPO1102" s="4"/>
      <c r="TPP1102" s="4"/>
      <c r="TPQ1102" s="4"/>
      <c r="TPR1102" s="4"/>
      <c r="TPS1102" s="4"/>
      <c r="TPT1102" s="4"/>
      <c r="TPU1102" s="4"/>
      <c r="TPV1102" s="4"/>
      <c r="TPW1102" s="4"/>
      <c r="TPX1102" s="4"/>
      <c r="TPY1102" s="4"/>
      <c r="TPZ1102" s="4"/>
      <c r="TQA1102" s="4"/>
      <c r="TQB1102" s="4"/>
      <c r="TQC1102" s="4"/>
      <c r="TQD1102" s="4"/>
      <c r="TQE1102" s="4"/>
      <c r="TQF1102" s="4"/>
      <c r="TQG1102" s="4"/>
      <c r="TQH1102" s="4"/>
      <c r="TQI1102" s="4"/>
      <c r="TQJ1102" s="4"/>
      <c r="TQK1102" s="4"/>
      <c r="TQL1102" s="4"/>
      <c r="TQM1102" s="4"/>
      <c r="TQN1102" s="4"/>
      <c r="TQO1102" s="4"/>
      <c r="TQP1102" s="4"/>
      <c r="TQQ1102" s="4"/>
      <c r="TQR1102" s="4"/>
      <c r="TQS1102" s="4"/>
      <c r="TQT1102" s="4"/>
      <c r="TQU1102" s="4"/>
      <c r="TQV1102" s="4"/>
      <c r="TQW1102" s="4"/>
      <c r="TQX1102" s="4"/>
      <c r="TQY1102" s="4"/>
      <c r="TQZ1102" s="4"/>
      <c r="TRA1102" s="4"/>
      <c r="TRB1102" s="4"/>
      <c r="TRC1102" s="4"/>
      <c r="TRD1102" s="4"/>
      <c r="TRE1102" s="4"/>
      <c r="TRF1102" s="4"/>
      <c r="TRG1102" s="4"/>
      <c r="TRH1102" s="4"/>
      <c r="TRI1102" s="4"/>
      <c r="TRJ1102" s="4"/>
      <c r="TRK1102" s="4"/>
      <c r="TRL1102" s="4"/>
      <c r="TRM1102" s="4"/>
      <c r="TRN1102" s="4"/>
      <c r="TRO1102" s="4"/>
      <c r="TRP1102" s="4"/>
      <c r="TRQ1102" s="4"/>
      <c r="TRR1102" s="4"/>
      <c r="TRS1102" s="4"/>
      <c r="TRT1102" s="4"/>
      <c r="TRU1102" s="4"/>
      <c r="TRV1102" s="4"/>
      <c r="TRW1102" s="4"/>
      <c r="TRX1102" s="4"/>
      <c r="TRY1102" s="4"/>
      <c r="TRZ1102" s="4"/>
      <c r="TSA1102" s="4"/>
      <c r="TSB1102" s="4"/>
      <c r="TSC1102" s="4"/>
      <c r="TSD1102" s="4"/>
      <c r="TSE1102" s="4"/>
      <c r="TSF1102" s="4"/>
      <c r="TSG1102" s="4"/>
      <c r="TSH1102" s="4"/>
      <c r="TSI1102" s="4"/>
      <c r="TSJ1102" s="4"/>
      <c r="TSK1102" s="4"/>
      <c r="TSL1102" s="4"/>
      <c r="TSM1102" s="4"/>
      <c r="TSN1102" s="4"/>
      <c r="TSO1102" s="4"/>
      <c r="TSP1102" s="4"/>
      <c r="TSQ1102" s="4"/>
      <c r="TSR1102" s="4"/>
      <c r="TSS1102" s="4"/>
      <c r="TST1102" s="4"/>
      <c r="TSU1102" s="4"/>
      <c r="TSV1102" s="4"/>
      <c r="TSW1102" s="4"/>
      <c r="TSX1102" s="4"/>
      <c r="TSY1102" s="4"/>
      <c r="TSZ1102" s="4"/>
      <c r="TTA1102" s="4"/>
      <c r="TTB1102" s="4"/>
      <c r="TTC1102" s="4"/>
      <c r="TTD1102" s="4"/>
      <c r="TTE1102" s="4"/>
      <c r="TTF1102" s="4"/>
      <c r="TTG1102" s="4"/>
      <c r="TTH1102" s="4"/>
      <c r="TTI1102" s="4"/>
      <c r="TTJ1102" s="4"/>
      <c r="TTK1102" s="4"/>
      <c r="TTL1102" s="4"/>
      <c r="TTM1102" s="4"/>
      <c r="TTN1102" s="4"/>
      <c r="TTO1102" s="4"/>
      <c r="TTP1102" s="4"/>
      <c r="TTQ1102" s="4"/>
      <c r="TTR1102" s="4"/>
      <c r="TTS1102" s="4"/>
      <c r="TTT1102" s="4"/>
      <c r="TTU1102" s="4"/>
      <c r="TTV1102" s="4"/>
      <c r="TTW1102" s="4"/>
      <c r="TTX1102" s="4"/>
      <c r="TTY1102" s="4"/>
      <c r="TTZ1102" s="4"/>
      <c r="TUA1102" s="4"/>
      <c r="TUB1102" s="4"/>
      <c r="TUC1102" s="4"/>
      <c r="TUD1102" s="4"/>
      <c r="TUE1102" s="4"/>
      <c r="TUF1102" s="4"/>
      <c r="TUG1102" s="4"/>
      <c r="TUH1102" s="4"/>
      <c r="TUI1102" s="4"/>
      <c r="TUJ1102" s="4"/>
      <c r="TUK1102" s="4"/>
      <c r="TUL1102" s="4"/>
      <c r="TUM1102" s="4"/>
      <c r="TUN1102" s="4"/>
      <c r="TUO1102" s="4"/>
      <c r="TUP1102" s="4"/>
      <c r="TUQ1102" s="4"/>
      <c r="TUR1102" s="4"/>
      <c r="TUS1102" s="4"/>
      <c r="TUT1102" s="4"/>
      <c r="TUU1102" s="4"/>
      <c r="TUV1102" s="4"/>
      <c r="TUW1102" s="4"/>
      <c r="TUX1102" s="4"/>
      <c r="TUY1102" s="4"/>
      <c r="TUZ1102" s="4"/>
      <c r="TVA1102" s="4"/>
      <c r="TVB1102" s="4"/>
      <c r="TVC1102" s="4"/>
      <c r="TVD1102" s="4"/>
      <c r="TVE1102" s="4"/>
      <c r="TVF1102" s="4"/>
      <c r="TVG1102" s="4"/>
      <c r="TVH1102" s="4"/>
      <c r="TVI1102" s="4"/>
      <c r="TVJ1102" s="4"/>
      <c r="TVK1102" s="4"/>
      <c r="TVL1102" s="4"/>
      <c r="TVM1102" s="4"/>
      <c r="TVN1102" s="4"/>
      <c r="TVO1102" s="4"/>
      <c r="TVP1102" s="4"/>
      <c r="TVQ1102" s="4"/>
      <c r="TVR1102" s="4"/>
      <c r="TVS1102" s="4"/>
      <c r="TVT1102" s="4"/>
      <c r="TVU1102" s="4"/>
      <c r="TVV1102" s="4"/>
      <c r="TVW1102" s="4"/>
      <c r="TVX1102" s="4"/>
      <c r="TVY1102" s="4"/>
      <c r="TVZ1102" s="4"/>
      <c r="TWA1102" s="4"/>
      <c r="TWB1102" s="4"/>
      <c r="TWC1102" s="4"/>
      <c r="TWD1102" s="4"/>
      <c r="TWE1102" s="4"/>
      <c r="TWF1102" s="4"/>
      <c r="TWG1102" s="4"/>
      <c r="TWH1102" s="4"/>
      <c r="TWI1102" s="4"/>
      <c r="TWJ1102" s="4"/>
      <c r="TWK1102" s="4"/>
      <c r="TWL1102" s="4"/>
      <c r="TWM1102" s="4"/>
      <c r="TWN1102" s="4"/>
      <c r="TWO1102" s="4"/>
      <c r="TWP1102" s="4"/>
      <c r="TWQ1102" s="4"/>
      <c r="TWR1102" s="4"/>
      <c r="TWS1102" s="4"/>
      <c r="TWT1102" s="4"/>
      <c r="TWU1102" s="4"/>
      <c r="TWV1102" s="4"/>
      <c r="TWW1102" s="4"/>
      <c r="TWX1102" s="4"/>
      <c r="TWY1102" s="4"/>
      <c r="TWZ1102" s="4"/>
      <c r="TXA1102" s="4"/>
      <c r="TXB1102" s="4"/>
      <c r="TXC1102" s="4"/>
      <c r="TXD1102" s="4"/>
      <c r="TXE1102" s="4"/>
      <c r="TXF1102" s="4"/>
      <c r="TXG1102" s="4"/>
      <c r="TXH1102" s="4"/>
      <c r="TXI1102" s="4"/>
      <c r="TXJ1102" s="4"/>
      <c r="TXK1102" s="4"/>
      <c r="TXL1102" s="4"/>
      <c r="TXM1102" s="4"/>
      <c r="TXN1102" s="4"/>
      <c r="TXO1102" s="4"/>
      <c r="TXP1102" s="4"/>
      <c r="TXQ1102" s="4"/>
      <c r="TXR1102" s="4"/>
      <c r="TXS1102" s="4"/>
      <c r="TXT1102" s="4"/>
      <c r="TXU1102" s="4"/>
      <c r="TXV1102" s="4"/>
      <c r="TXW1102" s="4"/>
      <c r="TXX1102" s="4"/>
      <c r="TXY1102" s="4"/>
      <c r="TXZ1102" s="4"/>
      <c r="TYA1102" s="4"/>
      <c r="TYB1102" s="4"/>
      <c r="TYC1102" s="4"/>
      <c r="TYD1102" s="4"/>
      <c r="TYE1102" s="4"/>
      <c r="TYF1102" s="4"/>
      <c r="TYG1102" s="4"/>
      <c r="TYH1102" s="4"/>
      <c r="TYI1102" s="4"/>
      <c r="TYJ1102" s="4"/>
      <c r="TYK1102" s="4"/>
      <c r="TYL1102" s="4"/>
      <c r="TYM1102" s="4"/>
      <c r="TYN1102" s="4"/>
      <c r="TYO1102" s="4"/>
      <c r="TYP1102" s="4"/>
      <c r="TYQ1102" s="4"/>
      <c r="TYR1102" s="4"/>
      <c r="TYS1102" s="4"/>
      <c r="TYT1102" s="4"/>
      <c r="TYU1102" s="4"/>
      <c r="TYV1102" s="4"/>
      <c r="TYW1102" s="4"/>
      <c r="TYX1102" s="4"/>
      <c r="TYY1102" s="4"/>
      <c r="TYZ1102" s="4"/>
      <c r="TZA1102" s="4"/>
      <c r="TZB1102" s="4"/>
      <c r="TZC1102" s="4"/>
      <c r="TZD1102" s="4"/>
      <c r="TZE1102" s="4"/>
      <c r="TZF1102" s="4"/>
      <c r="TZG1102" s="4"/>
      <c r="TZH1102" s="4"/>
      <c r="TZI1102" s="4"/>
      <c r="TZJ1102" s="4"/>
      <c r="TZK1102" s="4"/>
      <c r="TZL1102" s="4"/>
      <c r="TZM1102" s="4"/>
      <c r="TZN1102" s="4"/>
      <c r="TZO1102" s="4"/>
      <c r="TZP1102" s="4"/>
      <c r="TZQ1102" s="4"/>
      <c r="TZR1102" s="4"/>
      <c r="TZS1102" s="4"/>
      <c r="TZT1102" s="4"/>
      <c r="TZU1102" s="4"/>
      <c r="TZV1102" s="4"/>
      <c r="TZW1102" s="4"/>
      <c r="TZX1102" s="4"/>
      <c r="TZY1102" s="4"/>
      <c r="TZZ1102" s="4"/>
      <c r="UAA1102" s="4"/>
      <c r="UAB1102" s="4"/>
      <c r="UAC1102" s="4"/>
      <c r="UAD1102" s="4"/>
      <c r="UAE1102" s="4"/>
      <c r="UAF1102" s="4"/>
      <c r="UAG1102" s="4"/>
      <c r="UAH1102" s="4"/>
      <c r="UAI1102" s="4"/>
      <c r="UAJ1102" s="4"/>
      <c r="UAK1102" s="4"/>
      <c r="UAL1102" s="4"/>
      <c r="UAM1102" s="4"/>
      <c r="UAN1102" s="4"/>
      <c r="UAO1102" s="4"/>
      <c r="UAP1102" s="4"/>
      <c r="UAQ1102" s="4"/>
      <c r="UAR1102" s="4"/>
      <c r="UAS1102" s="4"/>
      <c r="UAT1102" s="4"/>
      <c r="UAU1102" s="4"/>
      <c r="UAV1102" s="4"/>
      <c r="UAW1102" s="4"/>
      <c r="UAX1102" s="4"/>
      <c r="UAY1102" s="4"/>
      <c r="UAZ1102" s="4"/>
      <c r="UBA1102" s="4"/>
      <c r="UBB1102" s="4"/>
      <c r="UBC1102" s="4"/>
      <c r="UBD1102" s="4"/>
      <c r="UBE1102" s="4"/>
      <c r="UBF1102" s="4"/>
      <c r="UBG1102" s="4"/>
      <c r="UBH1102" s="4"/>
      <c r="UBI1102" s="4"/>
      <c r="UBJ1102" s="4"/>
      <c r="UBK1102" s="4"/>
      <c r="UBL1102" s="4"/>
      <c r="UBM1102" s="4"/>
      <c r="UBN1102" s="4"/>
      <c r="UBO1102" s="4"/>
      <c r="UBP1102" s="4"/>
      <c r="UBQ1102" s="4"/>
      <c r="UBR1102" s="4"/>
      <c r="UBS1102" s="4"/>
      <c r="UBT1102" s="4"/>
      <c r="UBU1102" s="4"/>
      <c r="UBV1102" s="4"/>
      <c r="UBW1102" s="4"/>
      <c r="UBX1102" s="4"/>
      <c r="UBY1102" s="4"/>
      <c r="UBZ1102" s="4"/>
      <c r="UCA1102" s="4"/>
      <c r="UCB1102" s="4"/>
      <c r="UCC1102" s="4"/>
      <c r="UCD1102" s="4"/>
      <c r="UCE1102" s="4"/>
      <c r="UCF1102" s="4"/>
      <c r="UCG1102" s="4"/>
      <c r="UCH1102" s="4"/>
      <c r="UCI1102" s="4"/>
      <c r="UCJ1102" s="4"/>
      <c r="UCK1102" s="4"/>
      <c r="UCL1102" s="4"/>
      <c r="UCM1102" s="4"/>
      <c r="UCN1102" s="4"/>
      <c r="UCO1102" s="4"/>
      <c r="UCP1102" s="4"/>
      <c r="UCQ1102" s="4"/>
      <c r="UCR1102" s="4"/>
      <c r="UCS1102" s="4"/>
      <c r="UCT1102" s="4"/>
      <c r="UCU1102" s="4"/>
      <c r="UCV1102" s="4"/>
      <c r="UCW1102" s="4"/>
      <c r="UCX1102" s="4"/>
      <c r="UCY1102" s="4"/>
      <c r="UCZ1102" s="4"/>
      <c r="UDA1102" s="4"/>
      <c r="UDB1102" s="4"/>
      <c r="UDC1102" s="4"/>
      <c r="UDD1102" s="4"/>
      <c r="UDE1102" s="4"/>
      <c r="UDF1102" s="4"/>
      <c r="UDG1102" s="4"/>
      <c r="UDH1102" s="4"/>
      <c r="UDI1102" s="4"/>
      <c r="UDJ1102" s="4"/>
      <c r="UDK1102" s="4"/>
      <c r="UDL1102" s="4"/>
      <c r="UDM1102" s="4"/>
      <c r="UDN1102" s="4"/>
      <c r="UDO1102" s="4"/>
      <c r="UDP1102" s="4"/>
      <c r="UDQ1102" s="4"/>
      <c r="UDR1102" s="4"/>
      <c r="UDS1102" s="4"/>
      <c r="UDT1102" s="4"/>
      <c r="UDU1102" s="4"/>
      <c r="UDV1102" s="4"/>
      <c r="UDW1102" s="4"/>
      <c r="UDX1102" s="4"/>
      <c r="UDY1102" s="4"/>
      <c r="UDZ1102" s="4"/>
      <c r="UEA1102" s="4"/>
      <c r="UEB1102" s="4"/>
      <c r="UEC1102" s="4"/>
      <c r="UED1102" s="4"/>
      <c r="UEE1102" s="4"/>
      <c r="UEF1102" s="4"/>
      <c r="UEG1102" s="4"/>
      <c r="UEH1102" s="4"/>
      <c r="UEI1102" s="4"/>
      <c r="UEJ1102" s="4"/>
      <c r="UEK1102" s="4"/>
      <c r="UEL1102" s="4"/>
      <c r="UEM1102" s="4"/>
      <c r="UEN1102" s="4"/>
      <c r="UEO1102" s="4"/>
      <c r="UEP1102" s="4"/>
      <c r="UEQ1102" s="4"/>
      <c r="UER1102" s="4"/>
      <c r="UES1102" s="4"/>
      <c r="UET1102" s="4"/>
      <c r="UEU1102" s="4"/>
      <c r="UEV1102" s="4"/>
      <c r="UEW1102" s="4"/>
      <c r="UEX1102" s="4"/>
      <c r="UEY1102" s="4"/>
      <c r="UEZ1102" s="4"/>
      <c r="UFA1102" s="4"/>
      <c r="UFB1102" s="4"/>
      <c r="UFC1102" s="4"/>
      <c r="UFD1102" s="4"/>
      <c r="UFE1102" s="4"/>
      <c r="UFF1102" s="4"/>
      <c r="UFG1102" s="4"/>
      <c r="UFH1102" s="4"/>
      <c r="UFI1102" s="4"/>
      <c r="UFJ1102" s="4"/>
      <c r="UFK1102" s="4"/>
      <c r="UFL1102" s="4"/>
      <c r="UFM1102" s="4"/>
      <c r="UFN1102" s="4"/>
      <c r="UFO1102" s="4"/>
      <c r="UFP1102" s="4"/>
      <c r="UFQ1102" s="4"/>
      <c r="UFR1102" s="4"/>
      <c r="UFS1102" s="4"/>
      <c r="UFT1102" s="4"/>
      <c r="UFU1102" s="4"/>
      <c r="UFV1102" s="4"/>
      <c r="UFW1102" s="4"/>
      <c r="UFX1102" s="4"/>
      <c r="UFY1102" s="4"/>
      <c r="UFZ1102" s="4"/>
      <c r="UGA1102" s="4"/>
      <c r="UGB1102" s="4"/>
      <c r="UGC1102" s="4"/>
      <c r="UGD1102" s="4"/>
      <c r="UGE1102" s="4"/>
      <c r="UGF1102" s="4"/>
      <c r="UGG1102" s="4"/>
      <c r="UGH1102" s="4"/>
      <c r="UGI1102" s="4"/>
      <c r="UGJ1102" s="4"/>
      <c r="UGK1102" s="4"/>
      <c r="UGL1102" s="4"/>
      <c r="UGM1102" s="4"/>
      <c r="UGN1102" s="4"/>
      <c r="UGO1102" s="4"/>
      <c r="UGP1102" s="4"/>
      <c r="UGQ1102" s="4"/>
      <c r="UGR1102" s="4"/>
      <c r="UGS1102" s="4"/>
      <c r="UGT1102" s="4"/>
      <c r="UGU1102" s="4"/>
      <c r="UGV1102" s="4"/>
      <c r="UGW1102" s="4"/>
      <c r="UGX1102" s="4"/>
      <c r="UGY1102" s="4"/>
      <c r="UGZ1102" s="4"/>
      <c r="UHA1102" s="4"/>
      <c r="UHB1102" s="4"/>
      <c r="UHC1102" s="4"/>
      <c r="UHD1102" s="4"/>
      <c r="UHE1102" s="4"/>
      <c r="UHF1102" s="4"/>
      <c r="UHG1102" s="4"/>
      <c r="UHH1102" s="4"/>
      <c r="UHI1102" s="4"/>
      <c r="UHJ1102" s="4"/>
      <c r="UHK1102" s="4"/>
      <c r="UHL1102" s="4"/>
      <c r="UHM1102" s="4"/>
      <c r="UHN1102" s="4"/>
      <c r="UHO1102" s="4"/>
      <c r="UHP1102" s="4"/>
      <c r="UHQ1102" s="4"/>
      <c r="UHR1102" s="4"/>
      <c r="UHS1102" s="4"/>
      <c r="UHT1102" s="4"/>
      <c r="UHU1102" s="4"/>
      <c r="UHV1102" s="4"/>
      <c r="UHW1102" s="4"/>
      <c r="UHX1102" s="4"/>
      <c r="UHY1102" s="4"/>
      <c r="UHZ1102" s="4"/>
      <c r="UIA1102" s="4"/>
      <c r="UIB1102" s="4"/>
      <c r="UIC1102" s="4"/>
      <c r="UID1102" s="4"/>
      <c r="UIE1102" s="4"/>
      <c r="UIF1102" s="4"/>
      <c r="UIG1102" s="4"/>
      <c r="UIH1102" s="4"/>
      <c r="UII1102" s="4"/>
      <c r="UIJ1102" s="4"/>
      <c r="UIK1102" s="4"/>
      <c r="UIL1102" s="4"/>
      <c r="UIM1102" s="4"/>
      <c r="UIN1102" s="4"/>
      <c r="UIO1102" s="4"/>
      <c r="UIP1102" s="4"/>
      <c r="UIQ1102" s="4"/>
      <c r="UIR1102" s="4"/>
      <c r="UIS1102" s="4"/>
      <c r="UIT1102" s="4"/>
      <c r="UIU1102" s="4"/>
      <c r="UIV1102" s="4"/>
      <c r="UIW1102" s="4"/>
      <c r="UIX1102" s="4"/>
      <c r="UIY1102" s="4"/>
      <c r="UIZ1102" s="4"/>
      <c r="UJA1102" s="4"/>
      <c r="UJB1102" s="4"/>
      <c r="UJC1102" s="4"/>
      <c r="UJD1102" s="4"/>
      <c r="UJE1102" s="4"/>
      <c r="UJF1102" s="4"/>
      <c r="UJG1102" s="4"/>
      <c r="UJH1102" s="4"/>
      <c r="UJI1102" s="4"/>
      <c r="UJJ1102" s="4"/>
      <c r="UJK1102" s="4"/>
      <c r="UJL1102" s="4"/>
      <c r="UJM1102" s="4"/>
      <c r="UJN1102" s="4"/>
      <c r="UJO1102" s="4"/>
      <c r="UJP1102" s="4"/>
      <c r="UJQ1102" s="4"/>
      <c r="UJR1102" s="4"/>
      <c r="UJS1102" s="4"/>
      <c r="UJT1102" s="4"/>
      <c r="UJU1102" s="4"/>
      <c r="UJV1102" s="4"/>
      <c r="UJW1102" s="4"/>
      <c r="UJX1102" s="4"/>
      <c r="UJY1102" s="4"/>
      <c r="UJZ1102" s="4"/>
      <c r="UKA1102" s="4"/>
      <c r="UKB1102" s="4"/>
      <c r="UKC1102" s="4"/>
      <c r="UKD1102" s="4"/>
      <c r="UKE1102" s="4"/>
      <c r="UKF1102" s="4"/>
      <c r="UKG1102" s="4"/>
      <c r="UKH1102" s="4"/>
      <c r="UKI1102" s="4"/>
      <c r="UKJ1102" s="4"/>
      <c r="UKK1102" s="4"/>
      <c r="UKL1102" s="4"/>
      <c r="UKM1102" s="4"/>
      <c r="UKN1102" s="4"/>
      <c r="UKO1102" s="4"/>
      <c r="UKP1102" s="4"/>
      <c r="UKQ1102" s="4"/>
      <c r="UKR1102" s="4"/>
      <c r="UKS1102" s="4"/>
      <c r="UKT1102" s="4"/>
      <c r="UKU1102" s="4"/>
      <c r="UKV1102" s="4"/>
      <c r="UKW1102" s="4"/>
      <c r="UKX1102" s="4"/>
      <c r="UKY1102" s="4"/>
      <c r="UKZ1102" s="4"/>
      <c r="ULA1102" s="4"/>
      <c r="ULB1102" s="4"/>
      <c r="ULC1102" s="4"/>
      <c r="ULD1102" s="4"/>
      <c r="ULE1102" s="4"/>
      <c r="ULF1102" s="4"/>
      <c r="ULG1102" s="4"/>
      <c r="ULH1102" s="4"/>
      <c r="ULI1102" s="4"/>
      <c r="ULJ1102" s="4"/>
      <c r="ULK1102" s="4"/>
      <c r="ULL1102" s="4"/>
      <c r="ULM1102" s="4"/>
      <c r="ULN1102" s="4"/>
      <c r="ULO1102" s="4"/>
      <c r="ULP1102" s="4"/>
      <c r="ULQ1102" s="4"/>
      <c r="ULR1102" s="4"/>
      <c r="ULS1102" s="4"/>
      <c r="ULT1102" s="4"/>
      <c r="ULU1102" s="4"/>
      <c r="ULV1102" s="4"/>
      <c r="ULW1102" s="4"/>
      <c r="ULX1102" s="4"/>
      <c r="ULY1102" s="4"/>
      <c r="ULZ1102" s="4"/>
      <c r="UMA1102" s="4"/>
      <c r="UMB1102" s="4"/>
      <c r="UMC1102" s="4"/>
      <c r="UMD1102" s="4"/>
      <c r="UME1102" s="4"/>
      <c r="UMF1102" s="4"/>
      <c r="UMG1102" s="4"/>
      <c r="UMH1102" s="4"/>
      <c r="UMI1102" s="4"/>
      <c r="UMJ1102" s="4"/>
      <c r="UMK1102" s="4"/>
      <c r="UML1102" s="4"/>
      <c r="UMM1102" s="4"/>
      <c r="UMN1102" s="4"/>
      <c r="UMO1102" s="4"/>
      <c r="UMP1102" s="4"/>
      <c r="UMQ1102" s="4"/>
      <c r="UMR1102" s="4"/>
      <c r="UMS1102" s="4"/>
      <c r="UMT1102" s="4"/>
      <c r="UMU1102" s="4"/>
      <c r="UMV1102" s="4"/>
      <c r="UMW1102" s="4"/>
      <c r="UMX1102" s="4"/>
      <c r="UMY1102" s="4"/>
      <c r="UMZ1102" s="4"/>
      <c r="UNA1102" s="4"/>
      <c r="UNB1102" s="4"/>
      <c r="UNC1102" s="4"/>
      <c r="UND1102" s="4"/>
      <c r="UNE1102" s="4"/>
      <c r="UNF1102" s="4"/>
      <c r="UNG1102" s="4"/>
      <c r="UNH1102" s="4"/>
      <c r="UNI1102" s="4"/>
      <c r="UNJ1102" s="4"/>
      <c r="UNK1102" s="4"/>
      <c r="UNL1102" s="4"/>
      <c r="UNM1102" s="4"/>
      <c r="UNN1102" s="4"/>
      <c r="UNO1102" s="4"/>
      <c r="UNP1102" s="4"/>
      <c r="UNQ1102" s="4"/>
      <c r="UNR1102" s="4"/>
      <c r="UNS1102" s="4"/>
      <c r="UNT1102" s="4"/>
      <c r="UNU1102" s="4"/>
      <c r="UNV1102" s="4"/>
      <c r="UNW1102" s="4"/>
      <c r="UNX1102" s="4"/>
      <c r="UNY1102" s="4"/>
      <c r="UNZ1102" s="4"/>
      <c r="UOA1102" s="4"/>
      <c r="UOB1102" s="4"/>
      <c r="UOC1102" s="4"/>
      <c r="UOD1102" s="4"/>
      <c r="UOE1102" s="4"/>
      <c r="UOF1102" s="4"/>
      <c r="UOG1102" s="4"/>
      <c r="UOH1102" s="4"/>
      <c r="UOI1102" s="4"/>
      <c r="UOJ1102" s="4"/>
      <c r="UOK1102" s="4"/>
      <c r="UOL1102" s="4"/>
      <c r="UOM1102" s="4"/>
      <c r="UON1102" s="4"/>
      <c r="UOO1102" s="4"/>
      <c r="UOP1102" s="4"/>
      <c r="UOQ1102" s="4"/>
      <c r="UOR1102" s="4"/>
      <c r="UOS1102" s="4"/>
      <c r="UOT1102" s="4"/>
      <c r="UOU1102" s="4"/>
      <c r="UOV1102" s="4"/>
      <c r="UOW1102" s="4"/>
      <c r="UOX1102" s="4"/>
      <c r="UOY1102" s="4"/>
      <c r="UOZ1102" s="4"/>
      <c r="UPA1102" s="4"/>
      <c r="UPB1102" s="4"/>
      <c r="UPC1102" s="4"/>
      <c r="UPD1102" s="4"/>
      <c r="UPE1102" s="4"/>
      <c r="UPF1102" s="4"/>
      <c r="UPG1102" s="4"/>
      <c r="UPH1102" s="4"/>
      <c r="UPI1102" s="4"/>
      <c r="UPJ1102" s="4"/>
      <c r="UPK1102" s="4"/>
      <c r="UPL1102" s="4"/>
      <c r="UPM1102" s="4"/>
      <c r="UPN1102" s="4"/>
      <c r="UPO1102" s="4"/>
      <c r="UPP1102" s="4"/>
      <c r="UPQ1102" s="4"/>
      <c r="UPR1102" s="4"/>
      <c r="UPS1102" s="4"/>
      <c r="UPT1102" s="4"/>
      <c r="UPU1102" s="4"/>
      <c r="UPV1102" s="4"/>
      <c r="UPW1102" s="4"/>
      <c r="UPX1102" s="4"/>
      <c r="UPY1102" s="4"/>
      <c r="UPZ1102" s="4"/>
      <c r="UQA1102" s="4"/>
      <c r="UQB1102" s="4"/>
      <c r="UQC1102" s="4"/>
      <c r="UQD1102" s="4"/>
      <c r="UQE1102" s="4"/>
      <c r="UQF1102" s="4"/>
      <c r="UQG1102" s="4"/>
      <c r="UQH1102" s="4"/>
      <c r="UQI1102" s="4"/>
      <c r="UQJ1102" s="4"/>
      <c r="UQK1102" s="4"/>
      <c r="UQL1102" s="4"/>
      <c r="UQM1102" s="4"/>
      <c r="UQN1102" s="4"/>
      <c r="UQO1102" s="4"/>
      <c r="UQP1102" s="4"/>
      <c r="UQQ1102" s="4"/>
      <c r="UQR1102" s="4"/>
      <c r="UQS1102" s="4"/>
      <c r="UQT1102" s="4"/>
      <c r="UQU1102" s="4"/>
      <c r="UQV1102" s="4"/>
      <c r="UQW1102" s="4"/>
      <c r="UQX1102" s="4"/>
      <c r="UQY1102" s="4"/>
      <c r="UQZ1102" s="4"/>
      <c r="URA1102" s="4"/>
      <c r="URB1102" s="4"/>
      <c r="URC1102" s="4"/>
      <c r="URD1102" s="4"/>
      <c r="URE1102" s="4"/>
      <c r="URF1102" s="4"/>
      <c r="URG1102" s="4"/>
      <c r="URH1102" s="4"/>
      <c r="URI1102" s="4"/>
      <c r="URJ1102" s="4"/>
      <c r="URK1102" s="4"/>
      <c r="URL1102" s="4"/>
      <c r="URM1102" s="4"/>
      <c r="URN1102" s="4"/>
      <c r="URO1102" s="4"/>
      <c r="URP1102" s="4"/>
      <c r="URQ1102" s="4"/>
      <c r="URR1102" s="4"/>
      <c r="URS1102" s="4"/>
      <c r="URT1102" s="4"/>
      <c r="URU1102" s="4"/>
      <c r="URV1102" s="4"/>
      <c r="URW1102" s="4"/>
      <c r="URX1102" s="4"/>
      <c r="URY1102" s="4"/>
      <c r="URZ1102" s="4"/>
      <c r="USA1102" s="4"/>
      <c r="USB1102" s="4"/>
      <c r="USC1102" s="4"/>
      <c r="USD1102" s="4"/>
      <c r="USE1102" s="4"/>
      <c r="USF1102" s="4"/>
      <c r="USG1102" s="4"/>
      <c r="USH1102" s="4"/>
      <c r="USI1102" s="4"/>
      <c r="USJ1102" s="4"/>
      <c r="USK1102" s="4"/>
      <c r="USL1102" s="4"/>
      <c r="USM1102" s="4"/>
      <c r="USN1102" s="4"/>
      <c r="USO1102" s="4"/>
      <c r="USP1102" s="4"/>
      <c r="USQ1102" s="4"/>
      <c r="USR1102" s="4"/>
      <c r="USS1102" s="4"/>
      <c r="UST1102" s="4"/>
      <c r="USU1102" s="4"/>
      <c r="USV1102" s="4"/>
      <c r="USW1102" s="4"/>
      <c r="USX1102" s="4"/>
      <c r="USY1102" s="4"/>
      <c r="USZ1102" s="4"/>
      <c r="UTA1102" s="4"/>
      <c r="UTB1102" s="4"/>
      <c r="UTC1102" s="4"/>
      <c r="UTD1102" s="4"/>
      <c r="UTE1102" s="4"/>
      <c r="UTF1102" s="4"/>
      <c r="UTG1102" s="4"/>
      <c r="UTH1102" s="4"/>
      <c r="UTI1102" s="4"/>
      <c r="UTJ1102" s="4"/>
      <c r="UTK1102" s="4"/>
      <c r="UTL1102" s="4"/>
      <c r="UTM1102" s="4"/>
      <c r="UTN1102" s="4"/>
      <c r="UTO1102" s="4"/>
      <c r="UTP1102" s="4"/>
      <c r="UTQ1102" s="4"/>
      <c r="UTR1102" s="4"/>
      <c r="UTS1102" s="4"/>
      <c r="UTT1102" s="4"/>
      <c r="UTU1102" s="4"/>
      <c r="UTV1102" s="4"/>
      <c r="UTW1102" s="4"/>
      <c r="UTX1102" s="4"/>
      <c r="UTY1102" s="4"/>
      <c r="UTZ1102" s="4"/>
      <c r="UUA1102" s="4"/>
      <c r="UUB1102" s="4"/>
      <c r="UUC1102" s="4"/>
      <c r="UUD1102" s="4"/>
      <c r="UUE1102" s="4"/>
      <c r="UUF1102" s="4"/>
      <c r="UUG1102" s="4"/>
      <c r="UUH1102" s="4"/>
      <c r="UUI1102" s="4"/>
      <c r="UUJ1102" s="4"/>
      <c r="UUK1102" s="4"/>
      <c r="UUL1102" s="4"/>
      <c r="UUM1102" s="4"/>
      <c r="UUN1102" s="4"/>
      <c r="UUO1102" s="4"/>
      <c r="UUP1102" s="4"/>
      <c r="UUQ1102" s="4"/>
      <c r="UUR1102" s="4"/>
      <c r="UUS1102" s="4"/>
      <c r="UUT1102" s="4"/>
      <c r="UUU1102" s="4"/>
      <c r="UUV1102" s="4"/>
      <c r="UUW1102" s="4"/>
      <c r="UUX1102" s="4"/>
      <c r="UUY1102" s="4"/>
      <c r="UUZ1102" s="4"/>
      <c r="UVA1102" s="4"/>
      <c r="UVB1102" s="4"/>
      <c r="UVC1102" s="4"/>
      <c r="UVD1102" s="4"/>
      <c r="UVE1102" s="4"/>
      <c r="UVF1102" s="4"/>
      <c r="UVG1102" s="4"/>
      <c r="UVH1102" s="4"/>
      <c r="UVI1102" s="4"/>
      <c r="UVJ1102" s="4"/>
      <c r="UVK1102" s="4"/>
      <c r="UVL1102" s="4"/>
      <c r="UVM1102" s="4"/>
      <c r="UVN1102" s="4"/>
      <c r="UVO1102" s="4"/>
      <c r="UVP1102" s="4"/>
      <c r="UVQ1102" s="4"/>
      <c r="UVR1102" s="4"/>
      <c r="UVS1102" s="4"/>
      <c r="UVT1102" s="4"/>
      <c r="UVU1102" s="4"/>
      <c r="UVV1102" s="4"/>
      <c r="UVW1102" s="4"/>
      <c r="UVX1102" s="4"/>
      <c r="UVY1102" s="4"/>
      <c r="UVZ1102" s="4"/>
      <c r="UWA1102" s="4"/>
      <c r="UWB1102" s="4"/>
      <c r="UWC1102" s="4"/>
      <c r="UWD1102" s="4"/>
      <c r="UWE1102" s="4"/>
      <c r="UWF1102" s="4"/>
      <c r="UWG1102" s="4"/>
      <c r="UWH1102" s="4"/>
      <c r="UWI1102" s="4"/>
      <c r="UWJ1102" s="4"/>
      <c r="UWK1102" s="4"/>
      <c r="UWL1102" s="4"/>
      <c r="UWM1102" s="4"/>
      <c r="UWN1102" s="4"/>
      <c r="UWO1102" s="4"/>
      <c r="UWP1102" s="4"/>
      <c r="UWQ1102" s="4"/>
      <c r="UWR1102" s="4"/>
      <c r="UWS1102" s="4"/>
      <c r="UWT1102" s="4"/>
      <c r="UWU1102" s="4"/>
      <c r="UWV1102" s="4"/>
      <c r="UWW1102" s="4"/>
      <c r="UWX1102" s="4"/>
      <c r="UWY1102" s="4"/>
      <c r="UWZ1102" s="4"/>
      <c r="UXA1102" s="4"/>
      <c r="UXB1102" s="4"/>
      <c r="UXC1102" s="4"/>
      <c r="UXD1102" s="4"/>
      <c r="UXE1102" s="4"/>
      <c r="UXF1102" s="4"/>
      <c r="UXG1102" s="4"/>
      <c r="UXH1102" s="4"/>
      <c r="UXI1102" s="4"/>
      <c r="UXJ1102" s="4"/>
      <c r="UXK1102" s="4"/>
      <c r="UXL1102" s="4"/>
      <c r="UXM1102" s="4"/>
      <c r="UXN1102" s="4"/>
      <c r="UXO1102" s="4"/>
      <c r="UXP1102" s="4"/>
      <c r="UXQ1102" s="4"/>
      <c r="UXR1102" s="4"/>
      <c r="UXS1102" s="4"/>
      <c r="UXT1102" s="4"/>
      <c r="UXU1102" s="4"/>
      <c r="UXV1102" s="4"/>
      <c r="UXW1102" s="4"/>
      <c r="UXX1102" s="4"/>
      <c r="UXY1102" s="4"/>
      <c r="UXZ1102" s="4"/>
      <c r="UYA1102" s="4"/>
      <c r="UYB1102" s="4"/>
      <c r="UYC1102" s="4"/>
      <c r="UYD1102" s="4"/>
      <c r="UYE1102" s="4"/>
      <c r="UYF1102" s="4"/>
      <c r="UYG1102" s="4"/>
      <c r="UYH1102" s="4"/>
      <c r="UYI1102" s="4"/>
      <c r="UYJ1102" s="4"/>
      <c r="UYK1102" s="4"/>
      <c r="UYL1102" s="4"/>
      <c r="UYM1102" s="4"/>
      <c r="UYN1102" s="4"/>
      <c r="UYO1102" s="4"/>
      <c r="UYP1102" s="4"/>
      <c r="UYQ1102" s="4"/>
      <c r="UYR1102" s="4"/>
      <c r="UYS1102" s="4"/>
      <c r="UYT1102" s="4"/>
      <c r="UYU1102" s="4"/>
      <c r="UYV1102" s="4"/>
      <c r="UYW1102" s="4"/>
      <c r="UYX1102" s="4"/>
      <c r="UYY1102" s="4"/>
      <c r="UYZ1102" s="4"/>
      <c r="UZA1102" s="4"/>
      <c r="UZB1102" s="4"/>
      <c r="UZC1102" s="4"/>
      <c r="UZD1102" s="4"/>
      <c r="UZE1102" s="4"/>
      <c r="UZF1102" s="4"/>
      <c r="UZG1102" s="4"/>
      <c r="UZH1102" s="4"/>
      <c r="UZI1102" s="4"/>
      <c r="UZJ1102" s="4"/>
      <c r="UZK1102" s="4"/>
      <c r="UZL1102" s="4"/>
      <c r="UZM1102" s="4"/>
      <c r="UZN1102" s="4"/>
      <c r="UZO1102" s="4"/>
      <c r="UZP1102" s="4"/>
      <c r="UZQ1102" s="4"/>
      <c r="UZR1102" s="4"/>
      <c r="UZS1102" s="4"/>
      <c r="UZT1102" s="4"/>
      <c r="UZU1102" s="4"/>
      <c r="UZV1102" s="4"/>
      <c r="UZW1102" s="4"/>
      <c r="UZX1102" s="4"/>
      <c r="UZY1102" s="4"/>
      <c r="UZZ1102" s="4"/>
      <c r="VAA1102" s="4"/>
      <c r="VAB1102" s="4"/>
      <c r="VAC1102" s="4"/>
      <c r="VAD1102" s="4"/>
      <c r="VAE1102" s="4"/>
      <c r="VAF1102" s="4"/>
      <c r="VAG1102" s="4"/>
      <c r="VAH1102" s="4"/>
      <c r="VAI1102" s="4"/>
      <c r="VAJ1102" s="4"/>
      <c r="VAK1102" s="4"/>
      <c r="VAL1102" s="4"/>
      <c r="VAM1102" s="4"/>
      <c r="VAN1102" s="4"/>
      <c r="VAO1102" s="4"/>
      <c r="VAP1102" s="4"/>
      <c r="VAQ1102" s="4"/>
      <c r="VAR1102" s="4"/>
      <c r="VAS1102" s="4"/>
      <c r="VAT1102" s="4"/>
      <c r="VAU1102" s="4"/>
      <c r="VAV1102" s="4"/>
      <c r="VAW1102" s="4"/>
      <c r="VAX1102" s="4"/>
      <c r="VAY1102" s="4"/>
      <c r="VAZ1102" s="4"/>
      <c r="VBA1102" s="4"/>
      <c r="VBB1102" s="4"/>
      <c r="VBC1102" s="4"/>
      <c r="VBD1102" s="4"/>
      <c r="VBE1102" s="4"/>
      <c r="VBF1102" s="4"/>
      <c r="VBG1102" s="4"/>
      <c r="VBH1102" s="4"/>
      <c r="VBI1102" s="4"/>
      <c r="VBJ1102" s="4"/>
      <c r="VBK1102" s="4"/>
      <c r="VBL1102" s="4"/>
      <c r="VBM1102" s="4"/>
      <c r="VBN1102" s="4"/>
      <c r="VBO1102" s="4"/>
      <c r="VBP1102" s="4"/>
      <c r="VBQ1102" s="4"/>
      <c r="VBR1102" s="4"/>
      <c r="VBS1102" s="4"/>
      <c r="VBT1102" s="4"/>
      <c r="VBU1102" s="4"/>
      <c r="VBV1102" s="4"/>
      <c r="VBW1102" s="4"/>
      <c r="VBX1102" s="4"/>
      <c r="VBY1102" s="4"/>
      <c r="VBZ1102" s="4"/>
      <c r="VCA1102" s="4"/>
      <c r="VCB1102" s="4"/>
      <c r="VCC1102" s="4"/>
      <c r="VCD1102" s="4"/>
      <c r="VCE1102" s="4"/>
      <c r="VCF1102" s="4"/>
      <c r="VCG1102" s="4"/>
      <c r="VCH1102" s="4"/>
      <c r="VCI1102" s="4"/>
      <c r="VCJ1102" s="4"/>
      <c r="VCK1102" s="4"/>
      <c r="VCL1102" s="4"/>
      <c r="VCM1102" s="4"/>
      <c r="VCN1102" s="4"/>
      <c r="VCO1102" s="4"/>
      <c r="VCP1102" s="4"/>
      <c r="VCQ1102" s="4"/>
      <c r="VCR1102" s="4"/>
      <c r="VCS1102" s="4"/>
      <c r="VCT1102" s="4"/>
      <c r="VCU1102" s="4"/>
      <c r="VCV1102" s="4"/>
      <c r="VCW1102" s="4"/>
      <c r="VCX1102" s="4"/>
      <c r="VCY1102" s="4"/>
      <c r="VCZ1102" s="4"/>
      <c r="VDA1102" s="4"/>
      <c r="VDB1102" s="4"/>
      <c r="VDC1102" s="4"/>
      <c r="VDD1102" s="4"/>
      <c r="VDE1102" s="4"/>
      <c r="VDF1102" s="4"/>
      <c r="VDG1102" s="4"/>
      <c r="VDH1102" s="4"/>
      <c r="VDI1102" s="4"/>
      <c r="VDJ1102" s="4"/>
      <c r="VDK1102" s="4"/>
      <c r="VDL1102" s="4"/>
      <c r="VDM1102" s="4"/>
      <c r="VDN1102" s="4"/>
      <c r="VDO1102" s="4"/>
      <c r="VDP1102" s="4"/>
      <c r="VDQ1102" s="4"/>
      <c r="VDR1102" s="4"/>
      <c r="VDS1102" s="4"/>
      <c r="VDT1102" s="4"/>
      <c r="VDU1102" s="4"/>
      <c r="VDV1102" s="4"/>
      <c r="VDW1102" s="4"/>
      <c r="VDX1102" s="4"/>
      <c r="VDY1102" s="4"/>
      <c r="VDZ1102" s="4"/>
      <c r="VEA1102" s="4"/>
      <c r="VEB1102" s="4"/>
      <c r="VEC1102" s="4"/>
      <c r="VED1102" s="4"/>
      <c r="VEE1102" s="4"/>
      <c r="VEF1102" s="4"/>
      <c r="VEG1102" s="4"/>
      <c r="VEH1102" s="4"/>
      <c r="VEI1102" s="4"/>
      <c r="VEJ1102" s="4"/>
      <c r="VEK1102" s="4"/>
      <c r="VEL1102" s="4"/>
      <c r="VEM1102" s="4"/>
      <c r="VEN1102" s="4"/>
      <c r="VEO1102" s="4"/>
      <c r="VEP1102" s="4"/>
      <c r="VEQ1102" s="4"/>
      <c r="VER1102" s="4"/>
      <c r="VES1102" s="4"/>
      <c r="VET1102" s="4"/>
      <c r="VEU1102" s="4"/>
      <c r="VEV1102" s="4"/>
      <c r="VEW1102" s="4"/>
      <c r="VEX1102" s="4"/>
      <c r="VEY1102" s="4"/>
      <c r="VEZ1102" s="4"/>
      <c r="VFA1102" s="4"/>
      <c r="VFB1102" s="4"/>
      <c r="VFC1102" s="4"/>
      <c r="VFD1102" s="4"/>
      <c r="VFE1102" s="4"/>
      <c r="VFF1102" s="4"/>
      <c r="VFG1102" s="4"/>
      <c r="VFH1102" s="4"/>
      <c r="VFI1102" s="4"/>
      <c r="VFJ1102" s="4"/>
      <c r="VFK1102" s="4"/>
      <c r="VFL1102" s="4"/>
      <c r="VFM1102" s="4"/>
      <c r="VFN1102" s="4"/>
      <c r="VFO1102" s="4"/>
      <c r="VFP1102" s="4"/>
      <c r="VFQ1102" s="4"/>
      <c r="VFR1102" s="4"/>
      <c r="VFS1102" s="4"/>
      <c r="VFT1102" s="4"/>
      <c r="VFU1102" s="4"/>
      <c r="VFV1102" s="4"/>
      <c r="VFW1102" s="4"/>
      <c r="VFX1102" s="4"/>
      <c r="VFY1102" s="4"/>
      <c r="VFZ1102" s="4"/>
      <c r="VGA1102" s="4"/>
      <c r="VGB1102" s="4"/>
      <c r="VGC1102" s="4"/>
      <c r="VGD1102" s="4"/>
      <c r="VGE1102" s="4"/>
      <c r="VGF1102" s="4"/>
      <c r="VGG1102" s="4"/>
      <c r="VGH1102" s="4"/>
      <c r="VGI1102" s="4"/>
      <c r="VGJ1102" s="4"/>
      <c r="VGK1102" s="4"/>
      <c r="VGL1102" s="4"/>
      <c r="VGM1102" s="4"/>
      <c r="VGN1102" s="4"/>
      <c r="VGO1102" s="4"/>
      <c r="VGP1102" s="4"/>
      <c r="VGQ1102" s="4"/>
      <c r="VGR1102" s="4"/>
      <c r="VGS1102" s="4"/>
      <c r="VGT1102" s="4"/>
      <c r="VGU1102" s="4"/>
      <c r="VGV1102" s="4"/>
      <c r="VGW1102" s="4"/>
      <c r="VGX1102" s="4"/>
      <c r="VGY1102" s="4"/>
      <c r="VGZ1102" s="4"/>
      <c r="VHA1102" s="4"/>
      <c r="VHB1102" s="4"/>
      <c r="VHC1102" s="4"/>
      <c r="VHD1102" s="4"/>
      <c r="VHE1102" s="4"/>
      <c r="VHF1102" s="4"/>
      <c r="VHG1102" s="4"/>
      <c r="VHH1102" s="4"/>
      <c r="VHI1102" s="4"/>
      <c r="VHJ1102" s="4"/>
      <c r="VHK1102" s="4"/>
      <c r="VHL1102" s="4"/>
      <c r="VHM1102" s="4"/>
      <c r="VHN1102" s="4"/>
      <c r="VHO1102" s="4"/>
      <c r="VHP1102" s="4"/>
      <c r="VHQ1102" s="4"/>
      <c r="VHR1102" s="4"/>
      <c r="VHS1102" s="4"/>
      <c r="VHT1102" s="4"/>
      <c r="VHU1102" s="4"/>
      <c r="VHV1102" s="4"/>
      <c r="VHW1102" s="4"/>
      <c r="VHX1102" s="4"/>
      <c r="VHY1102" s="4"/>
      <c r="VHZ1102" s="4"/>
      <c r="VIA1102" s="4"/>
      <c r="VIB1102" s="4"/>
      <c r="VIC1102" s="4"/>
      <c r="VID1102" s="4"/>
      <c r="VIE1102" s="4"/>
      <c r="VIF1102" s="4"/>
      <c r="VIG1102" s="4"/>
      <c r="VIH1102" s="4"/>
      <c r="VII1102" s="4"/>
      <c r="VIJ1102" s="4"/>
      <c r="VIK1102" s="4"/>
      <c r="VIL1102" s="4"/>
      <c r="VIM1102" s="4"/>
      <c r="VIN1102" s="4"/>
      <c r="VIO1102" s="4"/>
      <c r="VIP1102" s="4"/>
      <c r="VIQ1102" s="4"/>
      <c r="VIR1102" s="4"/>
      <c r="VIS1102" s="4"/>
      <c r="VIT1102" s="4"/>
      <c r="VIU1102" s="4"/>
      <c r="VIV1102" s="4"/>
      <c r="VIW1102" s="4"/>
      <c r="VIX1102" s="4"/>
      <c r="VIY1102" s="4"/>
      <c r="VIZ1102" s="4"/>
      <c r="VJA1102" s="4"/>
      <c r="VJB1102" s="4"/>
      <c r="VJC1102" s="4"/>
      <c r="VJD1102" s="4"/>
      <c r="VJE1102" s="4"/>
      <c r="VJF1102" s="4"/>
      <c r="VJG1102" s="4"/>
      <c r="VJH1102" s="4"/>
      <c r="VJI1102" s="4"/>
      <c r="VJJ1102" s="4"/>
      <c r="VJK1102" s="4"/>
      <c r="VJL1102" s="4"/>
      <c r="VJM1102" s="4"/>
      <c r="VJN1102" s="4"/>
      <c r="VJO1102" s="4"/>
      <c r="VJP1102" s="4"/>
      <c r="VJQ1102" s="4"/>
      <c r="VJR1102" s="4"/>
      <c r="VJS1102" s="4"/>
      <c r="VJT1102" s="4"/>
      <c r="VJU1102" s="4"/>
      <c r="VJV1102" s="4"/>
      <c r="VJW1102" s="4"/>
      <c r="VJX1102" s="4"/>
      <c r="VJY1102" s="4"/>
      <c r="VJZ1102" s="4"/>
      <c r="VKA1102" s="4"/>
      <c r="VKB1102" s="4"/>
      <c r="VKC1102" s="4"/>
      <c r="VKD1102" s="4"/>
      <c r="VKE1102" s="4"/>
      <c r="VKF1102" s="4"/>
      <c r="VKG1102" s="4"/>
      <c r="VKH1102" s="4"/>
      <c r="VKI1102" s="4"/>
      <c r="VKJ1102" s="4"/>
      <c r="VKK1102" s="4"/>
      <c r="VKL1102" s="4"/>
      <c r="VKM1102" s="4"/>
      <c r="VKN1102" s="4"/>
      <c r="VKO1102" s="4"/>
      <c r="VKP1102" s="4"/>
      <c r="VKQ1102" s="4"/>
      <c r="VKR1102" s="4"/>
      <c r="VKS1102" s="4"/>
      <c r="VKT1102" s="4"/>
      <c r="VKU1102" s="4"/>
      <c r="VKV1102" s="4"/>
      <c r="VKW1102" s="4"/>
      <c r="VKX1102" s="4"/>
      <c r="VKY1102" s="4"/>
      <c r="VKZ1102" s="4"/>
      <c r="VLA1102" s="4"/>
      <c r="VLB1102" s="4"/>
      <c r="VLC1102" s="4"/>
      <c r="VLD1102" s="4"/>
      <c r="VLE1102" s="4"/>
      <c r="VLF1102" s="4"/>
      <c r="VLG1102" s="4"/>
      <c r="VLH1102" s="4"/>
      <c r="VLI1102" s="4"/>
      <c r="VLJ1102" s="4"/>
      <c r="VLK1102" s="4"/>
      <c r="VLL1102" s="4"/>
      <c r="VLM1102" s="4"/>
      <c r="VLN1102" s="4"/>
      <c r="VLO1102" s="4"/>
      <c r="VLP1102" s="4"/>
      <c r="VLQ1102" s="4"/>
      <c r="VLR1102" s="4"/>
      <c r="VLS1102" s="4"/>
      <c r="VLT1102" s="4"/>
      <c r="VLU1102" s="4"/>
      <c r="VLV1102" s="4"/>
      <c r="VLW1102" s="4"/>
      <c r="VLX1102" s="4"/>
      <c r="VLY1102" s="4"/>
      <c r="VLZ1102" s="4"/>
      <c r="VMA1102" s="4"/>
      <c r="VMB1102" s="4"/>
      <c r="VMC1102" s="4"/>
      <c r="VMD1102" s="4"/>
      <c r="VME1102" s="4"/>
      <c r="VMF1102" s="4"/>
      <c r="VMG1102" s="4"/>
      <c r="VMH1102" s="4"/>
      <c r="VMI1102" s="4"/>
      <c r="VMJ1102" s="4"/>
      <c r="VMK1102" s="4"/>
      <c r="VML1102" s="4"/>
      <c r="VMM1102" s="4"/>
      <c r="VMN1102" s="4"/>
      <c r="VMO1102" s="4"/>
      <c r="VMP1102" s="4"/>
      <c r="VMQ1102" s="4"/>
      <c r="VMR1102" s="4"/>
      <c r="VMS1102" s="4"/>
      <c r="VMT1102" s="4"/>
      <c r="VMU1102" s="4"/>
      <c r="VMV1102" s="4"/>
      <c r="VMW1102" s="4"/>
      <c r="VMX1102" s="4"/>
      <c r="VMY1102" s="4"/>
      <c r="VMZ1102" s="4"/>
      <c r="VNA1102" s="4"/>
      <c r="VNB1102" s="4"/>
      <c r="VNC1102" s="4"/>
      <c r="VND1102" s="4"/>
      <c r="VNE1102" s="4"/>
      <c r="VNF1102" s="4"/>
      <c r="VNG1102" s="4"/>
      <c r="VNH1102" s="4"/>
      <c r="VNI1102" s="4"/>
      <c r="VNJ1102" s="4"/>
      <c r="VNK1102" s="4"/>
      <c r="VNL1102" s="4"/>
      <c r="VNM1102" s="4"/>
      <c r="VNN1102" s="4"/>
      <c r="VNO1102" s="4"/>
      <c r="VNP1102" s="4"/>
      <c r="VNQ1102" s="4"/>
      <c r="VNR1102" s="4"/>
      <c r="VNS1102" s="4"/>
      <c r="VNT1102" s="4"/>
      <c r="VNU1102" s="4"/>
      <c r="VNV1102" s="4"/>
      <c r="VNW1102" s="4"/>
      <c r="VNX1102" s="4"/>
      <c r="VNY1102" s="4"/>
      <c r="VNZ1102" s="4"/>
      <c r="VOA1102" s="4"/>
      <c r="VOB1102" s="4"/>
      <c r="VOC1102" s="4"/>
      <c r="VOD1102" s="4"/>
      <c r="VOE1102" s="4"/>
      <c r="VOF1102" s="4"/>
      <c r="VOG1102" s="4"/>
      <c r="VOH1102" s="4"/>
      <c r="VOI1102" s="4"/>
      <c r="VOJ1102" s="4"/>
      <c r="VOK1102" s="4"/>
      <c r="VOL1102" s="4"/>
      <c r="VOM1102" s="4"/>
      <c r="VON1102" s="4"/>
      <c r="VOO1102" s="4"/>
      <c r="VOP1102" s="4"/>
      <c r="VOQ1102" s="4"/>
      <c r="VOR1102" s="4"/>
      <c r="VOS1102" s="4"/>
      <c r="VOT1102" s="4"/>
      <c r="VOU1102" s="4"/>
      <c r="VOV1102" s="4"/>
      <c r="VOW1102" s="4"/>
      <c r="VOX1102" s="4"/>
      <c r="VOY1102" s="4"/>
      <c r="VOZ1102" s="4"/>
      <c r="VPA1102" s="4"/>
      <c r="VPB1102" s="4"/>
      <c r="VPC1102" s="4"/>
      <c r="VPD1102" s="4"/>
      <c r="VPE1102" s="4"/>
      <c r="VPF1102" s="4"/>
      <c r="VPG1102" s="4"/>
      <c r="VPH1102" s="4"/>
      <c r="VPI1102" s="4"/>
      <c r="VPJ1102" s="4"/>
      <c r="VPK1102" s="4"/>
      <c r="VPL1102" s="4"/>
      <c r="VPM1102" s="4"/>
      <c r="VPN1102" s="4"/>
      <c r="VPO1102" s="4"/>
      <c r="VPP1102" s="4"/>
      <c r="VPQ1102" s="4"/>
      <c r="VPR1102" s="4"/>
      <c r="VPS1102" s="4"/>
      <c r="VPT1102" s="4"/>
      <c r="VPU1102" s="4"/>
      <c r="VPV1102" s="4"/>
      <c r="VPW1102" s="4"/>
      <c r="VPX1102" s="4"/>
      <c r="VPY1102" s="4"/>
      <c r="VPZ1102" s="4"/>
      <c r="VQA1102" s="4"/>
      <c r="VQB1102" s="4"/>
      <c r="VQC1102" s="4"/>
      <c r="VQD1102" s="4"/>
      <c r="VQE1102" s="4"/>
      <c r="VQF1102" s="4"/>
      <c r="VQG1102" s="4"/>
      <c r="VQH1102" s="4"/>
      <c r="VQI1102" s="4"/>
      <c r="VQJ1102" s="4"/>
      <c r="VQK1102" s="4"/>
      <c r="VQL1102" s="4"/>
      <c r="VQM1102" s="4"/>
      <c r="VQN1102" s="4"/>
      <c r="VQO1102" s="4"/>
      <c r="VQP1102" s="4"/>
      <c r="VQQ1102" s="4"/>
      <c r="VQR1102" s="4"/>
      <c r="VQS1102" s="4"/>
      <c r="VQT1102" s="4"/>
      <c r="VQU1102" s="4"/>
      <c r="VQV1102" s="4"/>
      <c r="VQW1102" s="4"/>
      <c r="VQX1102" s="4"/>
      <c r="VQY1102" s="4"/>
      <c r="VQZ1102" s="4"/>
      <c r="VRA1102" s="4"/>
      <c r="VRB1102" s="4"/>
      <c r="VRC1102" s="4"/>
      <c r="VRD1102" s="4"/>
      <c r="VRE1102" s="4"/>
      <c r="VRF1102" s="4"/>
      <c r="VRG1102" s="4"/>
      <c r="VRH1102" s="4"/>
      <c r="VRI1102" s="4"/>
      <c r="VRJ1102" s="4"/>
      <c r="VRK1102" s="4"/>
      <c r="VRL1102" s="4"/>
      <c r="VRM1102" s="4"/>
      <c r="VRN1102" s="4"/>
      <c r="VRO1102" s="4"/>
      <c r="VRP1102" s="4"/>
      <c r="VRQ1102" s="4"/>
      <c r="VRR1102" s="4"/>
      <c r="VRS1102" s="4"/>
      <c r="VRT1102" s="4"/>
      <c r="VRU1102" s="4"/>
      <c r="VRV1102" s="4"/>
      <c r="VRW1102" s="4"/>
      <c r="VRX1102" s="4"/>
      <c r="VRY1102" s="4"/>
      <c r="VRZ1102" s="4"/>
      <c r="VSA1102" s="4"/>
      <c r="VSB1102" s="4"/>
      <c r="VSC1102" s="4"/>
      <c r="VSD1102" s="4"/>
      <c r="VSE1102" s="4"/>
      <c r="VSF1102" s="4"/>
      <c r="VSG1102" s="4"/>
      <c r="VSH1102" s="4"/>
      <c r="VSI1102" s="4"/>
      <c r="VSJ1102" s="4"/>
      <c r="VSK1102" s="4"/>
      <c r="VSL1102" s="4"/>
      <c r="VSM1102" s="4"/>
      <c r="VSN1102" s="4"/>
      <c r="VSO1102" s="4"/>
      <c r="VSP1102" s="4"/>
      <c r="VSQ1102" s="4"/>
      <c r="VSR1102" s="4"/>
      <c r="VSS1102" s="4"/>
      <c r="VST1102" s="4"/>
      <c r="VSU1102" s="4"/>
      <c r="VSV1102" s="4"/>
      <c r="VSW1102" s="4"/>
      <c r="VSX1102" s="4"/>
      <c r="VSY1102" s="4"/>
      <c r="VSZ1102" s="4"/>
      <c r="VTA1102" s="4"/>
      <c r="VTB1102" s="4"/>
      <c r="VTC1102" s="4"/>
      <c r="VTD1102" s="4"/>
      <c r="VTE1102" s="4"/>
      <c r="VTF1102" s="4"/>
      <c r="VTG1102" s="4"/>
      <c r="VTH1102" s="4"/>
      <c r="VTI1102" s="4"/>
      <c r="VTJ1102" s="4"/>
      <c r="VTK1102" s="4"/>
      <c r="VTL1102" s="4"/>
      <c r="VTM1102" s="4"/>
      <c r="VTN1102" s="4"/>
      <c r="VTO1102" s="4"/>
      <c r="VTP1102" s="4"/>
      <c r="VTQ1102" s="4"/>
      <c r="VTR1102" s="4"/>
      <c r="VTS1102" s="4"/>
      <c r="VTT1102" s="4"/>
      <c r="VTU1102" s="4"/>
      <c r="VTV1102" s="4"/>
      <c r="VTW1102" s="4"/>
      <c r="VTX1102" s="4"/>
      <c r="VTY1102" s="4"/>
      <c r="VTZ1102" s="4"/>
      <c r="VUA1102" s="4"/>
      <c r="VUB1102" s="4"/>
      <c r="VUC1102" s="4"/>
      <c r="VUD1102" s="4"/>
      <c r="VUE1102" s="4"/>
      <c r="VUF1102" s="4"/>
      <c r="VUG1102" s="4"/>
      <c r="VUH1102" s="4"/>
      <c r="VUI1102" s="4"/>
      <c r="VUJ1102" s="4"/>
      <c r="VUK1102" s="4"/>
      <c r="VUL1102" s="4"/>
      <c r="VUM1102" s="4"/>
      <c r="VUN1102" s="4"/>
      <c r="VUO1102" s="4"/>
      <c r="VUP1102" s="4"/>
      <c r="VUQ1102" s="4"/>
      <c r="VUR1102" s="4"/>
      <c r="VUS1102" s="4"/>
      <c r="VUT1102" s="4"/>
      <c r="VUU1102" s="4"/>
      <c r="VUV1102" s="4"/>
      <c r="VUW1102" s="4"/>
      <c r="VUX1102" s="4"/>
      <c r="VUY1102" s="4"/>
      <c r="VUZ1102" s="4"/>
      <c r="VVA1102" s="4"/>
      <c r="VVB1102" s="4"/>
      <c r="VVC1102" s="4"/>
      <c r="VVD1102" s="4"/>
      <c r="VVE1102" s="4"/>
      <c r="VVF1102" s="4"/>
      <c r="VVG1102" s="4"/>
      <c r="VVH1102" s="4"/>
      <c r="VVI1102" s="4"/>
      <c r="VVJ1102" s="4"/>
      <c r="VVK1102" s="4"/>
      <c r="VVL1102" s="4"/>
      <c r="VVM1102" s="4"/>
      <c r="VVN1102" s="4"/>
      <c r="VVO1102" s="4"/>
      <c r="VVP1102" s="4"/>
      <c r="VVQ1102" s="4"/>
      <c r="VVR1102" s="4"/>
      <c r="VVS1102" s="4"/>
      <c r="VVT1102" s="4"/>
      <c r="VVU1102" s="4"/>
      <c r="VVV1102" s="4"/>
      <c r="VVW1102" s="4"/>
      <c r="VVX1102" s="4"/>
      <c r="VVY1102" s="4"/>
      <c r="VVZ1102" s="4"/>
      <c r="VWA1102" s="4"/>
      <c r="VWB1102" s="4"/>
      <c r="VWC1102" s="4"/>
      <c r="VWD1102" s="4"/>
      <c r="VWE1102" s="4"/>
      <c r="VWF1102" s="4"/>
      <c r="VWG1102" s="4"/>
      <c r="VWH1102" s="4"/>
      <c r="VWI1102" s="4"/>
      <c r="VWJ1102" s="4"/>
      <c r="VWK1102" s="4"/>
      <c r="VWL1102" s="4"/>
      <c r="VWM1102" s="4"/>
      <c r="VWN1102" s="4"/>
      <c r="VWO1102" s="4"/>
      <c r="VWP1102" s="4"/>
      <c r="VWQ1102" s="4"/>
      <c r="VWR1102" s="4"/>
      <c r="VWS1102" s="4"/>
      <c r="VWT1102" s="4"/>
      <c r="VWU1102" s="4"/>
      <c r="VWV1102" s="4"/>
      <c r="VWW1102" s="4"/>
      <c r="VWX1102" s="4"/>
      <c r="VWY1102" s="4"/>
      <c r="VWZ1102" s="4"/>
      <c r="VXA1102" s="4"/>
      <c r="VXB1102" s="4"/>
      <c r="VXC1102" s="4"/>
      <c r="VXD1102" s="4"/>
      <c r="VXE1102" s="4"/>
      <c r="VXF1102" s="4"/>
      <c r="VXG1102" s="4"/>
      <c r="VXH1102" s="4"/>
      <c r="VXI1102" s="4"/>
      <c r="VXJ1102" s="4"/>
      <c r="VXK1102" s="4"/>
      <c r="VXL1102" s="4"/>
      <c r="VXM1102" s="4"/>
      <c r="VXN1102" s="4"/>
      <c r="VXO1102" s="4"/>
      <c r="VXP1102" s="4"/>
      <c r="VXQ1102" s="4"/>
      <c r="VXR1102" s="4"/>
      <c r="VXS1102" s="4"/>
      <c r="VXT1102" s="4"/>
      <c r="VXU1102" s="4"/>
      <c r="VXV1102" s="4"/>
      <c r="VXW1102" s="4"/>
      <c r="VXX1102" s="4"/>
      <c r="VXY1102" s="4"/>
      <c r="VXZ1102" s="4"/>
      <c r="VYA1102" s="4"/>
      <c r="VYB1102" s="4"/>
      <c r="VYC1102" s="4"/>
      <c r="VYD1102" s="4"/>
      <c r="VYE1102" s="4"/>
      <c r="VYF1102" s="4"/>
      <c r="VYG1102" s="4"/>
      <c r="VYH1102" s="4"/>
      <c r="VYI1102" s="4"/>
      <c r="VYJ1102" s="4"/>
      <c r="VYK1102" s="4"/>
      <c r="VYL1102" s="4"/>
      <c r="VYM1102" s="4"/>
      <c r="VYN1102" s="4"/>
      <c r="VYO1102" s="4"/>
      <c r="VYP1102" s="4"/>
      <c r="VYQ1102" s="4"/>
      <c r="VYR1102" s="4"/>
      <c r="VYS1102" s="4"/>
      <c r="VYT1102" s="4"/>
      <c r="VYU1102" s="4"/>
      <c r="VYV1102" s="4"/>
      <c r="VYW1102" s="4"/>
      <c r="VYX1102" s="4"/>
      <c r="VYY1102" s="4"/>
      <c r="VYZ1102" s="4"/>
      <c r="VZA1102" s="4"/>
      <c r="VZB1102" s="4"/>
      <c r="VZC1102" s="4"/>
      <c r="VZD1102" s="4"/>
      <c r="VZE1102" s="4"/>
      <c r="VZF1102" s="4"/>
      <c r="VZG1102" s="4"/>
      <c r="VZH1102" s="4"/>
      <c r="VZI1102" s="4"/>
      <c r="VZJ1102" s="4"/>
      <c r="VZK1102" s="4"/>
      <c r="VZL1102" s="4"/>
      <c r="VZM1102" s="4"/>
      <c r="VZN1102" s="4"/>
      <c r="VZO1102" s="4"/>
      <c r="VZP1102" s="4"/>
      <c r="VZQ1102" s="4"/>
      <c r="VZR1102" s="4"/>
      <c r="VZS1102" s="4"/>
      <c r="VZT1102" s="4"/>
      <c r="VZU1102" s="4"/>
      <c r="VZV1102" s="4"/>
      <c r="VZW1102" s="4"/>
      <c r="VZX1102" s="4"/>
      <c r="VZY1102" s="4"/>
      <c r="VZZ1102" s="4"/>
      <c r="WAA1102" s="4"/>
      <c r="WAB1102" s="4"/>
      <c r="WAC1102" s="4"/>
      <c r="WAD1102" s="4"/>
      <c r="WAE1102" s="4"/>
      <c r="WAF1102" s="4"/>
      <c r="WAG1102" s="4"/>
      <c r="WAH1102" s="4"/>
      <c r="WAI1102" s="4"/>
      <c r="WAJ1102" s="4"/>
      <c r="WAK1102" s="4"/>
      <c r="WAL1102" s="4"/>
      <c r="WAM1102" s="4"/>
      <c r="WAN1102" s="4"/>
      <c r="WAO1102" s="4"/>
      <c r="WAP1102" s="4"/>
      <c r="WAQ1102" s="4"/>
      <c r="WAR1102" s="4"/>
      <c r="WAS1102" s="4"/>
      <c r="WAT1102" s="4"/>
      <c r="WAU1102" s="4"/>
      <c r="WAV1102" s="4"/>
      <c r="WAW1102" s="4"/>
      <c r="WAX1102" s="4"/>
      <c r="WAY1102" s="4"/>
      <c r="WAZ1102" s="4"/>
      <c r="WBA1102" s="4"/>
      <c r="WBB1102" s="4"/>
      <c r="WBC1102" s="4"/>
      <c r="WBD1102" s="4"/>
      <c r="WBE1102" s="4"/>
      <c r="WBF1102" s="4"/>
      <c r="WBG1102" s="4"/>
      <c r="WBH1102" s="4"/>
      <c r="WBI1102" s="4"/>
      <c r="WBJ1102" s="4"/>
      <c r="WBK1102" s="4"/>
      <c r="WBL1102" s="4"/>
      <c r="WBM1102" s="4"/>
      <c r="WBN1102" s="4"/>
      <c r="WBO1102" s="4"/>
      <c r="WBP1102" s="4"/>
      <c r="WBQ1102" s="4"/>
      <c r="WBR1102" s="4"/>
      <c r="WBS1102" s="4"/>
      <c r="WBT1102" s="4"/>
      <c r="WBU1102" s="4"/>
      <c r="WBV1102" s="4"/>
      <c r="WBW1102" s="4"/>
      <c r="WBX1102" s="4"/>
      <c r="WBY1102" s="4"/>
      <c r="WBZ1102" s="4"/>
      <c r="WCA1102" s="4"/>
      <c r="WCB1102" s="4"/>
      <c r="WCC1102" s="4"/>
      <c r="WCD1102" s="4"/>
      <c r="WCE1102" s="4"/>
      <c r="WCF1102" s="4"/>
      <c r="WCG1102" s="4"/>
      <c r="WCH1102" s="4"/>
      <c r="WCI1102" s="4"/>
      <c r="WCJ1102" s="4"/>
      <c r="WCK1102" s="4"/>
      <c r="WCL1102" s="4"/>
      <c r="WCM1102" s="4"/>
      <c r="WCN1102" s="4"/>
      <c r="WCO1102" s="4"/>
      <c r="WCP1102" s="4"/>
      <c r="WCQ1102" s="4"/>
      <c r="WCR1102" s="4"/>
      <c r="WCS1102" s="4"/>
      <c r="WCT1102" s="4"/>
      <c r="WCU1102" s="4"/>
      <c r="WCV1102" s="4"/>
      <c r="WCW1102" s="4"/>
      <c r="WCX1102" s="4"/>
      <c r="WCY1102" s="4"/>
      <c r="WCZ1102" s="4"/>
      <c r="WDA1102" s="4"/>
      <c r="WDB1102" s="4"/>
      <c r="WDC1102" s="4"/>
      <c r="WDD1102" s="4"/>
      <c r="WDE1102" s="4"/>
      <c r="WDF1102" s="4"/>
      <c r="WDG1102" s="4"/>
      <c r="WDH1102" s="4"/>
      <c r="WDI1102" s="4"/>
      <c r="WDJ1102" s="4"/>
      <c r="WDK1102" s="4"/>
      <c r="WDL1102" s="4"/>
      <c r="WDM1102" s="4"/>
      <c r="WDN1102" s="4"/>
      <c r="WDO1102" s="4"/>
      <c r="WDP1102" s="4"/>
      <c r="WDQ1102" s="4"/>
      <c r="WDR1102" s="4"/>
      <c r="WDS1102" s="4"/>
      <c r="WDT1102" s="4"/>
      <c r="WDU1102" s="4"/>
      <c r="WDV1102" s="4"/>
      <c r="WDW1102" s="4"/>
      <c r="WDX1102" s="4"/>
      <c r="WDY1102" s="4"/>
      <c r="WDZ1102" s="4"/>
      <c r="WEA1102" s="4"/>
      <c r="WEB1102" s="4"/>
      <c r="WEC1102" s="4"/>
      <c r="WED1102" s="4"/>
      <c r="WEE1102" s="4"/>
      <c r="WEF1102" s="4"/>
      <c r="WEG1102" s="4"/>
      <c r="WEH1102" s="4"/>
      <c r="WEI1102" s="4"/>
      <c r="WEJ1102" s="4"/>
      <c r="WEK1102" s="4"/>
      <c r="WEL1102" s="4"/>
      <c r="WEM1102" s="4"/>
      <c r="WEN1102" s="4"/>
      <c r="WEO1102" s="4"/>
      <c r="WEP1102" s="4"/>
      <c r="WEQ1102" s="4"/>
      <c r="WER1102" s="4"/>
      <c r="WES1102" s="4"/>
      <c r="WET1102" s="4"/>
      <c r="WEU1102" s="4"/>
      <c r="WEV1102" s="4"/>
      <c r="WEW1102" s="4"/>
      <c r="WEX1102" s="4"/>
      <c r="WEY1102" s="4"/>
      <c r="WEZ1102" s="4"/>
      <c r="WFA1102" s="4"/>
      <c r="WFB1102" s="4"/>
      <c r="WFC1102" s="4"/>
      <c r="WFD1102" s="4"/>
      <c r="WFE1102" s="4"/>
      <c r="WFF1102" s="4"/>
      <c r="WFG1102" s="4"/>
      <c r="WFH1102" s="4"/>
      <c r="WFI1102" s="4"/>
      <c r="WFJ1102" s="4"/>
      <c r="WFK1102" s="4"/>
      <c r="WFL1102" s="4"/>
      <c r="WFM1102" s="4"/>
      <c r="WFN1102" s="4"/>
      <c r="WFO1102" s="4"/>
      <c r="WFP1102" s="4"/>
      <c r="WFQ1102" s="4"/>
      <c r="WFR1102" s="4"/>
      <c r="WFS1102" s="4"/>
      <c r="WFT1102" s="4"/>
      <c r="WFU1102" s="4"/>
      <c r="WFV1102" s="4"/>
      <c r="WFW1102" s="4"/>
      <c r="WFX1102" s="4"/>
      <c r="WFY1102" s="4"/>
      <c r="WFZ1102" s="4"/>
      <c r="WGA1102" s="4"/>
      <c r="WGB1102" s="4"/>
      <c r="WGC1102" s="4"/>
      <c r="WGD1102" s="4"/>
      <c r="WGE1102" s="4"/>
      <c r="WGF1102" s="4"/>
      <c r="WGG1102" s="4"/>
      <c r="WGH1102" s="4"/>
      <c r="WGI1102" s="4"/>
      <c r="WGJ1102" s="4"/>
      <c r="WGK1102" s="4"/>
      <c r="WGL1102" s="4"/>
      <c r="WGM1102" s="4"/>
      <c r="WGN1102" s="4"/>
      <c r="WGO1102" s="4"/>
      <c r="WGP1102" s="4"/>
      <c r="WGQ1102" s="4"/>
      <c r="WGR1102" s="4"/>
      <c r="WGS1102" s="4"/>
      <c r="WGT1102" s="4"/>
      <c r="WGU1102" s="4"/>
      <c r="WGV1102" s="4"/>
      <c r="WGW1102" s="4"/>
      <c r="WGX1102" s="4"/>
      <c r="WGY1102" s="4"/>
      <c r="WGZ1102" s="4"/>
      <c r="WHA1102" s="4"/>
      <c r="WHB1102" s="4"/>
      <c r="WHC1102" s="4"/>
      <c r="WHD1102" s="4"/>
      <c r="WHE1102" s="4"/>
      <c r="WHF1102" s="4"/>
      <c r="WHG1102" s="4"/>
      <c r="WHH1102" s="4"/>
      <c r="WHI1102" s="4"/>
      <c r="WHJ1102" s="4"/>
      <c r="WHK1102" s="4"/>
      <c r="WHL1102" s="4"/>
      <c r="WHM1102" s="4"/>
      <c r="WHN1102" s="4"/>
      <c r="WHO1102" s="4"/>
      <c r="WHP1102" s="4"/>
      <c r="WHQ1102" s="4"/>
      <c r="WHR1102" s="4"/>
      <c r="WHS1102" s="4"/>
      <c r="WHT1102" s="4"/>
      <c r="WHU1102" s="4"/>
      <c r="WHV1102" s="4"/>
      <c r="WHW1102" s="4"/>
      <c r="WHX1102" s="4"/>
      <c r="WHY1102" s="4"/>
      <c r="WHZ1102" s="4"/>
      <c r="WIA1102" s="4"/>
      <c r="WIB1102" s="4"/>
      <c r="WIC1102" s="4"/>
      <c r="WID1102" s="4"/>
      <c r="WIE1102" s="4"/>
      <c r="WIF1102" s="4"/>
      <c r="WIG1102" s="4"/>
      <c r="WIH1102" s="4"/>
      <c r="WII1102" s="4"/>
      <c r="WIJ1102" s="4"/>
      <c r="WIK1102" s="4"/>
      <c r="WIL1102" s="4"/>
      <c r="WIM1102" s="4"/>
      <c r="WIN1102" s="4"/>
      <c r="WIO1102" s="4"/>
      <c r="WIP1102" s="4"/>
      <c r="WIQ1102" s="4"/>
      <c r="WIR1102" s="4"/>
      <c r="WIS1102" s="4"/>
      <c r="WIT1102" s="4"/>
      <c r="WIU1102" s="4"/>
      <c r="WIV1102" s="4"/>
      <c r="WIW1102" s="4"/>
      <c r="WIX1102" s="4"/>
      <c r="WIY1102" s="4"/>
      <c r="WIZ1102" s="4"/>
      <c r="WJA1102" s="4"/>
      <c r="WJB1102" s="4"/>
      <c r="WJC1102" s="4"/>
      <c r="WJD1102" s="4"/>
      <c r="WJE1102" s="4"/>
      <c r="WJF1102" s="4"/>
      <c r="WJG1102" s="4"/>
      <c r="WJH1102" s="4"/>
      <c r="WJI1102" s="4"/>
      <c r="WJJ1102" s="4"/>
      <c r="WJK1102" s="4"/>
      <c r="WJL1102" s="4"/>
      <c r="WJM1102" s="4"/>
      <c r="WJN1102" s="4"/>
      <c r="WJO1102" s="4"/>
      <c r="WJP1102" s="4"/>
      <c r="WJQ1102" s="4"/>
      <c r="WJR1102" s="4"/>
      <c r="WJS1102" s="4"/>
      <c r="WJT1102" s="4"/>
      <c r="WJU1102" s="4"/>
      <c r="WJV1102" s="4"/>
      <c r="WJW1102" s="4"/>
      <c r="WJX1102" s="4"/>
      <c r="WJY1102" s="4"/>
      <c r="WJZ1102" s="4"/>
      <c r="WKA1102" s="4"/>
      <c r="WKB1102" s="4"/>
      <c r="WKC1102" s="4"/>
      <c r="WKD1102" s="4"/>
      <c r="WKE1102" s="4"/>
      <c r="WKF1102" s="4"/>
      <c r="WKG1102" s="4"/>
      <c r="WKH1102" s="4"/>
      <c r="WKI1102" s="4"/>
      <c r="WKJ1102" s="4"/>
      <c r="WKK1102" s="4"/>
      <c r="WKL1102" s="4"/>
      <c r="WKM1102" s="4"/>
      <c r="WKN1102" s="4"/>
      <c r="WKO1102" s="4"/>
      <c r="WKP1102" s="4"/>
      <c r="WKQ1102" s="4"/>
      <c r="WKR1102" s="4"/>
      <c r="WKS1102" s="4"/>
      <c r="WKT1102" s="4"/>
      <c r="WKU1102" s="4"/>
      <c r="WKV1102" s="4"/>
      <c r="WKW1102" s="4"/>
      <c r="WKX1102" s="4"/>
      <c r="WKY1102" s="4"/>
      <c r="WKZ1102" s="4"/>
      <c r="WLA1102" s="4"/>
      <c r="WLB1102" s="4"/>
      <c r="WLC1102" s="4"/>
      <c r="WLD1102" s="4"/>
      <c r="WLE1102" s="4"/>
      <c r="WLF1102" s="4"/>
      <c r="WLG1102" s="4"/>
      <c r="WLH1102" s="4"/>
      <c r="WLI1102" s="4"/>
      <c r="WLJ1102" s="4"/>
      <c r="WLK1102" s="4"/>
      <c r="WLL1102" s="4"/>
      <c r="WLM1102" s="4"/>
      <c r="WLN1102" s="4"/>
      <c r="WLO1102" s="4"/>
      <c r="WLP1102" s="4"/>
      <c r="WLQ1102" s="4"/>
      <c r="WLR1102" s="4"/>
      <c r="WLS1102" s="4"/>
      <c r="WLT1102" s="4"/>
      <c r="WLU1102" s="4"/>
      <c r="WLV1102" s="4"/>
      <c r="WLW1102" s="4"/>
      <c r="WLX1102" s="4"/>
      <c r="WLY1102" s="4"/>
      <c r="WLZ1102" s="4"/>
      <c r="WMA1102" s="4"/>
      <c r="WMB1102" s="4"/>
      <c r="WMC1102" s="4"/>
      <c r="WMD1102" s="4"/>
      <c r="WME1102" s="4"/>
      <c r="WMF1102" s="4"/>
      <c r="WMG1102" s="4"/>
      <c r="WMH1102" s="4"/>
      <c r="WMI1102" s="4"/>
      <c r="WMJ1102" s="4"/>
      <c r="WMK1102" s="4"/>
      <c r="WML1102" s="4"/>
      <c r="WMM1102" s="4"/>
      <c r="WMN1102" s="4"/>
      <c r="WMO1102" s="4"/>
      <c r="WMP1102" s="4"/>
      <c r="WMQ1102" s="4"/>
      <c r="WMR1102" s="4"/>
      <c r="WMS1102" s="4"/>
      <c r="WMT1102" s="4"/>
      <c r="WMU1102" s="4"/>
      <c r="WMV1102" s="4"/>
      <c r="WMW1102" s="4"/>
      <c r="WMX1102" s="4"/>
      <c r="WMY1102" s="4"/>
      <c r="WMZ1102" s="4"/>
      <c r="WNA1102" s="4"/>
      <c r="WNB1102" s="4"/>
      <c r="WNC1102" s="4"/>
      <c r="WND1102" s="4"/>
      <c r="WNE1102" s="4"/>
      <c r="WNF1102" s="4"/>
      <c r="WNG1102" s="4"/>
      <c r="WNH1102" s="4"/>
      <c r="WNI1102" s="4"/>
      <c r="WNJ1102" s="4"/>
      <c r="WNK1102" s="4"/>
      <c r="WNL1102" s="4"/>
      <c r="WNM1102" s="4"/>
      <c r="WNN1102" s="4"/>
      <c r="WNO1102" s="4"/>
      <c r="WNP1102" s="4"/>
      <c r="WNQ1102" s="4"/>
      <c r="WNR1102" s="4"/>
      <c r="WNS1102" s="4"/>
      <c r="WNT1102" s="4"/>
      <c r="WNU1102" s="4"/>
      <c r="WNV1102" s="4"/>
      <c r="WNW1102" s="4"/>
      <c r="WNX1102" s="4"/>
      <c r="WNY1102" s="4"/>
      <c r="WNZ1102" s="4"/>
      <c r="WOA1102" s="4"/>
      <c r="WOB1102" s="4"/>
      <c r="WOC1102" s="4"/>
      <c r="WOD1102" s="4"/>
      <c r="WOE1102" s="4"/>
      <c r="WOF1102" s="4"/>
      <c r="WOG1102" s="4"/>
      <c r="WOH1102" s="4"/>
      <c r="WOI1102" s="4"/>
      <c r="WOJ1102" s="4"/>
      <c r="WOK1102" s="4"/>
      <c r="WOL1102" s="4"/>
      <c r="WOM1102" s="4"/>
      <c r="WON1102" s="4"/>
      <c r="WOO1102" s="4"/>
      <c r="WOP1102" s="4"/>
      <c r="WOQ1102" s="4"/>
      <c r="WOR1102" s="4"/>
      <c r="WOS1102" s="4"/>
      <c r="WOT1102" s="4"/>
      <c r="WOU1102" s="4"/>
      <c r="WOV1102" s="4"/>
      <c r="WOW1102" s="4"/>
      <c r="WOX1102" s="4"/>
      <c r="WOY1102" s="4"/>
      <c r="WOZ1102" s="4"/>
      <c r="WPA1102" s="4"/>
      <c r="WPB1102" s="4"/>
      <c r="WPC1102" s="4"/>
      <c r="WPD1102" s="4"/>
      <c r="WPE1102" s="4"/>
      <c r="WPF1102" s="4"/>
      <c r="WPG1102" s="4"/>
      <c r="WPH1102" s="4"/>
      <c r="WPI1102" s="4"/>
      <c r="WPJ1102" s="4"/>
      <c r="WPK1102" s="4"/>
      <c r="WPL1102" s="4"/>
      <c r="WPM1102" s="4"/>
      <c r="WPN1102" s="4"/>
      <c r="WPO1102" s="4"/>
      <c r="WPP1102" s="4"/>
      <c r="WPQ1102" s="4"/>
      <c r="WPR1102" s="4"/>
      <c r="WPS1102" s="4"/>
      <c r="WPT1102" s="4"/>
      <c r="WPU1102" s="4"/>
      <c r="WPV1102" s="4"/>
      <c r="WPW1102" s="4"/>
      <c r="WPX1102" s="4"/>
      <c r="WPY1102" s="4"/>
      <c r="WPZ1102" s="4"/>
      <c r="WQA1102" s="4"/>
      <c r="WQB1102" s="4"/>
      <c r="WQC1102" s="4"/>
      <c r="WQD1102" s="4"/>
      <c r="WQE1102" s="4"/>
      <c r="WQF1102" s="4"/>
      <c r="WQG1102" s="4"/>
      <c r="WQH1102" s="4"/>
      <c r="WQI1102" s="4"/>
      <c r="WQJ1102" s="4"/>
      <c r="WQK1102" s="4"/>
      <c r="WQL1102" s="4"/>
      <c r="WQM1102" s="4"/>
      <c r="WQN1102" s="4"/>
      <c r="WQO1102" s="4"/>
      <c r="WQP1102" s="4"/>
      <c r="WQQ1102" s="4"/>
      <c r="WQR1102" s="4"/>
      <c r="WQS1102" s="4"/>
      <c r="WQT1102" s="4"/>
      <c r="WQU1102" s="4"/>
      <c r="WQV1102" s="4"/>
      <c r="WQW1102" s="4"/>
      <c r="WQX1102" s="4"/>
      <c r="WQY1102" s="4"/>
      <c r="WQZ1102" s="4"/>
      <c r="WRA1102" s="4"/>
      <c r="WRB1102" s="4"/>
      <c r="WRC1102" s="4"/>
      <c r="WRD1102" s="4"/>
      <c r="WRE1102" s="4"/>
      <c r="WRF1102" s="4"/>
      <c r="WRG1102" s="4"/>
      <c r="WRH1102" s="4"/>
      <c r="WRI1102" s="4"/>
      <c r="WRJ1102" s="4"/>
      <c r="WRK1102" s="4"/>
      <c r="WRL1102" s="4"/>
      <c r="WRM1102" s="4"/>
      <c r="WRN1102" s="4"/>
      <c r="WRO1102" s="4"/>
      <c r="WRP1102" s="4"/>
      <c r="WRQ1102" s="4"/>
      <c r="WRR1102" s="4"/>
      <c r="WRS1102" s="4"/>
      <c r="WRT1102" s="4"/>
      <c r="WRU1102" s="4"/>
      <c r="WRV1102" s="4"/>
      <c r="WRW1102" s="4"/>
      <c r="WRX1102" s="4"/>
      <c r="WRY1102" s="4"/>
      <c r="WRZ1102" s="4"/>
      <c r="WSA1102" s="4"/>
      <c r="WSB1102" s="4"/>
      <c r="WSC1102" s="4"/>
      <c r="WSD1102" s="4"/>
      <c r="WSE1102" s="4"/>
      <c r="WSF1102" s="4"/>
      <c r="WSG1102" s="4"/>
      <c r="WSH1102" s="4"/>
      <c r="WSI1102" s="4"/>
      <c r="WSJ1102" s="4"/>
      <c r="WSK1102" s="4"/>
      <c r="WSL1102" s="4"/>
      <c r="WSM1102" s="4"/>
      <c r="WSN1102" s="4"/>
      <c r="WSO1102" s="4"/>
      <c r="WSP1102" s="4"/>
      <c r="WSQ1102" s="4"/>
      <c r="WSR1102" s="4"/>
      <c r="WSS1102" s="4"/>
      <c r="WST1102" s="4"/>
      <c r="WSU1102" s="4"/>
      <c r="WSV1102" s="4"/>
      <c r="WSW1102" s="4"/>
      <c r="WSX1102" s="4"/>
      <c r="WSY1102" s="4"/>
      <c r="WSZ1102" s="4"/>
      <c r="WTA1102" s="4"/>
      <c r="WTB1102" s="4"/>
      <c r="WTC1102" s="4"/>
      <c r="WTD1102" s="4"/>
      <c r="WTE1102" s="4"/>
      <c r="WTF1102" s="4"/>
      <c r="WTG1102" s="4"/>
      <c r="WTH1102" s="4"/>
      <c r="WTI1102" s="4"/>
      <c r="WTJ1102" s="4"/>
      <c r="WTK1102" s="4"/>
      <c r="WTL1102" s="4"/>
      <c r="WTM1102" s="4"/>
      <c r="WTN1102" s="4"/>
      <c r="WTO1102" s="4"/>
      <c r="WTP1102" s="4"/>
      <c r="WTQ1102" s="4"/>
      <c r="WTR1102" s="4"/>
      <c r="WTS1102" s="4"/>
      <c r="WTT1102" s="4"/>
      <c r="WTU1102" s="4"/>
      <c r="WTV1102" s="4"/>
      <c r="WTW1102" s="4"/>
      <c r="WTX1102" s="4"/>
      <c r="WTY1102" s="4"/>
      <c r="WTZ1102" s="4"/>
      <c r="WUA1102" s="4"/>
      <c r="WUB1102" s="4"/>
      <c r="WUC1102" s="4"/>
      <c r="WUD1102" s="4"/>
      <c r="WUE1102" s="4"/>
      <c r="WUF1102" s="4"/>
      <c r="WUG1102" s="4"/>
      <c r="WUH1102" s="4"/>
      <c r="WUI1102" s="4"/>
      <c r="WUJ1102" s="4"/>
      <c r="WUK1102" s="4"/>
      <c r="WUL1102" s="4"/>
      <c r="WUM1102" s="4"/>
      <c r="WUN1102" s="4"/>
      <c r="WUO1102" s="4"/>
      <c r="WUP1102" s="4"/>
      <c r="WUQ1102" s="4"/>
      <c r="WUR1102" s="4"/>
      <c r="WUS1102" s="4"/>
      <c r="WUT1102" s="4"/>
      <c r="WUU1102" s="4"/>
      <c r="WUV1102" s="4"/>
      <c r="WUW1102" s="4"/>
      <c r="WUX1102" s="4"/>
      <c r="WUY1102" s="4"/>
      <c r="WUZ1102" s="4"/>
      <c r="WVA1102" s="4"/>
      <c r="WVB1102" s="4"/>
      <c r="WVC1102" s="4"/>
      <c r="WVD1102" s="4"/>
      <c r="WVE1102" s="4"/>
      <c r="WVF1102" s="4"/>
      <c r="WVG1102" s="4"/>
      <c r="WVH1102" s="4"/>
      <c r="WVI1102" s="4"/>
      <c r="WVJ1102" s="4"/>
      <c r="WVK1102" s="4"/>
      <c r="WVL1102" s="4"/>
      <c r="WVM1102" s="4"/>
      <c r="WVN1102" s="4"/>
      <c r="WVO1102" s="4"/>
      <c r="WVP1102" s="4"/>
      <c r="WVQ1102" s="4"/>
      <c r="WVR1102" s="4"/>
      <c r="WVS1102" s="4"/>
      <c r="WVT1102" s="4"/>
      <c r="WVU1102" s="4"/>
      <c r="WVV1102" s="4"/>
      <c r="WVW1102" s="4"/>
      <c r="WVX1102" s="4"/>
      <c r="WVY1102" s="4"/>
      <c r="WVZ1102" s="4"/>
      <c r="WWA1102" s="4"/>
      <c r="WWB1102" s="4"/>
      <c r="WWC1102" s="4"/>
      <c r="WWD1102" s="4"/>
      <c r="WWE1102" s="4"/>
      <c r="WWF1102" s="4"/>
      <c r="WWG1102" s="4"/>
      <c r="WWH1102" s="4"/>
      <c r="WWI1102" s="4"/>
      <c r="WWJ1102" s="4"/>
      <c r="WWK1102" s="4"/>
      <c r="WWL1102" s="4"/>
      <c r="WWM1102" s="4"/>
      <c r="WWN1102" s="4"/>
      <c r="WWO1102" s="4"/>
      <c r="WWP1102" s="4"/>
      <c r="WWQ1102" s="4"/>
      <c r="WWR1102" s="4"/>
      <c r="WWS1102" s="4"/>
      <c r="WWT1102" s="4"/>
      <c r="WWU1102" s="4"/>
      <c r="WWV1102" s="4"/>
      <c r="WWW1102" s="4"/>
      <c r="WWX1102" s="4"/>
      <c r="WWY1102" s="4"/>
      <c r="WWZ1102" s="4"/>
      <c r="WXA1102" s="4"/>
      <c r="WXB1102" s="4"/>
      <c r="WXC1102" s="4"/>
      <c r="WXD1102" s="4"/>
      <c r="WXE1102" s="4"/>
      <c r="WXF1102" s="4"/>
      <c r="WXG1102" s="4"/>
      <c r="WXH1102" s="4"/>
      <c r="WXI1102" s="4"/>
      <c r="WXJ1102" s="4"/>
      <c r="WXK1102" s="4"/>
      <c r="WXL1102" s="4"/>
      <c r="WXM1102" s="4"/>
      <c r="WXN1102" s="4"/>
      <c r="WXO1102" s="4"/>
      <c r="WXP1102" s="4"/>
      <c r="WXQ1102" s="4"/>
      <c r="WXR1102" s="4"/>
      <c r="WXS1102" s="4"/>
      <c r="WXT1102" s="4"/>
      <c r="WXU1102" s="4"/>
      <c r="WXV1102" s="4"/>
      <c r="WXW1102" s="4"/>
      <c r="WXX1102" s="4"/>
      <c r="WXY1102" s="4"/>
      <c r="WXZ1102" s="4"/>
      <c r="WYA1102" s="4"/>
      <c r="WYB1102" s="4"/>
      <c r="WYC1102" s="4"/>
      <c r="WYD1102" s="4"/>
      <c r="WYE1102" s="4"/>
      <c r="WYF1102" s="4"/>
      <c r="WYG1102" s="4"/>
      <c r="WYH1102" s="4"/>
      <c r="WYI1102" s="4"/>
      <c r="WYJ1102" s="4"/>
      <c r="WYK1102" s="4"/>
      <c r="WYL1102" s="4"/>
      <c r="WYM1102" s="4"/>
      <c r="WYN1102" s="4"/>
      <c r="WYO1102" s="4"/>
      <c r="WYP1102" s="4"/>
      <c r="WYQ1102" s="4"/>
      <c r="WYR1102" s="4"/>
      <c r="WYS1102" s="4"/>
      <c r="WYT1102" s="4"/>
      <c r="WYU1102" s="4"/>
      <c r="WYV1102" s="4"/>
      <c r="WYW1102" s="4"/>
      <c r="WYX1102" s="4"/>
      <c r="WYY1102" s="4"/>
      <c r="WYZ1102" s="4"/>
      <c r="WZA1102" s="4"/>
      <c r="WZB1102" s="4"/>
      <c r="WZC1102" s="4"/>
      <c r="WZD1102" s="4"/>
      <c r="WZE1102" s="4"/>
      <c r="WZF1102" s="4"/>
      <c r="WZG1102" s="4"/>
      <c r="WZH1102" s="4"/>
      <c r="WZI1102" s="4"/>
      <c r="WZJ1102" s="4"/>
      <c r="WZK1102" s="4"/>
      <c r="WZL1102" s="4"/>
      <c r="WZM1102" s="4"/>
      <c r="WZN1102" s="4"/>
      <c r="WZO1102" s="4"/>
      <c r="WZP1102" s="4"/>
      <c r="WZQ1102" s="4"/>
      <c r="WZR1102" s="4"/>
      <c r="WZS1102" s="4"/>
      <c r="WZT1102" s="4"/>
      <c r="WZU1102" s="4"/>
      <c r="WZV1102" s="4"/>
      <c r="WZW1102" s="4"/>
      <c r="WZX1102" s="4"/>
      <c r="WZY1102" s="4"/>
      <c r="WZZ1102" s="4"/>
      <c r="XAA1102" s="4"/>
      <c r="XAB1102" s="4"/>
      <c r="XAC1102" s="4"/>
      <c r="XAD1102" s="4"/>
      <c r="XAE1102" s="4"/>
      <c r="XAF1102" s="4"/>
      <c r="XAG1102" s="4"/>
      <c r="XAH1102" s="4"/>
      <c r="XAI1102" s="4"/>
      <c r="XAJ1102" s="4"/>
      <c r="XAK1102" s="4"/>
      <c r="XAL1102" s="4"/>
      <c r="XAM1102" s="4"/>
      <c r="XAN1102" s="4"/>
      <c r="XAO1102" s="4"/>
      <c r="XAP1102" s="4"/>
      <c r="XAQ1102" s="4"/>
      <c r="XAR1102" s="4"/>
      <c r="XAS1102" s="4"/>
      <c r="XAT1102" s="4"/>
      <c r="XAU1102" s="4"/>
      <c r="XAV1102" s="4"/>
      <c r="XAW1102" s="4"/>
      <c r="XAX1102" s="4"/>
      <c r="XAY1102" s="4"/>
      <c r="XAZ1102" s="4"/>
      <c r="XBA1102" s="4"/>
      <c r="XBB1102" s="4"/>
      <c r="XBC1102" s="4"/>
      <c r="XBD1102" s="4"/>
      <c r="XBE1102" s="4"/>
      <c r="XBF1102" s="4"/>
      <c r="XBG1102" s="4"/>
      <c r="XBH1102" s="4"/>
      <c r="XBI1102" s="4"/>
      <c r="XBJ1102" s="4"/>
      <c r="XBK1102" s="4"/>
      <c r="XBL1102" s="4"/>
      <c r="XBM1102" s="4"/>
      <c r="XBN1102" s="4"/>
      <c r="XBO1102" s="4"/>
      <c r="XBP1102" s="4"/>
      <c r="XBQ1102" s="4"/>
      <c r="XBR1102" s="4"/>
      <c r="XBS1102" s="4"/>
      <c r="XBT1102" s="4"/>
      <c r="XBU1102" s="4"/>
      <c r="XBV1102" s="4"/>
      <c r="XBW1102" s="4"/>
      <c r="XBX1102" s="4"/>
      <c r="XBY1102" s="4"/>
      <c r="XBZ1102" s="4"/>
      <c r="XCA1102" s="4"/>
      <c r="XCB1102" s="4"/>
      <c r="XCC1102" s="4"/>
      <c r="XCD1102" s="4"/>
      <c r="XCE1102" s="4"/>
      <c r="XCF1102" s="4"/>
      <c r="XCG1102" s="4"/>
      <c r="XCH1102" s="4"/>
      <c r="XCI1102" s="4"/>
      <c r="XCJ1102" s="4"/>
      <c r="XCK1102" s="4"/>
      <c r="XCL1102" s="4"/>
      <c r="XCM1102" s="4"/>
      <c r="XCN1102" s="4"/>
      <c r="XCO1102" s="4"/>
      <c r="XCP1102" s="4"/>
      <c r="XCQ1102" s="4"/>
      <c r="XCR1102" s="4"/>
      <c r="XCS1102" s="4"/>
      <c r="XCT1102" s="4"/>
      <c r="XCU1102" s="4"/>
      <c r="XCV1102" s="4"/>
      <c r="XCW1102" s="4"/>
      <c r="XCX1102" s="4"/>
      <c r="XCY1102" s="4"/>
      <c r="XCZ1102" s="4"/>
      <c r="XDA1102" s="4"/>
      <c r="XDB1102" s="4"/>
      <c r="XDC1102" s="4"/>
      <c r="XDD1102" s="4"/>
      <c r="XDE1102" s="4"/>
      <c r="XDF1102" s="4"/>
      <c r="XDG1102" s="4"/>
      <c r="XDH1102" s="4"/>
      <c r="XDI1102" s="4"/>
      <c r="XDJ1102" s="4"/>
      <c r="XDK1102" s="4"/>
      <c r="XDL1102" s="4"/>
      <c r="XDM1102" s="4"/>
      <c r="XDN1102" s="4"/>
      <c r="XDO1102" s="4"/>
      <c r="XDP1102" s="4"/>
      <c r="XDQ1102" s="4"/>
      <c r="XDR1102" s="4"/>
      <c r="XDS1102" s="4"/>
      <c r="XDT1102" s="4"/>
      <c r="XDU1102" s="4"/>
      <c r="XDV1102" s="4"/>
    </row>
    <row r="1103" spans="1:16350" hidden="1" x14ac:dyDescent="0.25">
      <c r="A1103" s="2" t="s">
        <v>554</v>
      </c>
      <c r="B1103" s="47">
        <v>44279</v>
      </c>
      <c r="C1103" s="2" t="s">
        <v>6</v>
      </c>
      <c r="D1103" s="2" t="s">
        <v>14</v>
      </c>
      <c r="E1103" s="2" t="s">
        <v>181</v>
      </c>
      <c r="F1103" s="2" t="s">
        <v>2973</v>
      </c>
      <c r="G1103" s="2" t="s">
        <v>3</v>
      </c>
      <c r="H1103" s="2" t="s">
        <v>2974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2</v>
      </c>
      <c r="P1103" s="2" t="s">
        <v>1</v>
      </c>
      <c r="Q1103" s="1">
        <v>628172264.75</v>
      </c>
      <c r="R1103" s="1">
        <v>0</v>
      </c>
      <c r="S1103" s="1">
        <v>588769558.75</v>
      </c>
      <c r="T1103" s="1">
        <v>0</v>
      </c>
      <c r="U1103" s="2" t="s">
        <v>0</v>
      </c>
      <c r="V1103" s="1">
        <v>0</v>
      </c>
      <c r="W1103" s="1">
        <v>33967850</v>
      </c>
      <c r="X1103" s="2" t="s">
        <v>0</v>
      </c>
      <c r="Y1103" s="1">
        <v>5434856</v>
      </c>
      <c r="Z1103" s="3">
        <v>0</v>
      </c>
      <c r="AA1103" s="3" t="s">
        <v>0</v>
      </c>
      <c r="AB1103" s="3">
        <v>0</v>
      </c>
      <c r="AC1103" s="3">
        <v>0</v>
      </c>
      <c r="AD1103" s="3" t="s">
        <v>0</v>
      </c>
      <c r="AE1103" s="3">
        <v>0</v>
      </c>
    </row>
    <row r="1104" spans="1:16350" hidden="1" x14ac:dyDescent="0.25">
      <c r="A1104" s="2" t="s">
        <v>555</v>
      </c>
      <c r="B1104" s="47">
        <v>44279</v>
      </c>
      <c r="C1104" s="2" t="s">
        <v>6</v>
      </c>
      <c r="D1104" s="2" t="s">
        <v>10</v>
      </c>
      <c r="E1104" s="2" t="s">
        <v>178</v>
      </c>
      <c r="F1104" s="2" t="s">
        <v>1435</v>
      </c>
      <c r="G1104" s="2" t="s">
        <v>3</v>
      </c>
      <c r="H1104" s="2" t="s">
        <v>2975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1">
        <v>208821757.75</v>
      </c>
      <c r="R1104" s="1">
        <v>0</v>
      </c>
      <c r="S1104" s="1">
        <v>132910226.75</v>
      </c>
      <c r="T1104" s="1">
        <v>0</v>
      </c>
      <c r="U1104" s="2" t="s">
        <v>0</v>
      </c>
      <c r="V1104" s="1">
        <v>0</v>
      </c>
      <c r="W1104" s="1">
        <v>65440975</v>
      </c>
      <c r="X1104" s="2" t="s">
        <v>0</v>
      </c>
      <c r="Y1104" s="1">
        <v>10470556</v>
      </c>
      <c r="Z1104" s="3">
        <v>0</v>
      </c>
      <c r="AA1104" s="3" t="s">
        <v>0</v>
      </c>
      <c r="AB1104" s="3">
        <v>0</v>
      </c>
      <c r="AC1104" s="3">
        <v>0</v>
      </c>
      <c r="AD1104" s="3" t="s">
        <v>0</v>
      </c>
      <c r="AE1104" s="3">
        <v>0</v>
      </c>
    </row>
    <row r="1105" spans="1:16350" hidden="1" x14ac:dyDescent="0.25">
      <c r="A1105" s="2" t="s">
        <v>556</v>
      </c>
      <c r="B1105" s="47">
        <v>44279</v>
      </c>
      <c r="C1105" s="2" t="s">
        <v>6</v>
      </c>
      <c r="D1105" s="2" t="s">
        <v>280</v>
      </c>
      <c r="E1105" s="2" t="s">
        <v>204</v>
      </c>
      <c r="F1105" s="2" t="s">
        <v>1228</v>
      </c>
      <c r="G1105" s="2" t="s">
        <v>3</v>
      </c>
      <c r="H1105" s="2" t="s">
        <v>2976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/>
      <c r="N1105" s="2" t="s">
        <v>1</v>
      </c>
      <c r="O1105" s="2" t="s">
        <v>2</v>
      </c>
      <c r="P1105" s="2"/>
      <c r="Q1105" s="1">
        <v>272822591.19999999</v>
      </c>
      <c r="R1105" s="1">
        <v>0</v>
      </c>
      <c r="S1105" s="1">
        <v>242014615.19999999</v>
      </c>
      <c r="T1105" s="1">
        <v>0</v>
      </c>
      <c r="U1105" s="2" t="s">
        <v>0</v>
      </c>
      <c r="V1105" s="1">
        <v>0</v>
      </c>
      <c r="W1105" s="1">
        <v>26558600</v>
      </c>
      <c r="X1105" s="2" t="s">
        <v>0</v>
      </c>
      <c r="Y1105" s="1">
        <v>4249376</v>
      </c>
      <c r="Z1105" s="3">
        <v>0</v>
      </c>
      <c r="AA1105" s="3" t="s">
        <v>0</v>
      </c>
      <c r="AB1105" s="3">
        <v>0</v>
      </c>
      <c r="AC1105" s="3">
        <v>0</v>
      </c>
      <c r="AD1105" s="3" t="s">
        <v>0</v>
      </c>
      <c r="AE1105" s="3">
        <v>0</v>
      </c>
    </row>
    <row r="1106" spans="1:16350" hidden="1" x14ac:dyDescent="0.25">
      <c r="A1106" s="2" t="s">
        <v>557</v>
      </c>
      <c r="B1106" s="47">
        <v>44279</v>
      </c>
      <c r="C1106" s="2" t="s">
        <v>6</v>
      </c>
      <c r="D1106" s="2" t="s">
        <v>7</v>
      </c>
      <c r="E1106" s="2" t="s">
        <v>762</v>
      </c>
      <c r="F1106" s="2" t="s">
        <v>2977</v>
      </c>
      <c r="G1106" s="2" t="s">
        <v>3</v>
      </c>
      <c r="H1106" s="2" t="s">
        <v>2978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120541116</v>
      </c>
      <c r="R1106" s="1">
        <v>0</v>
      </c>
      <c r="S1106" s="1">
        <v>87286700</v>
      </c>
      <c r="T1106" s="1">
        <v>0</v>
      </c>
      <c r="U1106" s="2" t="s">
        <v>0</v>
      </c>
      <c r="V1106" s="1">
        <v>0</v>
      </c>
      <c r="W1106" s="1">
        <v>28667600</v>
      </c>
      <c r="X1106" s="2" t="s">
        <v>0</v>
      </c>
      <c r="Y1106" s="1">
        <v>4586816</v>
      </c>
      <c r="Z1106" s="3">
        <v>0</v>
      </c>
      <c r="AA1106" s="3" t="s">
        <v>0</v>
      </c>
      <c r="AB1106" s="3">
        <v>0</v>
      </c>
      <c r="AC1106" s="3">
        <v>0</v>
      </c>
      <c r="AD1106" s="3" t="s">
        <v>0</v>
      </c>
      <c r="AE1106" s="3">
        <v>0</v>
      </c>
    </row>
    <row r="1107" spans="1:16350" hidden="1" x14ac:dyDescent="0.25">
      <c r="A1107" s="2" t="s">
        <v>558</v>
      </c>
      <c r="B1107" s="47">
        <v>44279</v>
      </c>
      <c r="C1107" s="2" t="s">
        <v>6</v>
      </c>
      <c r="D1107" s="2" t="s">
        <v>5</v>
      </c>
      <c r="E1107" s="2" t="s">
        <v>175</v>
      </c>
      <c r="F1107" s="2" t="s">
        <v>1165</v>
      </c>
      <c r="G1107" s="2" t="s">
        <v>3</v>
      </c>
      <c r="H1107" s="2" t="s">
        <v>2979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2</v>
      </c>
      <c r="P1107" s="2" t="s">
        <v>1</v>
      </c>
      <c r="Q1107" s="1">
        <v>82758899.189999998</v>
      </c>
      <c r="R1107" s="1">
        <v>0</v>
      </c>
      <c r="S1107" s="1">
        <v>70056156.5</v>
      </c>
      <c r="T1107" s="1">
        <v>0</v>
      </c>
      <c r="U1107" s="2" t="s">
        <v>0</v>
      </c>
      <c r="V1107" s="1">
        <v>0</v>
      </c>
      <c r="W1107" s="1">
        <v>10950640.25</v>
      </c>
      <c r="X1107" s="2" t="s">
        <v>9</v>
      </c>
      <c r="Y1107" s="1">
        <v>1752102.44</v>
      </c>
      <c r="Z1107" s="3">
        <v>0</v>
      </c>
      <c r="AA1107" s="3" t="s">
        <v>0</v>
      </c>
      <c r="AB1107" s="3">
        <v>0</v>
      </c>
      <c r="AC1107" s="3">
        <v>0</v>
      </c>
      <c r="AD1107" s="3" t="s">
        <v>0</v>
      </c>
      <c r="AE1107" s="3">
        <v>0</v>
      </c>
    </row>
    <row r="1108" spans="1:16350" hidden="1" x14ac:dyDescent="0.25">
      <c r="A1108" s="2" t="s">
        <v>559</v>
      </c>
      <c r="B1108" s="47">
        <v>44279</v>
      </c>
      <c r="C1108" s="2" t="s">
        <v>6</v>
      </c>
      <c r="D1108" s="2" t="s">
        <v>5</v>
      </c>
      <c r="E1108" s="2" t="s">
        <v>175</v>
      </c>
      <c r="F1108" s="2" t="s">
        <v>1165</v>
      </c>
      <c r="G1108" s="2" t="s">
        <v>3</v>
      </c>
      <c r="H1108" s="2" t="s">
        <v>2980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791</v>
      </c>
      <c r="P1108" s="2" t="s">
        <v>1027</v>
      </c>
      <c r="Q1108" s="1">
        <v>329297069.17119998</v>
      </c>
      <c r="R1108" s="1">
        <v>0</v>
      </c>
      <c r="S1108" s="1">
        <v>278266082</v>
      </c>
      <c r="T1108" s="1">
        <v>43992230.32</v>
      </c>
      <c r="U1108" s="2" t="s">
        <v>9</v>
      </c>
      <c r="V1108" s="1">
        <v>7038756.8512000004</v>
      </c>
      <c r="W1108" s="1">
        <v>0</v>
      </c>
      <c r="X1108" s="2" t="s">
        <v>0</v>
      </c>
      <c r="Y1108" s="1">
        <v>0</v>
      </c>
      <c r="Z1108" s="3">
        <v>0</v>
      </c>
      <c r="AA1108" s="3" t="s">
        <v>0</v>
      </c>
      <c r="AB1108" s="3">
        <v>0</v>
      </c>
      <c r="AC1108" s="3">
        <v>0</v>
      </c>
      <c r="AD1108" s="3" t="s">
        <v>0</v>
      </c>
      <c r="AE1108" s="3">
        <v>0</v>
      </c>
    </row>
    <row r="1109" spans="1:16350" hidden="1" x14ac:dyDescent="0.25">
      <c r="A1109" s="2" t="s">
        <v>560</v>
      </c>
      <c r="B1109" s="47">
        <v>44279</v>
      </c>
      <c r="C1109" s="2" t="s">
        <v>6</v>
      </c>
      <c r="D1109" s="2" t="s">
        <v>5</v>
      </c>
      <c r="E1109" s="2" t="s">
        <v>175</v>
      </c>
      <c r="F1109" s="2" t="s">
        <v>1165</v>
      </c>
      <c r="G1109" s="2" t="s">
        <v>3</v>
      </c>
      <c r="H1109" s="2" t="s">
        <v>2981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791</v>
      </c>
      <c r="P1109" s="2" t="s">
        <v>1027</v>
      </c>
      <c r="Q1109" s="1">
        <v>116342800</v>
      </c>
      <c r="R1109" s="1">
        <v>0</v>
      </c>
      <c r="S1109" s="1">
        <v>8399000</v>
      </c>
      <c r="T1109" s="1">
        <v>93055000</v>
      </c>
      <c r="U1109" s="2" t="s">
        <v>9</v>
      </c>
      <c r="V1109" s="1">
        <v>14888800</v>
      </c>
      <c r="W1109" s="1">
        <v>0</v>
      </c>
      <c r="X1109" s="2" t="s">
        <v>0</v>
      </c>
      <c r="Y1109" s="1">
        <v>0</v>
      </c>
      <c r="Z1109" s="3">
        <v>0</v>
      </c>
      <c r="AA1109" s="3" t="s">
        <v>0</v>
      </c>
      <c r="AB1109" s="3">
        <v>0</v>
      </c>
      <c r="AC1109" s="3">
        <v>0</v>
      </c>
      <c r="AD1109" s="3" t="s">
        <v>0</v>
      </c>
      <c r="AE1109" s="3">
        <v>0</v>
      </c>
    </row>
    <row r="1110" spans="1:16350" hidden="1" x14ac:dyDescent="0.25">
      <c r="A1110" s="2" t="s">
        <v>561</v>
      </c>
      <c r="B1110" s="47">
        <v>44279</v>
      </c>
      <c r="C1110" s="2" t="s">
        <v>6</v>
      </c>
      <c r="D1110" s="2" t="s">
        <v>5</v>
      </c>
      <c r="E1110" s="2" t="s">
        <v>175</v>
      </c>
      <c r="F1110" s="2" t="s">
        <v>1165</v>
      </c>
      <c r="G1110" s="2" t="s">
        <v>3</v>
      </c>
      <c r="H1110" s="2" t="s">
        <v>2982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</v>
      </c>
      <c r="P1110" s="2" t="s">
        <v>1</v>
      </c>
      <c r="Q1110" s="1">
        <v>424489313</v>
      </c>
      <c r="R1110" s="1">
        <v>0</v>
      </c>
      <c r="S1110" s="1">
        <v>360703755</v>
      </c>
      <c r="T1110" s="1">
        <v>0</v>
      </c>
      <c r="U1110" s="2" t="s">
        <v>0</v>
      </c>
      <c r="V1110" s="1">
        <v>0</v>
      </c>
      <c r="W1110" s="1">
        <v>54987550</v>
      </c>
      <c r="X1110" s="2" t="s">
        <v>9</v>
      </c>
      <c r="Y1110" s="1">
        <v>8798008</v>
      </c>
      <c r="Z1110" s="3">
        <v>0</v>
      </c>
      <c r="AA1110" s="3" t="s">
        <v>0</v>
      </c>
      <c r="AB1110" s="3">
        <v>0</v>
      </c>
      <c r="AC1110" s="3">
        <v>0</v>
      </c>
      <c r="AD1110" s="3" t="s">
        <v>0</v>
      </c>
      <c r="AE1110" s="3">
        <v>0</v>
      </c>
      <c r="AF1110" s="127"/>
      <c r="AG1110" s="127"/>
      <c r="AH1110" s="127"/>
      <c r="AI1110" s="127"/>
      <c r="AJ1110" s="127"/>
      <c r="AK1110" s="127"/>
      <c r="AL1110" s="127"/>
      <c r="AM1110" s="127"/>
      <c r="AN1110" s="127"/>
      <c r="AO1110" s="127"/>
      <c r="AP1110" s="127"/>
      <c r="AQ1110" s="127"/>
      <c r="AR1110" s="127"/>
      <c r="AS1110" s="127"/>
      <c r="AT1110" s="127"/>
      <c r="AU1110" s="127"/>
      <c r="AV1110" s="127"/>
      <c r="AW1110" s="127"/>
      <c r="AX1110" s="127"/>
      <c r="AY1110" s="127"/>
      <c r="AZ1110" s="127"/>
      <c r="BA1110" s="127"/>
      <c r="BB1110" s="127"/>
      <c r="BC1110" s="127"/>
      <c r="BD1110" s="127"/>
      <c r="BE1110" s="127"/>
      <c r="BF1110" s="127"/>
      <c r="BG1110" s="127"/>
      <c r="BH1110" s="127"/>
      <c r="BI1110" s="127"/>
      <c r="BJ1110" s="127"/>
      <c r="BK1110" s="127"/>
      <c r="BL1110" s="127"/>
      <c r="BM1110" s="127"/>
      <c r="BN1110" s="127"/>
      <c r="BO1110" s="127"/>
      <c r="BP1110" s="127"/>
      <c r="BQ1110" s="127"/>
      <c r="BR1110" s="127"/>
      <c r="BS1110" s="127"/>
      <c r="BT1110" s="127"/>
      <c r="BU1110" s="127"/>
      <c r="BV1110" s="127"/>
      <c r="BW1110" s="127"/>
      <c r="BX1110" s="127"/>
      <c r="BY1110" s="127"/>
      <c r="BZ1110" s="127"/>
      <c r="CA1110" s="127"/>
      <c r="CB1110" s="127"/>
      <c r="CC1110" s="127"/>
      <c r="CD1110" s="127"/>
      <c r="CE1110" s="127"/>
      <c r="CF1110" s="127"/>
      <c r="CG1110" s="127"/>
      <c r="CH1110" s="127"/>
      <c r="CI1110" s="127"/>
      <c r="CJ1110" s="127"/>
      <c r="CK1110" s="127"/>
      <c r="CL1110" s="127"/>
      <c r="CM1110" s="127"/>
      <c r="CN1110" s="127"/>
      <c r="CO1110" s="127"/>
      <c r="CP1110" s="127"/>
      <c r="CQ1110" s="127"/>
      <c r="CR1110" s="127"/>
      <c r="CS1110" s="127"/>
      <c r="CT1110" s="127"/>
      <c r="CU1110" s="127"/>
      <c r="CV1110" s="127"/>
      <c r="CW1110" s="127"/>
      <c r="CX1110" s="127"/>
      <c r="CY1110" s="127"/>
      <c r="CZ1110" s="127"/>
      <c r="DA1110" s="127"/>
      <c r="DB1110" s="127"/>
      <c r="DC1110" s="127"/>
      <c r="DD1110" s="127"/>
      <c r="DE1110" s="127"/>
      <c r="DF1110" s="127"/>
      <c r="DG1110" s="127"/>
      <c r="DH1110" s="127"/>
      <c r="DI1110" s="127"/>
      <c r="DJ1110" s="127"/>
      <c r="DK1110" s="127"/>
      <c r="DL1110" s="127"/>
      <c r="DM1110" s="127"/>
      <c r="DN1110" s="127"/>
      <c r="DO1110" s="127"/>
      <c r="DP1110" s="127"/>
      <c r="DQ1110" s="127"/>
      <c r="DR1110" s="127"/>
      <c r="DS1110" s="127"/>
      <c r="DT1110" s="127"/>
      <c r="DU1110" s="127"/>
      <c r="DV1110" s="127"/>
      <c r="DW1110" s="127"/>
      <c r="DX1110" s="127"/>
      <c r="DY1110" s="127"/>
      <c r="DZ1110" s="127"/>
      <c r="EA1110" s="127"/>
      <c r="EB1110" s="127"/>
      <c r="EC1110" s="127"/>
      <c r="ED1110" s="127"/>
      <c r="EE1110" s="127"/>
      <c r="EF1110" s="127"/>
      <c r="EG1110" s="127"/>
      <c r="EH1110" s="127"/>
      <c r="EI1110" s="127"/>
      <c r="EJ1110" s="127"/>
      <c r="EK1110" s="127"/>
      <c r="EL1110" s="127"/>
      <c r="EM1110" s="127"/>
      <c r="EN1110" s="127"/>
      <c r="EO1110" s="127"/>
      <c r="EP1110" s="127"/>
      <c r="EQ1110" s="127"/>
      <c r="ER1110" s="127"/>
      <c r="ES1110" s="127"/>
      <c r="ET1110" s="127"/>
      <c r="EU1110" s="127"/>
      <c r="EV1110" s="127"/>
      <c r="EW1110" s="127"/>
      <c r="EX1110" s="127"/>
      <c r="EY1110" s="127"/>
      <c r="EZ1110" s="127"/>
      <c r="FA1110" s="127"/>
      <c r="FB1110" s="127"/>
      <c r="FC1110" s="127"/>
      <c r="FD1110" s="127"/>
      <c r="FE1110" s="127"/>
      <c r="FF1110" s="127"/>
      <c r="FG1110" s="127"/>
      <c r="FH1110" s="127"/>
      <c r="FI1110" s="127"/>
      <c r="FJ1110" s="127"/>
      <c r="FK1110" s="127"/>
      <c r="FL1110" s="127"/>
      <c r="FM1110" s="127"/>
      <c r="FN1110" s="127"/>
      <c r="FO1110" s="127"/>
      <c r="FP1110" s="127"/>
      <c r="FQ1110" s="127"/>
      <c r="FR1110" s="127"/>
      <c r="FS1110" s="127"/>
      <c r="FT1110" s="127"/>
      <c r="FU1110" s="127"/>
      <c r="FV1110" s="127"/>
      <c r="FW1110" s="127"/>
      <c r="FX1110" s="127"/>
      <c r="FY1110" s="127"/>
      <c r="FZ1110" s="127"/>
      <c r="GA1110" s="127"/>
      <c r="GB1110" s="127"/>
      <c r="GC1110" s="127"/>
      <c r="GD1110" s="127"/>
      <c r="GE1110" s="127"/>
      <c r="GF1110" s="127"/>
      <c r="GG1110" s="127"/>
      <c r="GH1110" s="127"/>
      <c r="GI1110" s="127"/>
      <c r="GJ1110" s="127"/>
      <c r="GK1110" s="127"/>
      <c r="GL1110" s="127"/>
      <c r="GM1110" s="127"/>
      <c r="GN1110" s="127"/>
      <c r="GO1110" s="127"/>
      <c r="GP1110" s="127"/>
      <c r="GQ1110" s="127"/>
      <c r="GR1110" s="127"/>
      <c r="GS1110" s="127"/>
      <c r="GT1110" s="127"/>
      <c r="GU1110" s="127"/>
      <c r="GV1110" s="127"/>
      <c r="GW1110" s="127"/>
      <c r="GX1110" s="127"/>
      <c r="GY1110" s="127"/>
      <c r="GZ1110" s="127"/>
      <c r="HA1110" s="127"/>
      <c r="HB1110" s="127"/>
      <c r="HC1110" s="127"/>
      <c r="HD1110" s="127"/>
      <c r="HE1110" s="127"/>
      <c r="HF1110" s="127"/>
      <c r="HG1110" s="127"/>
      <c r="HH1110" s="127"/>
      <c r="HI1110" s="127"/>
      <c r="HJ1110" s="127"/>
      <c r="HK1110" s="127"/>
      <c r="HL1110" s="127"/>
      <c r="HM1110" s="127"/>
      <c r="HN1110" s="127"/>
      <c r="HO1110" s="127"/>
      <c r="HP1110" s="127"/>
      <c r="HQ1110" s="127"/>
      <c r="HR1110" s="127"/>
      <c r="HS1110" s="127"/>
      <c r="HT1110" s="127"/>
      <c r="HU1110" s="127"/>
      <c r="HV1110" s="127"/>
      <c r="HW1110" s="127"/>
      <c r="HX1110" s="127"/>
      <c r="HY1110" s="127"/>
      <c r="HZ1110" s="127"/>
      <c r="IA1110" s="127"/>
      <c r="IB1110" s="127"/>
      <c r="IC1110" s="127"/>
      <c r="ID1110" s="127"/>
      <c r="IE1110" s="127"/>
      <c r="IF1110" s="127"/>
      <c r="IG1110" s="127"/>
      <c r="IH1110" s="127"/>
      <c r="II1110" s="127"/>
      <c r="IJ1110" s="127"/>
      <c r="IK1110" s="127"/>
      <c r="IL1110" s="127"/>
      <c r="IM1110" s="127"/>
      <c r="IN1110" s="127"/>
      <c r="IO1110" s="127"/>
      <c r="IP1110" s="127"/>
      <c r="IQ1110" s="127"/>
      <c r="IR1110" s="127"/>
      <c r="IS1110" s="127"/>
      <c r="IT1110" s="127"/>
      <c r="IU1110" s="127"/>
      <c r="IV1110" s="127"/>
      <c r="IW1110" s="127"/>
      <c r="IX1110" s="127"/>
      <c r="IY1110" s="127"/>
      <c r="IZ1110" s="127"/>
      <c r="JA1110" s="127"/>
      <c r="JB1110" s="127"/>
      <c r="JC1110" s="127"/>
      <c r="JD1110" s="127"/>
      <c r="JE1110" s="127"/>
      <c r="JF1110" s="127"/>
      <c r="JG1110" s="127"/>
      <c r="JH1110" s="127"/>
      <c r="JI1110" s="127"/>
      <c r="JJ1110" s="127"/>
      <c r="JK1110" s="127"/>
      <c r="JL1110" s="127"/>
      <c r="JM1110" s="127"/>
      <c r="JN1110" s="127"/>
      <c r="JO1110" s="127"/>
      <c r="JP1110" s="127"/>
      <c r="JQ1110" s="127"/>
      <c r="JR1110" s="127"/>
      <c r="JS1110" s="127"/>
      <c r="JT1110" s="127"/>
      <c r="JU1110" s="127"/>
      <c r="JV1110" s="127"/>
      <c r="JW1110" s="127"/>
      <c r="JX1110" s="127"/>
      <c r="JY1110" s="127"/>
      <c r="JZ1110" s="127"/>
      <c r="KA1110" s="127"/>
      <c r="KB1110" s="127"/>
      <c r="KC1110" s="127"/>
      <c r="KD1110" s="127"/>
      <c r="KE1110" s="127"/>
      <c r="KF1110" s="127"/>
      <c r="KG1110" s="127"/>
      <c r="KH1110" s="127"/>
      <c r="KI1110" s="127"/>
      <c r="KJ1110" s="127"/>
      <c r="KK1110" s="127"/>
      <c r="KL1110" s="127"/>
      <c r="KM1110" s="127"/>
      <c r="KN1110" s="127"/>
      <c r="KO1110" s="127"/>
      <c r="KP1110" s="127"/>
      <c r="KQ1110" s="127"/>
      <c r="KR1110" s="127"/>
      <c r="KS1110" s="127"/>
      <c r="KT1110" s="127"/>
      <c r="KU1110" s="127"/>
      <c r="KV1110" s="127"/>
      <c r="KW1110" s="127"/>
      <c r="KX1110" s="127"/>
      <c r="KY1110" s="127"/>
      <c r="KZ1110" s="127"/>
      <c r="LA1110" s="127"/>
      <c r="LB1110" s="127"/>
      <c r="LC1110" s="127"/>
      <c r="LD1110" s="127"/>
      <c r="LE1110" s="127"/>
      <c r="LF1110" s="127"/>
      <c r="LG1110" s="127"/>
      <c r="LH1110" s="127"/>
      <c r="LI1110" s="127"/>
      <c r="LJ1110" s="127"/>
      <c r="LK1110" s="127"/>
      <c r="LL1110" s="127"/>
      <c r="LM1110" s="127"/>
      <c r="LN1110" s="127"/>
      <c r="LO1110" s="127"/>
      <c r="LP1110" s="127"/>
      <c r="LQ1110" s="127"/>
      <c r="LR1110" s="127"/>
      <c r="LS1110" s="127"/>
      <c r="LT1110" s="127"/>
      <c r="LU1110" s="127"/>
      <c r="LV1110" s="127"/>
      <c r="LW1110" s="127"/>
      <c r="LX1110" s="127"/>
      <c r="LY1110" s="127"/>
      <c r="LZ1110" s="127"/>
      <c r="MA1110" s="127"/>
      <c r="MB1110" s="127"/>
      <c r="MC1110" s="127"/>
      <c r="MD1110" s="127"/>
      <c r="ME1110" s="127"/>
      <c r="MF1110" s="127"/>
      <c r="MG1110" s="127"/>
      <c r="MH1110" s="127"/>
      <c r="MI1110" s="127"/>
      <c r="MJ1110" s="127"/>
      <c r="MK1110" s="127"/>
      <c r="ML1110" s="127"/>
      <c r="MM1110" s="127"/>
      <c r="MN1110" s="127"/>
      <c r="MO1110" s="127"/>
      <c r="MP1110" s="127"/>
      <c r="MQ1110" s="127"/>
      <c r="MR1110" s="127"/>
      <c r="MS1110" s="127"/>
      <c r="MT1110" s="127"/>
      <c r="MU1110" s="127"/>
      <c r="MV1110" s="127"/>
      <c r="MW1110" s="127"/>
      <c r="MX1110" s="127"/>
      <c r="MY1110" s="127"/>
      <c r="MZ1110" s="127"/>
      <c r="NA1110" s="127"/>
      <c r="NB1110" s="127"/>
      <c r="NC1110" s="127"/>
      <c r="ND1110" s="127"/>
      <c r="NE1110" s="127"/>
      <c r="NF1110" s="127"/>
      <c r="NG1110" s="127"/>
      <c r="NH1110" s="127"/>
      <c r="NI1110" s="127"/>
      <c r="NJ1110" s="127"/>
      <c r="NK1110" s="127"/>
      <c r="NL1110" s="127"/>
      <c r="NM1110" s="127"/>
      <c r="NN1110" s="127"/>
      <c r="NO1110" s="127"/>
      <c r="NP1110" s="127"/>
      <c r="NQ1110" s="127"/>
      <c r="NR1110" s="127"/>
      <c r="NS1110" s="127"/>
      <c r="NT1110" s="127"/>
      <c r="NU1110" s="127"/>
      <c r="NV1110" s="127"/>
      <c r="NW1110" s="127"/>
      <c r="NX1110" s="127"/>
      <c r="NY1110" s="127"/>
      <c r="NZ1110" s="127"/>
      <c r="OA1110" s="127"/>
      <c r="OB1110" s="127"/>
      <c r="OC1110" s="127"/>
      <c r="OD1110" s="127"/>
      <c r="OE1110" s="127"/>
      <c r="OF1110" s="127"/>
      <c r="OG1110" s="127"/>
      <c r="OH1110" s="127"/>
      <c r="OI1110" s="127"/>
      <c r="OJ1110" s="127"/>
      <c r="OK1110" s="127"/>
      <c r="OL1110" s="127"/>
      <c r="OM1110" s="127"/>
      <c r="ON1110" s="127"/>
      <c r="OO1110" s="127"/>
      <c r="OP1110" s="127"/>
      <c r="OQ1110" s="127"/>
      <c r="OR1110" s="127"/>
      <c r="OS1110" s="127"/>
      <c r="OT1110" s="127"/>
      <c r="OU1110" s="127"/>
      <c r="OV1110" s="127"/>
      <c r="OW1110" s="127"/>
      <c r="OX1110" s="127"/>
      <c r="OY1110" s="127"/>
      <c r="OZ1110" s="127"/>
      <c r="PA1110" s="127"/>
      <c r="PB1110" s="127"/>
      <c r="PC1110" s="127"/>
      <c r="PD1110" s="127"/>
      <c r="PE1110" s="127"/>
      <c r="PF1110" s="127"/>
      <c r="PG1110" s="127"/>
      <c r="PH1110" s="127"/>
      <c r="PI1110" s="127"/>
      <c r="PJ1110" s="127"/>
      <c r="PK1110" s="127"/>
      <c r="PL1110" s="127"/>
      <c r="PM1110" s="127"/>
      <c r="PN1110" s="127"/>
      <c r="PO1110" s="127"/>
      <c r="PP1110" s="127"/>
      <c r="PQ1110" s="127"/>
      <c r="PR1110" s="127"/>
      <c r="PS1110" s="127"/>
      <c r="PT1110" s="127"/>
      <c r="PU1110" s="127"/>
      <c r="PV1110" s="127"/>
      <c r="PW1110" s="127"/>
      <c r="PX1110" s="127"/>
      <c r="PY1110" s="127"/>
      <c r="PZ1110" s="127"/>
      <c r="QA1110" s="127"/>
      <c r="QB1110" s="127"/>
      <c r="QC1110" s="127"/>
      <c r="QD1110" s="127"/>
      <c r="QE1110" s="127"/>
      <c r="QF1110" s="127"/>
      <c r="QG1110" s="127"/>
      <c r="QH1110" s="127"/>
      <c r="QI1110" s="127"/>
      <c r="QJ1110" s="127"/>
      <c r="QK1110" s="127"/>
      <c r="QL1110" s="127"/>
      <c r="QM1110" s="127"/>
      <c r="QN1110" s="127"/>
      <c r="QO1110" s="127"/>
      <c r="QP1110" s="127"/>
      <c r="QQ1110" s="127"/>
      <c r="QR1110" s="127"/>
      <c r="QS1110" s="127"/>
      <c r="QT1110" s="127"/>
      <c r="QU1110" s="127"/>
      <c r="QV1110" s="127"/>
      <c r="QW1110" s="127"/>
      <c r="QX1110" s="127"/>
      <c r="QY1110" s="127"/>
      <c r="QZ1110" s="127"/>
      <c r="RA1110" s="127"/>
      <c r="RB1110" s="127"/>
      <c r="RC1110" s="127"/>
      <c r="RD1110" s="127"/>
      <c r="RE1110" s="127"/>
      <c r="RF1110" s="127"/>
      <c r="RG1110" s="127"/>
      <c r="RH1110" s="127"/>
      <c r="RI1110" s="127"/>
      <c r="RJ1110" s="127"/>
      <c r="RK1110" s="127"/>
      <c r="RL1110" s="127"/>
      <c r="RM1110" s="127"/>
      <c r="RN1110" s="127"/>
      <c r="RO1110" s="127"/>
      <c r="RP1110" s="127"/>
      <c r="RQ1110" s="127"/>
      <c r="RR1110" s="127"/>
      <c r="RS1110" s="127"/>
      <c r="RT1110" s="127"/>
      <c r="RU1110" s="127"/>
      <c r="RV1110" s="127"/>
      <c r="RW1110" s="127"/>
      <c r="RX1110" s="127"/>
      <c r="RY1110" s="127"/>
      <c r="RZ1110" s="127"/>
      <c r="SA1110" s="127"/>
      <c r="SB1110" s="127"/>
      <c r="SC1110" s="127"/>
      <c r="SD1110" s="127"/>
      <c r="SE1110" s="127"/>
      <c r="SF1110" s="127"/>
      <c r="SG1110" s="127"/>
      <c r="SH1110" s="127"/>
      <c r="SI1110" s="127"/>
      <c r="SJ1110" s="127"/>
      <c r="SK1110" s="127"/>
      <c r="SL1110" s="127"/>
      <c r="SM1110" s="127"/>
      <c r="SN1110" s="127"/>
      <c r="SO1110" s="127"/>
      <c r="SP1110" s="127"/>
      <c r="SQ1110" s="127"/>
      <c r="SR1110" s="127"/>
      <c r="SS1110" s="127"/>
      <c r="ST1110" s="127"/>
      <c r="SU1110" s="127"/>
      <c r="SV1110" s="127"/>
      <c r="SW1110" s="127"/>
      <c r="SX1110" s="127"/>
      <c r="SY1110" s="127"/>
      <c r="SZ1110" s="127"/>
      <c r="TA1110" s="127"/>
      <c r="TB1110" s="127"/>
      <c r="TC1110" s="127"/>
      <c r="TD1110" s="127"/>
      <c r="TE1110" s="127"/>
      <c r="TF1110" s="127"/>
      <c r="TG1110" s="127"/>
      <c r="TH1110" s="127"/>
      <c r="TI1110" s="127"/>
      <c r="TJ1110" s="127"/>
      <c r="TK1110" s="127"/>
      <c r="TL1110" s="127"/>
      <c r="TM1110" s="127"/>
      <c r="TN1110" s="127"/>
      <c r="TO1110" s="127"/>
      <c r="TP1110" s="127"/>
      <c r="TQ1110" s="127"/>
      <c r="TR1110" s="127"/>
      <c r="TS1110" s="127"/>
      <c r="TT1110" s="127"/>
      <c r="TU1110" s="127"/>
      <c r="TV1110" s="127"/>
      <c r="TW1110" s="127"/>
      <c r="TX1110" s="127"/>
      <c r="TY1110" s="127"/>
      <c r="TZ1110" s="127"/>
      <c r="UA1110" s="127"/>
      <c r="UB1110" s="127"/>
      <c r="UC1110" s="127"/>
      <c r="UD1110" s="127"/>
      <c r="UE1110" s="127"/>
      <c r="UF1110" s="127"/>
      <c r="UG1110" s="127"/>
      <c r="UH1110" s="127"/>
      <c r="UI1110" s="127"/>
      <c r="UJ1110" s="127"/>
      <c r="UK1110" s="127"/>
      <c r="UL1110" s="127"/>
      <c r="UM1110" s="127"/>
      <c r="UN1110" s="127"/>
      <c r="UO1110" s="127"/>
      <c r="UP1110" s="127"/>
      <c r="UQ1110" s="127"/>
      <c r="UR1110" s="127"/>
      <c r="US1110" s="127"/>
      <c r="UT1110" s="127"/>
      <c r="UU1110" s="127"/>
      <c r="UV1110" s="127"/>
      <c r="UW1110" s="127"/>
      <c r="UX1110" s="127"/>
      <c r="UY1110" s="127"/>
      <c r="UZ1110" s="127"/>
      <c r="VA1110" s="127"/>
      <c r="VB1110" s="127"/>
      <c r="VC1110" s="127"/>
      <c r="VD1110" s="127"/>
      <c r="VE1110" s="127"/>
      <c r="VF1110" s="127"/>
      <c r="VG1110" s="127"/>
      <c r="VH1110" s="127"/>
      <c r="VI1110" s="127"/>
      <c r="VJ1110" s="127"/>
      <c r="VK1110" s="127"/>
      <c r="VL1110" s="127"/>
      <c r="VM1110" s="127"/>
      <c r="VN1110" s="127"/>
      <c r="VO1110" s="127"/>
      <c r="VP1110" s="127"/>
      <c r="VQ1110" s="127"/>
      <c r="VR1110" s="127"/>
      <c r="VS1110" s="127"/>
      <c r="VT1110" s="127"/>
      <c r="VU1110" s="127"/>
      <c r="VV1110" s="127"/>
      <c r="VW1110" s="127"/>
      <c r="VX1110" s="127"/>
      <c r="VY1110" s="127"/>
      <c r="VZ1110" s="127"/>
      <c r="WA1110" s="127"/>
      <c r="WB1110" s="127"/>
      <c r="WC1110" s="127"/>
      <c r="WD1110" s="127"/>
      <c r="WE1110" s="127"/>
      <c r="WF1110" s="127"/>
      <c r="WG1110" s="127"/>
      <c r="WH1110" s="127"/>
      <c r="WI1110" s="127"/>
      <c r="WJ1110" s="127"/>
      <c r="WK1110" s="127"/>
      <c r="WL1110" s="127"/>
      <c r="WM1110" s="127"/>
      <c r="WN1110" s="127"/>
      <c r="WO1110" s="127"/>
      <c r="WP1110" s="127"/>
      <c r="WQ1110" s="127"/>
      <c r="WR1110" s="127"/>
      <c r="WS1110" s="127"/>
      <c r="WT1110" s="127"/>
      <c r="WU1110" s="127"/>
      <c r="WV1110" s="127"/>
      <c r="WW1110" s="127"/>
      <c r="WX1110" s="127"/>
      <c r="WY1110" s="127"/>
      <c r="WZ1110" s="127"/>
      <c r="XA1110" s="127"/>
      <c r="XB1110" s="127"/>
      <c r="XC1110" s="127"/>
      <c r="XD1110" s="127"/>
      <c r="XE1110" s="127"/>
      <c r="XF1110" s="127"/>
      <c r="XG1110" s="127"/>
      <c r="XH1110" s="127"/>
      <c r="XI1110" s="127"/>
      <c r="XJ1110" s="127"/>
      <c r="XK1110" s="127"/>
      <c r="XL1110" s="127"/>
      <c r="XM1110" s="127"/>
      <c r="XN1110" s="127"/>
      <c r="XO1110" s="127"/>
      <c r="XP1110" s="127"/>
      <c r="XQ1110" s="127"/>
      <c r="XR1110" s="127"/>
      <c r="XS1110" s="127"/>
      <c r="XT1110" s="127"/>
      <c r="XU1110" s="127"/>
      <c r="XV1110" s="127"/>
      <c r="XW1110" s="127"/>
      <c r="XX1110" s="127"/>
      <c r="XY1110" s="127"/>
      <c r="XZ1110" s="127"/>
      <c r="YA1110" s="127"/>
      <c r="YB1110" s="127"/>
      <c r="YC1110" s="127"/>
      <c r="YD1110" s="127"/>
      <c r="YE1110" s="127"/>
      <c r="YF1110" s="127"/>
      <c r="YG1110" s="127"/>
      <c r="YH1110" s="127"/>
      <c r="YI1110" s="127"/>
      <c r="YJ1110" s="127"/>
      <c r="YK1110" s="127"/>
      <c r="YL1110" s="127"/>
      <c r="YM1110" s="127"/>
      <c r="YN1110" s="127"/>
      <c r="YO1110" s="127"/>
      <c r="YP1110" s="127"/>
      <c r="YQ1110" s="127"/>
      <c r="YR1110" s="127"/>
      <c r="YS1110" s="127"/>
      <c r="YT1110" s="127"/>
      <c r="YU1110" s="127"/>
      <c r="YV1110" s="127"/>
      <c r="YW1110" s="127"/>
      <c r="YX1110" s="127"/>
      <c r="YY1110" s="127"/>
      <c r="YZ1110" s="127"/>
      <c r="ZA1110" s="127"/>
      <c r="ZB1110" s="127"/>
      <c r="ZC1110" s="127"/>
      <c r="ZD1110" s="127"/>
      <c r="ZE1110" s="127"/>
      <c r="ZF1110" s="127"/>
      <c r="ZG1110" s="127"/>
      <c r="ZH1110" s="127"/>
      <c r="ZI1110" s="127"/>
      <c r="ZJ1110" s="127"/>
      <c r="ZK1110" s="127"/>
      <c r="ZL1110" s="127"/>
      <c r="ZM1110" s="127"/>
      <c r="ZN1110" s="127"/>
      <c r="ZO1110" s="127"/>
      <c r="ZP1110" s="127"/>
      <c r="ZQ1110" s="127"/>
      <c r="ZR1110" s="127"/>
      <c r="ZS1110" s="127"/>
      <c r="ZT1110" s="127"/>
      <c r="ZU1110" s="127"/>
      <c r="ZV1110" s="127"/>
      <c r="ZW1110" s="127"/>
      <c r="ZX1110" s="127"/>
      <c r="ZY1110" s="127"/>
      <c r="ZZ1110" s="127"/>
      <c r="AAA1110" s="127"/>
      <c r="AAB1110" s="127"/>
      <c r="AAC1110" s="127"/>
      <c r="AAD1110" s="127"/>
      <c r="AAE1110" s="127"/>
      <c r="AAF1110" s="127"/>
      <c r="AAG1110" s="127"/>
      <c r="AAH1110" s="127"/>
      <c r="AAI1110" s="127"/>
      <c r="AAJ1110" s="127"/>
      <c r="AAK1110" s="127"/>
      <c r="AAL1110" s="127"/>
      <c r="AAM1110" s="127"/>
      <c r="AAN1110" s="127"/>
      <c r="AAO1110" s="127"/>
      <c r="AAP1110" s="127"/>
      <c r="AAQ1110" s="127"/>
      <c r="AAR1110" s="127"/>
      <c r="AAS1110" s="127"/>
      <c r="AAT1110" s="127"/>
      <c r="AAU1110" s="127"/>
      <c r="AAV1110" s="127"/>
      <c r="AAW1110" s="127"/>
      <c r="AAX1110" s="127"/>
      <c r="AAY1110" s="127"/>
      <c r="AAZ1110" s="127"/>
      <c r="ABA1110" s="127"/>
      <c r="ABB1110" s="127"/>
      <c r="ABC1110" s="127"/>
      <c r="ABD1110" s="127"/>
      <c r="ABE1110" s="127"/>
      <c r="ABF1110" s="127"/>
      <c r="ABG1110" s="127"/>
      <c r="ABH1110" s="127"/>
      <c r="ABI1110" s="127"/>
      <c r="ABJ1110" s="127"/>
      <c r="ABK1110" s="127"/>
      <c r="ABL1110" s="127"/>
      <c r="ABM1110" s="127"/>
      <c r="ABN1110" s="127"/>
      <c r="ABO1110" s="127"/>
      <c r="ABP1110" s="127"/>
      <c r="ABQ1110" s="127"/>
      <c r="ABR1110" s="127"/>
      <c r="ABS1110" s="127"/>
      <c r="ABT1110" s="127"/>
      <c r="ABU1110" s="127"/>
      <c r="ABV1110" s="127"/>
      <c r="ABW1110" s="127"/>
      <c r="ABX1110" s="127"/>
      <c r="ABY1110" s="127"/>
      <c r="ABZ1110" s="127"/>
      <c r="ACA1110" s="127"/>
      <c r="ACB1110" s="127"/>
      <c r="ACC1110" s="127"/>
      <c r="ACD1110" s="127"/>
      <c r="ACE1110" s="127"/>
      <c r="ACF1110" s="127"/>
      <c r="ACG1110" s="127"/>
      <c r="ACH1110" s="127"/>
      <c r="ACI1110" s="127"/>
      <c r="ACJ1110" s="127"/>
      <c r="ACK1110" s="127"/>
      <c r="ACL1110" s="127"/>
      <c r="ACM1110" s="127"/>
      <c r="ACN1110" s="127"/>
      <c r="ACO1110" s="127"/>
      <c r="ACP1110" s="127"/>
      <c r="ACQ1110" s="127"/>
      <c r="ACR1110" s="127"/>
      <c r="ACS1110" s="127"/>
      <c r="ACT1110" s="127"/>
      <c r="ACU1110" s="127"/>
      <c r="ACV1110" s="127"/>
      <c r="ACW1110" s="127"/>
      <c r="ACX1110" s="127"/>
      <c r="ACY1110" s="127"/>
      <c r="ACZ1110" s="127"/>
      <c r="ADA1110" s="127"/>
      <c r="ADB1110" s="127"/>
      <c r="ADC1110" s="127"/>
      <c r="ADD1110" s="127"/>
      <c r="ADE1110" s="127"/>
      <c r="ADF1110" s="127"/>
      <c r="ADG1110" s="127"/>
      <c r="ADH1110" s="127"/>
      <c r="ADI1110" s="127"/>
      <c r="ADJ1110" s="127"/>
      <c r="ADK1110" s="127"/>
      <c r="ADL1110" s="127"/>
      <c r="ADM1110" s="127"/>
      <c r="ADN1110" s="127"/>
      <c r="ADO1110" s="127"/>
      <c r="ADP1110" s="127"/>
      <c r="ADQ1110" s="127"/>
      <c r="ADR1110" s="127"/>
      <c r="ADS1110" s="127"/>
      <c r="ADT1110" s="127"/>
      <c r="ADU1110" s="127"/>
      <c r="ADV1110" s="127"/>
      <c r="ADW1110" s="127"/>
      <c r="ADX1110" s="127"/>
      <c r="ADY1110" s="127"/>
      <c r="ADZ1110" s="127"/>
      <c r="AEA1110" s="127"/>
      <c r="AEB1110" s="127"/>
      <c r="AEC1110" s="127"/>
      <c r="AED1110" s="127"/>
      <c r="AEE1110" s="127"/>
      <c r="AEF1110" s="127"/>
      <c r="AEG1110" s="127"/>
      <c r="AEH1110" s="127"/>
      <c r="AEI1110" s="127"/>
      <c r="AEJ1110" s="127"/>
      <c r="AEK1110" s="127"/>
      <c r="AEL1110" s="127"/>
      <c r="AEM1110" s="127"/>
      <c r="AEN1110" s="127"/>
      <c r="AEO1110" s="127"/>
      <c r="AEP1110" s="127"/>
      <c r="AEQ1110" s="127"/>
      <c r="AER1110" s="127"/>
      <c r="AES1110" s="127"/>
      <c r="AET1110" s="127"/>
      <c r="AEU1110" s="127"/>
      <c r="AEV1110" s="127"/>
      <c r="AEW1110" s="127"/>
      <c r="AEX1110" s="127"/>
      <c r="AEY1110" s="127"/>
      <c r="AEZ1110" s="127"/>
      <c r="AFA1110" s="127"/>
      <c r="AFB1110" s="127"/>
      <c r="AFC1110" s="127"/>
      <c r="AFD1110" s="127"/>
      <c r="AFE1110" s="127"/>
      <c r="AFF1110" s="127"/>
      <c r="AFG1110" s="127"/>
      <c r="AFH1110" s="127"/>
      <c r="AFI1110" s="127"/>
      <c r="AFJ1110" s="127"/>
      <c r="AFK1110" s="127"/>
      <c r="AFL1110" s="127"/>
      <c r="AFM1110" s="127"/>
      <c r="AFN1110" s="127"/>
      <c r="AFO1110" s="127"/>
      <c r="AFP1110" s="127"/>
      <c r="AFQ1110" s="127"/>
      <c r="AFR1110" s="127"/>
      <c r="AFS1110" s="127"/>
      <c r="AFT1110" s="127"/>
      <c r="AFU1110" s="127"/>
      <c r="AFV1110" s="127"/>
      <c r="AFW1110" s="127"/>
      <c r="AFX1110" s="127"/>
      <c r="AFY1110" s="127"/>
      <c r="AFZ1110" s="127"/>
      <c r="AGA1110" s="127"/>
      <c r="AGB1110" s="127"/>
      <c r="AGC1110" s="127"/>
      <c r="AGD1110" s="127"/>
      <c r="AGE1110" s="127"/>
      <c r="AGF1110" s="127"/>
      <c r="AGG1110" s="127"/>
      <c r="AGH1110" s="127"/>
      <c r="AGI1110" s="127"/>
      <c r="AGJ1110" s="127"/>
      <c r="AGK1110" s="127"/>
      <c r="AGL1110" s="127"/>
      <c r="AGM1110" s="127"/>
      <c r="AGN1110" s="127"/>
      <c r="AGO1110" s="127"/>
      <c r="AGP1110" s="127"/>
      <c r="AGQ1110" s="127"/>
      <c r="AGR1110" s="127"/>
      <c r="AGS1110" s="127"/>
      <c r="AGT1110" s="127"/>
      <c r="AGU1110" s="127"/>
      <c r="AGV1110" s="127"/>
      <c r="AGW1110" s="127"/>
      <c r="AGX1110" s="127"/>
      <c r="AGY1110" s="127"/>
      <c r="AGZ1110" s="127"/>
      <c r="AHA1110" s="127"/>
      <c r="AHB1110" s="127"/>
      <c r="AHC1110" s="127"/>
      <c r="AHD1110" s="127"/>
      <c r="AHE1110" s="127"/>
      <c r="AHF1110" s="127"/>
      <c r="AHG1110" s="127"/>
      <c r="AHH1110" s="127"/>
      <c r="AHI1110" s="127"/>
      <c r="AHJ1110" s="127"/>
      <c r="AHK1110" s="127"/>
      <c r="AHL1110" s="127"/>
      <c r="AHM1110" s="127"/>
      <c r="AHN1110" s="127"/>
      <c r="AHO1110" s="127"/>
      <c r="AHP1110" s="127"/>
      <c r="AHQ1110" s="127"/>
      <c r="AHR1110" s="127"/>
      <c r="AHS1110" s="127"/>
      <c r="AHT1110" s="127"/>
      <c r="AHU1110" s="127"/>
      <c r="AHV1110" s="127"/>
      <c r="AHW1110" s="127"/>
      <c r="AHX1110" s="127"/>
      <c r="AHY1110" s="127"/>
      <c r="AHZ1110" s="127"/>
      <c r="AIA1110" s="127"/>
      <c r="AIB1110" s="127"/>
      <c r="AIC1110" s="127"/>
      <c r="AID1110" s="127"/>
      <c r="AIE1110" s="127"/>
      <c r="AIF1110" s="127"/>
      <c r="AIG1110" s="127"/>
      <c r="AIH1110" s="127"/>
      <c r="AII1110" s="127"/>
      <c r="AIJ1110" s="127"/>
      <c r="AIK1110" s="127"/>
      <c r="AIL1110" s="127"/>
      <c r="AIM1110" s="127"/>
      <c r="AIN1110" s="127"/>
      <c r="AIO1110" s="127"/>
      <c r="AIP1110" s="127"/>
      <c r="AIQ1110" s="127"/>
      <c r="AIR1110" s="127"/>
      <c r="AIS1110" s="127"/>
      <c r="AIT1110" s="127"/>
      <c r="AIU1110" s="127"/>
      <c r="AIV1110" s="127"/>
      <c r="AIW1110" s="127"/>
      <c r="AIX1110" s="127"/>
      <c r="AIY1110" s="127"/>
      <c r="AIZ1110" s="127"/>
      <c r="AJA1110" s="127"/>
      <c r="AJB1110" s="127"/>
      <c r="AJC1110" s="127"/>
      <c r="AJD1110" s="127"/>
      <c r="AJE1110" s="127"/>
      <c r="AJF1110" s="127"/>
      <c r="AJG1110" s="127"/>
      <c r="AJH1110" s="127"/>
      <c r="AJI1110" s="127"/>
      <c r="AJJ1110" s="127"/>
      <c r="AJK1110" s="127"/>
      <c r="AJL1110" s="127"/>
      <c r="AJM1110" s="127"/>
      <c r="AJN1110" s="127"/>
      <c r="AJO1110" s="127"/>
      <c r="AJP1110" s="127"/>
      <c r="AJQ1110" s="127"/>
      <c r="AJR1110" s="127"/>
      <c r="AJS1110" s="127"/>
      <c r="AJT1110" s="127"/>
      <c r="AJU1110" s="127"/>
      <c r="AJV1110" s="127"/>
      <c r="AJW1110" s="127"/>
      <c r="AJX1110" s="127"/>
      <c r="AJY1110" s="127"/>
      <c r="AJZ1110" s="127"/>
      <c r="AKA1110" s="127"/>
      <c r="AKB1110" s="127"/>
      <c r="AKC1110" s="127"/>
      <c r="AKD1110" s="127"/>
      <c r="AKE1110" s="127"/>
      <c r="AKF1110" s="127"/>
      <c r="AKG1110" s="127"/>
      <c r="AKH1110" s="127"/>
      <c r="AKI1110" s="127"/>
      <c r="AKJ1110" s="127"/>
      <c r="AKK1110" s="127"/>
      <c r="AKL1110" s="127"/>
      <c r="AKM1110" s="127"/>
      <c r="AKN1110" s="127"/>
      <c r="AKO1110" s="127"/>
      <c r="AKP1110" s="127"/>
      <c r="AKQ1110" s="127"/>
      <c r="AKR1110" s="127"/>
      <c r="AKS1110" s="127"/>
      <c r="AKT1110" s="127"/>
      <c r="AKU1110" s="127"/>
      <c r="AKV1110" s="127"/>
      <c r="AKW1110" s="127"/>
      <c r="AKX1110" s="127"/>
      <c r="AKY1110" s="127"/>
      <c r="AKZ1110" s="127"/>
      <c r="ALA1110" s="127"/>
      <c r="ALB1110" s="127"/>
      <c r="ALC1110" s="127"/>
      <c r="ALD1110" s="127"/>
      <c r="ALE1110" s="127"/>
      <c r="ALF1110" s="127"/>
      <c r="ALG1110" s="127"/>
      <c r="ALH1110" s="127"/>
      <c r="ALI1110" s="127"/>
      <c r="ALJ1110" s="127"/>
      <c r="ALK1110" s="127"/>
      <c r="ALL1110" s="127"/>
      <c r="ALM1110" s="127"/>
      <c r="ALN1110" s="127"/>
      <c r="ALO1110" s="127"/>
      <c r="ALP1110" s="127"/>
      <c r="ALQ1110" s="127"/>
      <c r="ALR1110" s="127"/>
      <c r="ALS1110" s="127"/>
      <c r="ALT1110" s="127"/>
      <c r="ALU1110" s="127"/>
      <c r="ALV1110" s="127"/>
      <c r="ALW1110" s="127"/>
      <c r="ALX1110" s="127"/>
      <c r="ALY1110" s="127"/>
      <c r="ALZ1110" s="127"/>
      <c r="AMA1110" s="127"/>
      <c r="AMB1110" s="127"/>
      <c r="AMC1110" s="127"/>
      <c r="AMD1110" s="127"/>
      <c r="AME1110" s="127"/>
      <c r="AMF1110" s="127"/>
      <c r="AMG1110" s="127"/>
      <c r="AMH1110" s="127"/>
      <c r="AMI1110" s="127"/>
      <c r="AMJ1110" s="127"/>
      <c r="AMK1110" s="127"/>
      <c r="AML1110" s="127"/>
      <c r="AMM1110" s="127"/>
      <c r="AMN1110" s="127"/>
      <c r="AMO1110" s="127"/>
      <c r="AMP1110" s="127"/>
      <c r="AMQ1110" s="127"/>
      <c r="AMR1110" s="127"/>
      <c r="AMS1110" s="127"/>
      <c r="AMT1110" s="127"/>
      <c r="AMU1110" s="127"/>
      <c r="AMV1110" s="127"/>
      <c r="AMW1110" s="127"/>
      <c r="AMX1110" s="127"/>
      <c r="AMY1110" s="127"/>
      <c r="AMZ1110" s="127"/>
      <c r="ANA1110" s="127"/>
      <c r="ANB1110" s="127"/>
      <c r="ANC1110" s="127"/>
      <c r="AND1110" s="127"/>
      <c r="ANE1110" s="127"/>
      <c r="ANF1110" s="127"/>
      <c r="ANG1110" s="127"/>
      <c r="ANH1110" s="127"/>
      <c r="ANI1110" s="127"/>
      <c r="ANJ1110" s="127"/>
      <c r="ANK1110" s="127"/>
      <c r="ANL1110" s="127"/>
      <c r="ANM1110" s="127"/>
      <c r="ANN1110" s="127"/>
      <c r="ANO1110" s="127"/>
      <c r="ANP1110" s="127"/>
      <c r="ANQ1110" s="127"/>
      <c r="ANR1110" s="127"/>
      <c r="ANS1110" s="127"/>
      <c r="ANT1110" s="127"/>
      <c r="ANU1110" s="127"/>
      <c r="ANV1110" s="127"/>
      <c r="ANW1110" s="127"/>
      <c r="ANX1110" s="127"/>
      <c r="ANY1110" s="127"/>
      <c r="ANZ1110" s="127"/>
      <c r="AOA1110" s="127"/>
      <c r="AOB1110" s="127"/>
      <c r="AOC1110" s="127"/>
      <c r="AOD1110" s="127"/>
      <c r="AOE1110" s="127"/>
      <c r="AOF1110" s="127"/>
      <c r="AOG1110" s="127"/>
      <c r="AOH1110" s="127"/>
      <c r="AOI1110" s="127"/>
      <c r="AOJ1110" s="127"/>
      <c r="AOK1110" s="127"/>
      <c r="AOL1110" s="127"/>
      <c r="AOM1110" s="127"/>
      <c r="AON1110" s="127"/>
      <c r="AOO1110" s="127"/>
      <c r="AOP1110" s="127"/>
      <c r="AOQ1110" s="127"/>
      <c r="AOR1110" s="127"/>
      <c r="AOS1110" s="127"/>
      <c r="AOT1110" s="127"/>
      <c r="AOU1110" s="127"/>
      <c r="AOV1110" s="127"/>
      <c r="AOW1110" s="127"/>
      <c r="AOX1110" s="127"/>
      <c r="AOY1110" s="127"/>
      <c r="AOZ1110" s="127"/>
      <c r="APA1110" s="127"/>
      <c r="APB1110" s="127"/>
      <c r="APC1110" s="127"/>
      <c r="APD1110" s="127"/>
      <c r="APE1110" s="127"/>
      <c r="APF1110" s="127"/>
      <c r="APG1110" s="127"/>
      <c r="APH1110" s="127"/>
      <c r="API1110" s="127"/>
      <c r="APJ1110" s="127"/>
      <c r="APK1110" s="127"/>
      <c r="APL1110" s="127"/>
      <c r="APM1110" s="127"/>
      <c r="APN1110" s="127"/>
      <c r="APO1110" s="127"/>
      <c r="APP1110" s="127"/>
      <c r="APQ1110" s="127"/>
      <c r="APR1110" s="127"/>
      <c r="APS1110" s="127"/>
      <c r="APT1110" s="127"/>
      <c r="APU1110" s="127"/>
      <c r="APV1110" s="127"/>
      <c r="APW1110" s="127"/>
      <c r="APX1110" s="127"/>
      <c r="APY1110" s="127"/>
      <c r="APZ1110" s="127"/>
      <c r="AQA1110" s="127"/>
      <c r="AQB1110" s="127"/>
      <c r="AQC1110" s="127"/>
      <c r="AQD1110" s="127"/>
      <c r="AQE1110" s="127"/>
      <c r="AQF1110" s="127"/>
      <c r="AQG1110" s="127"/>
      <c r="AQH1110" s="127"/>
      <c r="AQI1110" s="127"/>
      <c r="AQJ1110" s="127"/>
      <c r="AQK1110" s="127"/>
      <c r="AQL1110" s="127"/>
      <c r="AQM1110" s="127"/>
      <c r="AQN1110" s="127"/>
      <c r="AQO1110" s="127"/>
      <c r="AQP1110" s="127"/>
      <c r="AQQ1110" s="127"/>
      <c r="AQR1110" s="127"/>
      <c r="AQS1110" s="127"/>
      <c r="AQT1110" s="127"/>
      <c r="AQU1110" s="127"/>
      <c r="AQV1110" s="127"/>
      <c r="AQW1110" s="127"/>
      <c r="AQX1110" s="127"/>
      <c r="AQY1110" s="127"/>
      <c r="AQZ1110" s="127"/>
      <c r="ARA1110" s="127"/>
      <c r="ARB1110" s="127"/>
      <c r="ARC1110" s="127"/>
      <c r="ARD1110" s="127"/>
      <c r="ARE1110" s="127"/>
      <c r="ARF1110" s="127"/>
      <c r="ARG1110" s="127"/>
      <c r="ARH1110" s="127"/>
      <c r="ARI1110" s="127"/>
      <c r="ARJ1110" s="127"/>
      <c r="ARK1110" s="127"/>
      <c r="ARL1110" s="127"/>
      <c r="ARM1110" s="127"/>
      <c r="ARN1110" s="127"/>
      <c r="ARO1110" s="127"/>
      <c r="ARP1110" s="127"/>
      <c r="ARQ1110" s="127"/>
      <c r="ARR1110" s="127"/>
      <c r="ARS1110" s="127"/>
      <c r="ART1110" s="127"/>
      <c r="ARU1110" s="127"/>
      <c r="ARV1110" s="127"/>
      <c r="ARW1110" s="127"/>
      <c r="ARX1110" s="127"/>
      <c r="ARY1110" s="127"/>
      <c r="ARZ1110" s="127"/>
      <c r="ASA1110" s="127"/>
      <c r="ASB1110" s="127"/>
      <c r="ASC1110" s="127"/>
      <c r="ASD1110" s="127"/>
      <c r="ASE1110" s="127"/>
      <c r="ASF1110" s="127"/>
      <c r="ASG1110" s="127"/>
      <c r="ASH1110" s="127"/>
      <c r="ASI1110" s="127"/>
      <c r="ASJ1110" s="127"/>
      <c r="ASK1110" s="127"/>
      <c r="ASL1110" s="127"/>
      <c r="ASM1110" s="127"/>
      <c r="ASN1110" s="127"/>
      <c r="ASO1110" s="127"/>
      <c r="ASP1110" s="127"/>
      <c r="ASQ1110" s="127"/>
      <c r="ASR1110" s="127"/>
      <c r="ASS1110" s="127"/>
      <c r="AST1110" s="127"/>
      <c r="ASU1110" s="127"/>
      <c r="ASV1110" s="127"/>
      <c r="ASW1110" s="127"/>
      <c r="ASX1110" s="127"/>
      <c r="ASY1110" s="127"/>
      <c r="ASZ1110" s="127"/>
      <c r="ATA1110" s="127"/>
      <c r="ATB1110" s="127"/>
      <c r="ATC1110" s="127"/>
      <c r="ATD1110" s="127"/>
      <c r="ATE1110" s="127"/>
      <c r="ATF1110" s="127"/>
      <c r="ATG1110" s="127"/>
      <c r="ATH1110" s="127"/>
      <c r="ATI1110" s="127"/>
      <c r="ATJ1110" s="127"/>
      <c r="ATK1110" s="127"/>
      <c r="ATL1110" s="127"/>
      <c r="ATM1110" s="127"/>
      <c r="ATN1110" s="127"/>
      <c r="ATO1110" s="127"/>
      <c r="ATP1110" s="127"/>
      <c r="ATQ1110" s="127"/>
      <c r="ATR1110" s="127"/>
      <c r="ATS1110" s="127"/>
      <c r="ATT1110" s="127"/>
      <c r="ATU1110" s="127"/>
      <c r="ATV1110" s="127"/>
      <c r="ATW1110" s="127"/>
      <c r="ATX1110" s="127"/>
      <c r="ATY1110" s="127"/>
      <c r="ATZ1110" s="127"/>
      <c r="AUA1110" s="127"/>
      <c r="AUB1110" s="127"/>
      <c r="AUC1110" s="127"/>
      <c r="AUD1110" s="127"/>
      <c r="AUE1110" s="127"/>
      <c r="AUF1110" s="127"/>
      <c r="AUG1110" s="127"/>
      <c r="AUH1110" s="127"/>
      <c r="AUI1110" s="127"/>
      <c r="AUJ1110" s="127"/>
      <c r="AUK1110" s="127"/>
      <c r="AUL1110" s="127"/>
      <c r="AUM1110" s="127"/>
      <c r="AUN1110" s="127"/>
      <c r="AUO1110" s="127"/>
      <c r="AUP1110" s="127"/>
      <c r="AUQ1110" s="127"/>
      <c r="AUR1110" s="127"/>
      <c r="AUS1110" s="127"/>
      <c r="AUT1110" s="127"/>
      <c r="AUU1110" s="127"/>
      <c r="AUV1110" s="127"/>
      <c r="AUW1110" s="127"/>
      <c r="AUX1110" s="127"/>
      <c r="AUY1110" s="127"/>
      <c r="AUZ1110" s="127"/>
      <c r="AVA1110" s="127"/>
      <c r="AVB1110" s="127"/>
      <c r="AVC1110" s="127"/>
      <c r="AVD1110" s="127"/>
      <c r="AVE1110" s="127"/>
      <c r="AVF1110" s="127"/>
      <c r="AVG1110" s="127"/>
      <c r="AVH1110" s="127"/>
      <c r="AVI1110" s="127"/>
      <c r="AVJ1110" s="127"/>
      <c r="AVK1110" s="127"/>
      <c r="AVL1110" s="127"/>
      <c r="AVM1110" s="127"/>
      <c r="AVN1110" s="127"/>
      <c r="AVO1110" s="127"/>
      <c r="AVP1110" s="127"/>
      <c r="AVQ1110" s="127"/>
      <c r="AVR1110" s="127"/>
      <c r="AVS1110" s="127"/>
      <c r="AVT1110" s="127"/>
      <c r="AVU1110" s="127"/>
      <c r="AVV1110" s="127"/>
      <c r="AVW1110" s="127"/>
      <c r="AVX1110" s="127"/>
      <c r="AVY1110" s="127"/>
      <c r="AVZ1110" s="127"/>
      <c r="AWA1110" s="127"/>
      <c r="AWB1110" s="127"/>
      <c r="AWC1110" s="127"/>
      <c r="AWD1110" s="127"/>
      <c r="AWE1110" s="127"/>
      <c r="AWF1110" s="127"/>
      <c r="AWG1110" s="127"/>
      <c r="AWH1110" s="127"/>
      <c r="AWI1110" s="127"/>
      <c r="AWJ1110" s="127"/>
      <c r="AWK1110" s="127"/>
      <c r="AWL1110" s="127"/>
      <c r="AWM1110" s="127"/>
      <c r="AWN1110" s="127"/>
      <c r="AWO1110" s="127"/>
      <c r="AWP1110" s="127"/>
      <c r="AWQ1110" s="127"/>
      <c r="AWR1110" s="127"/>
      <c r="AWS1110" s="127"/>
      <c r="AWT1110" s="127"/>
      <c r="AWU1110" s="127"/>
      <c r="AWV1110" s="127"/>
      <c r="AWW1110" s="127"/>
      <c r="AWX1110" s="127"/>
      <c r="AWY1110" s="127"/>
      <c r="AWZ1110" s="127"/>
      <c r="AXA1110" s="127"/>
      <c r="AXB1110" s="127"/>
      <c r="AXC1110" s="127"/>
      <c r="AXD1110" s="127"/>
      <c r="AXE1110" s="127"/>
      <c r="AXF1110" s="127"/>
      <c r="AXG1110" s="127"/>
      <c r="AXH1110" s="127"/>
      <c r="AXI1110" s="127"/>
      <c r="AXJ1110" s="127"/>
      <c r="AXK1110" s="127"/>
      <c r="AXL1110" s="127"/>
      <c r="AXM1110" s="127"/>
      <c r="AXN1110" s="127"/>
      <c r="AXO1110" s="127"/>
      <c r="AXP1110" s="127"/>
      <c r="AXQ1110" s="127"/>
      <c r="AXR1110" s="127"/>
      <c r="AXS1110" s="127"/>
      <c r="AXT1110" s="127"/>
      <c r="AXU1110" s="127"/>
      <c r="AXV1110" s="127"/>
      <c r="AXW1110" s="127"/>
      <c r="AXX1110" s="127"/>
      <c r="AXY1110" s="127"/>
      <c r="AXZ1110" s="127"/>
      <c r="AYA1110" s="127"/>
      <c r="AYB1110" s="127"/>
      <c r="AYC1110" s="127"/>
      <c r="AYD1110" s="127"/>
      <c r="AYE1110" s="127"/>
      <c r="AYF1110" s="127"/>
      <c r="AYG1110" s="127"/>
      <c r="AYH1110" s="127"/>
      <c r="AYI1110" s="127"/>
      <c r="AYJ1110" s="127"/>
      <c r="AYK1110" s="127"/>
      <c r="AYL1110" s="127"/>
      <c r="AYM1110" s="127"/>
      <c r="AYN1110" s="127"/>
      <c r="AYO1110" s="127"/>
      <c r="AYP1110" s="127"/>
      <c r="AYQ1110" s="127"/>
      <c r="AYR1110" s="127"/>
      <c r="AYS1110" s="127"/>
      <c r="AYT1110" s="127"/>
      <c r="AYU1110" s="127"/>
      <c r="AYV1110" s="127"/>
      <c r="AYW1110" s="127"/>
      <c r="AYX1110" s="127"/>
      <c r="AYY1110" s="127"/>
      <c r="AYZ1110" s="127"/>
      <c r="AZA1110" s="127"/>
      <c r="AZB1110" s="127"/>
      <c r="AZC1110" s="127"/>
      <c r="AZD1110" s="127"/>
      <c r="AZE1110" s="127"/>
      <c r="AZF1110" s="127"/>
      <c r="AZG1110" s="127"/>
      <c r="AZH1110" s="127"/>
      <c r="AZI1110" s="127"/>
      <c r="AZJ1110" s="127"/>
      <c r="AZK1110" s="127"/>
      <c r="AZL1110" s="127"/>
      <c r="AZM1110" s="127"/>
      <c r="AZN1110" s="127"/>
      <c r="AZO1110" s="127"/>
      <c r="AZP1110" s="127"/>
      <c r="AZQ1110" s="127"/>
      <c r="AZR1110" s="127"/>
      <c r="AZS1110" s="127"/>
      <c r="AZT1110" s="127"/>
      <c r="AZU1110" s="127"/>
      <c r="AZV1110" s="127"/>
      <c r="AZW1110" s="127"/>
      <c r="AZX1110" s="127"/>
      <c r="AZY1110" s="127"/>
      <c r="AZZ1110" s="127"/>
      <c r="BAA1110" s="127"/>
      <c r="BAB1110" s="127"/>
      <c r="BAC1110" s="127"/>
      <c r="BAD1110" s="127"/>
      <c r="BAE1110" s="127"/>
      <c r="BAF1110" s="127"/>
      <c r="BAG1110" s="127"/>
      <c r="BAH1110" s="127"/>
      <c r="BAI1110" s="127"/>
      <c r="BAJ1110" s="127"/>
      <c r="BAK1110" s="127"/>
      <c r="BAL1110" s="127"/>
      <c r="BAM1110" s="127"/>
      <c r="BAN1110" s="127"/>
      <c r="BAO1110" s="127"/>
      <c r="BAP1110" s="127"/>
      <c r="BAQ1110" s="127"/>
      <c r="BAR1110" s="127"/>
      <c r="BAS1110" s="127"/>
      <c r="BAT1110" s="127"/>
      <c r="BAU1110" s="127"/>
      <c r="BAV1110" s="127"/>
      <c r="BAW1110" s="127"/>
      <c r="BAX1110" s="127"/>
      <c r="BAY1110" s="127"/>
      <c r="BAZ1110" s="127"/>
      <c r="BBA1110" s="127"/>
      <c r="BBB1110" s="127"/>
      <c r="BBC1110" s="127"/>
      <c r="BBD1110" s="127"/>
      <c r="BBE1110" s="127"/>
      <c r="BBF1110" s="127"/>
      <c r="BBG1110" s="127"/>
      <c r="BBH1110" s="127"/>
      <c r="BBI1110" s="127"/>
      <c r="BBJ1110" s="127"/>
      <c r="BBK1110" s="127"/>
      <c r="BBL1110" s="127"/>
      <c r="BBM1110" s="127"/>
      <c r="BBN1110" s="127"/>
      <c r="BBO1110" s="127"/>
      <c r="BBP1110" s="127"/>
      <c r="BBQ1110" s="127"/>
      <c r="BBR1110" s="127"/>
      <c r="BBS1110" s="127"/>
      <c r="BBT1110" s="127"/>
      <c r="BBU1110" s="127"/>
      <c r="BBV1110" s="127"/>
      <c r="BBW1110" s="127"/>
      <c r="BBX1110" s="127"/>
      <c r="BBY1110" s="127"/>
      <c r="BBZ1110" s="127"/>
      <c r="BCA1110" s="127"/>
      <c r="BCB1110" s="127"/>
      <c r="BCC1110" s="127"/>
      <c r="BCD1110" s="127"/>
      <c r="BCE1110" s="127"/>
      <c r="BCF1110" s="127"/>
      <c r="BCG1110" s="127"/>
      <c r="BCH1110" s="127"/>
      <c r="BCI1110" s="127"/>
      <c r="BCJ1110" s="127"/>
      <c r="BCK1110" s="127"/>
      <c r="BCL1110" s="127"/>
      <c r="BCM1110" s="127"/>
      <c r="BCN1110" s="127"/>
      <c r="BCO1110" s="127"/>
      <c r="BCP1110" s="127"/>
      <c r="BCQ1110" s="127"/>
      <c r="BCR1110" s="127"/>
      <c r="BCS1110" s="127"/>
      <c r="BCT1110" s="127"/>
      <c r="BCU1110" s="127"/>
      <c r="BCV1110" s="127"/>
      <c r="BCW1110" s="127"/>
      <c r="BCX1110" s="127"/>
      <c r="BCY1110" s="127"/>
      <c r="BCZ1110" s="127"/>
      <c r="BDA1110" s="127"/>
      <c r="BDB1110" s="127"/>
      <c r="BDC1110" s="127"/>
      <c r="BDD1110" s="127"/>
      <c r="BDE1110" s="127"/>
      <c r="BDF1110" s="127"/>
      <c r="BDG1110" s="127"/>
      <c r="BDH1110" s="127"/>
      <c r="BDI1110" s="127"/>
      <c r="BDJ1110" s="127"/>
      <c r="BDK1110" s="127"/>
      <c r="BDL1110" s="127"/>
      <c r="BDM1110" s="127"/>
      <c r="BDN1110" s="127"/>
      <c r="BDO1110" s="127"/>
      <c r="BDP1110" s="127"/>
      <c r="BDQ1110" s="127"/>
      <c r="BDR1110" s="127"/>
      <c r="BDS1110" s="127"/>
      <c r="BDT1110" s="127"/>
      <c r="BDU1110" s="127"/>
      <c r="BDV1110" s="127"/>
      <c r="BDW1110" s="127"/>
      <c r="BDX1110" s="127"/>
      <c r="BDY1110" s="127"/>
      <c r="BDZ1110" s="127"/>
      <c r="BEA1110" s="127"/>
      <c r="BEB1110" s="127"/>
      <c r="BEC1110" s="127"/>
      <c r="BED1110" s="127"/>
      <c r="BEE1110" s="127"/>
      <c r="BEF1110" s="127"/>
      <c r="BEG1110" s="127"/>
      <c r="BEH1110" s="127"/>
      <c r="BEI1110" s="127"/>
      <c r="BEJ1110" s="127"/>
      <c r="BEK1110" s="127"/>
      <c r="BEL1110" s="127"/>
      <c r="BEM1110" s="127"/>
      <c r="BEN1110" s="127"/>
      <c r="BEO1110" s="127"/>
      <c r="BEP1110" s="127"/>
      <c r="BEQ1110" s="127"/>
      <c r="BER1110" s="127"/>
      <c r="BES1110" s="127"/>
      <c r="BET1110" s="127"/>
      <c r="BEU1110" s="127"/>
      <c r="BEV1110" s="127"/>
      <c r="BEW1110" s="127"/>
      <c r="BEX1110" s="127"/>
      <c r="BEY1110" s="127"/>
      <c r="BEZ1110" s="127"/>
      <c r="BFA1110" s="127"/>
      <c r="BFB1110" s="127"/>
      <c r="BFC1110" s="127"/>
      <c r="BFD1110" s="127"/>
      <c r="BFE1110" s="127"/>
      <c r="BFF1110" s="127"/>
      <c r="BFG1110" s="127"/>
      <c r="BFH1110" s="127"/>
      <c r="BFI1110" s="127"/>
      <c r="BFJ1110" s="127"/>
      <c r="BFK1110" s="127"/>
      <c r="BFL1110" s="127"/>
      <c r="BFM1110" s="127"/>
      <c r="BFN1110" s="127"/>
      <c r="BFO1110" s="127"/>
      <c r="BFP1110" s="127"/>
      <c r="BFQ1110" s="127"/>
      <c r="BFR1110" s="127"/>
      <c r="BFS1110" s="127"/>
      <c r="BFT1110" s="127"/>
      <c r="BFU1110" s="127"/>
      <c r="BFV1110" s="127"/>
      <c r="BFW1110" s="127"/>
      <c r="BFX1110" s="127"/>
      <c r="BFY1110" s="127"/>
      <c r="BFZ1110" s="127"/>
      <c r="BGA1110" s="127"/>
      <c r="BGB1110" s="127"/>
      <c r="BGC1110" s="127"/>
      <c r="BGD1110" s="127"/>
      <c r="BGE1110" s="127"/>
      <c r="BGF1110" s="127"/>
      <c r="BGG1110" s="127"/>
      <c r="BGH1110" s="127"/>
      <c r="BGI1110" s="127"/>
      <c r="BGJ1110" s="127"/>
      <c r="BGK1110" s="127"/>
      <c r="BGL1110" s="127"/>
      <c r="BGM1110" s="127"/>
      <c r="BGN1110" s="127"/>
      <c r="BGO1110" s="127"/>
      <c r="BGP1110" s="127"/>
      <c r="BGQ1110" s="127"/>
      <c r="BGR1110" s="127"/>
      <c r="BGS1110" s="127"/>
      <c r="BGT1110" s="127"/>
      <c r="BGU1110" s="127"/>
      <c r="BGV1110" s="127"/>
      <c r="BGW1110" s="127"/>
      <c r="BGX1110" s="127"/>
      <c r="BGY1110" s="127"/>
      <c r="BGZ1110" s="127"/>
      <c r="BHA1110" s="127"/>
      <c r="BHB1110" s="127"/>
      <c r="BHC1110" s="127"/>
      <c r="BHD1110" s="127"/>
      <c r="BHE1110" s="127"/>
      <c r="BHF1110" s="127"/>
      <c r="BHG1110" s="127"/>
      <c r="BHH1110" s="127"/>
      <c r="BHI1110" s="127"/>
      <c r="BHJ1110" s="127"/>
      <c r="BHK1110" s="127"/>
      <c r="BHL1110" s="127"/>
      <c r="BHM1110" s="127"/>
      <c r="BHN1110" s="127"/>
      <c r="BHO1110" s="127"/>
      <c r="BHP1110" s="127"/>
      <c r="BHQ1110" s="127"/>
      <c r="BHR1110" s="127"/>
      <c r="BHS1110" s="127"/>
      <c r="BHT1110" s="127"/>
      <c r="BHU1110" s="127"/>
      <c r="BHV1110" s="127"/>
      <c r="BHW1110" s="127"/>
      <c r="BHX1110" s="127"/>
      <c r="BHY1110" s="127"/>
      <c r="BHZ1110" s="127"/>
      <c r="BIA1110" s="127"/>
      <c r="BIB1110" s="127"/>
      <c r="BIC1110" s="127"/>
      <c r="BID1110" s="127"/>
      <c r="BIE1110" s="127"/>
      <c r="BIF1110" s="127"/>
      <c r="BIG1110" s="127"/>
      <c r="BIH1110" s="127"/>
      <c r="BII1110" s="127"/>
      <c r="BIJ1110" s="127"/>
      <c r="BIK1110" s="127"/>
      <c r="BIL1110" s="127"/>
      <c r="BIM1110" s="127"/>
      <c r="BIN1110" s="127"/>
      <c r="BIO1110" s="127"/>
      <c r="BIP1110" s="127"/>
      <c r="BIQ1110" s="127"/>
      <c r="BIR1110" s="127"/>
      <c r="BIS1110" s="127"/>
      <c r="BIT1110" s="127"/>
      <c r="BIU1110" s="127"/>
      <c r="BIV1110" s="127"/>
      <c r="BIW1110" s="127"/>
      <c r="BIX1110" s="127"/>
      <c r="BIY1110" s="127"/>
      <c r="BIZ1110" s="127"/>
      <c r="BJA1110" s="127"/>
      <c r="BJB1110" s="127"/>
      <c r="BJC1110" s="127"/>
      <c r="BJD1110" s="127"/>
      <c r="BJE1110" s="127"/>
      <c r="BJF1110" s="127"/>
      <c r="BJG1110" s="127"/>
      <c r="BJH1110" s="127"/>
      <c r="BJI1110" s="127"/>
      <c r="BJJ1110" s="127"/>
      <c r="BJK1110" s="127"/>
      <c r="BJL1110" s="127"/>
      <c r="BJM1110" s="127"/>
      <c r="BJN1110" s="127"/>
      <c r="BJO1110" s="127"/>
      <c r="BJP1110" s="127"/>
      <c r="BJQ1110" s="127"/>
      <c r="BJR1110" s="127"/>
      <c r="BJS1110" s="127"/>
      <c r="BJT1110" s="127"/>
      <c r="BJU1110" s="127"/>
      <c r="BJV1110" s="127"/>
      <c r="BJW1110" s="127"/>
      <c r="BJX1110" s="127"/>
      <c r="BJY1110" s="127"/>
      <c r="BJZ1110" s="127"/>
      <c r="BKA1110" s="127"/>
      <c r="BKB1110" s="127"/>
      <c r="BKC1110" s="127"/>
      <c r="BKD1110" s="127"/>
      <c r="BKE1110" s="127"/>
      <c r="BKF1110" s="127"/>
      <c r="BKG1110" s="127"/>
      <c r="BKH1110" s="127"/>
      <c r="BKI1110" s="127"/>
      <c r="BKJ1110" s="127"/>
      <c r="BKK1110" s="127"/>
      <c r="BKL1110" s="127"/>
      <c r="BKM1110" s="127"/>
      <c r="BKN1110" s="127"/>
      <c r="BKO1110" s="127"/>
      <c r="BKP1110" s="127"/>
      <c r="BKQ1110" s="127"/>
      <c r="BKR1110" s="127"/>
      <c r="BKS1110" s="127"/>
      <c r="BKT1110" s="127"/>
      <c r="BKU1110" s="127"/>
      <c r="BKV1110" s="127"/>
      <c r="BKW1110" s="127"/>
      <c r="BKX1110" s="127"/>
      <c r="BKY1110" s="127"/>
      <c r="BKZ1110" s="127"/>
      <c r="BLA1110" s="127"/>
      <c r="BLB1110" s="127"/>
      <c r="BLC1110" s="127"/>
      <c r="BLD1110" s="127"/>
      <c r="BLE1110" s="127"/>
      <c r="BLF1110" s="127"/>
      <c r="BLG1110" s="127"/>
      <c r="BLH1110" s="127"/>
      <c r="BLI1110" s="127"/>
      <c r="BLJ1110" s="127"/>
      <c r="BLK1110" s="127"/>
      <c r="BLL1110" s="127"/>
      <c r="BLM1110" s="127"/>
      <c r="BLN1110" s="127"/>
      <c r="BLO1110" s="127"/>
      <c r="BLP1110" s="127"/>
      <c r="BLQ1110" s="127"/>
      <c r="BLR1110" s="127"/>
      <c r="BLS1110" s="127"/>
      <c r="BLT1110" s="127"/>
      <c r="BLU1110" s="127"/>
      <c r="BLV1110" s="127"/>
      <c r="BLW1110" s="127"/>
      <c r="BLX1110" s="127"/>
      <c r="BLY1110" s="127"/>
      <c r="BLZ1110" s="127"/>
      <c r="BMA1110" s="127"/>
      <c r="BMB1110" s="127"/>
      <c r="BMC1110" s="127"/>
      <c r="BMD1110" s="127"/>
      <c r="BME1110" s="127"/>
      <c r="BMF1110" s="127"/>
      <c r="BMG1110" s="127"/>
      <c r="BMH1110" s="127"/>
      <c r="BMI1110" s="127"/>
      <c r="BMJ1110" s="127"/>
      <c r="BMK1110" s="127"/>
      <c r="BML1110" s="127"/>
      <c r="BMM1110" s="127"/>
      <c r="BMN1110" s="127"/>
      <c r="BMO1110" s="127"/>
      <c r="BMP1110" s="127"/>
      <c r="BMQ1110" s="127"/>
      <c r="BMR1110" s="127"/>
      <c r="BMS1110" s="127"/>
      <c r="BMT1110" s="127"/>
      <c r="BMU1110" s="127"/>
      <c r="BMV1110" s="127"/>
      <c r="BMW1110" s="127"/>
      <c r="BMX1110" s="127"/>
      <c r="BMY1110" s="127"/>
      <c r="BMZ1110" s="127"/>
      <c r="BNA1110" s="127"/>
      <c r="BNB1110" s="127"/>
      <c r="BNC1110" s="127"/>
      <c r="BND1110" s="127"/>
      <c r="BNE1110" s="127"/>
      <c r="BNF1110" s="127"/>
      <c r="BNG1110" s="127"/>
      <c r="BNH1110" s="127"/>
      <c r="BNI1110" s="127"/>
      <c r="BNJ1110" s="127"/>
      <c r="BNK1110" s="127"/>
      <c r="BNL1110" s="127"/>
      <c r="BNM1110" s="127"/>
      <c r="BNN1110" s="127"/>
      <c r="BNO1110" s="127"/>
      <c r="BNP1110" s="127"/>
      <c r="BNQ1110" s="127"/>
      <c r="BNR1110" s="127"/>
      <c r="BNS1110" s="127"/>
      <c r="BNT1110" s="127"/>
      <c r="BNU1110" s="127"/>
      <c r="BNV1110" s="127"/>
      <c r="BNW1110" s="127"/>
      <c r="BNX1110" s="127"/>
      <c r="BNY1110" s="127"/>
      <c r="BNZ1110" s="127"/>
      <c r="BOA1110" s="127"/>
      <c r="BOB1110" s="127"/>
      <c r="BOC1110" s="127"/>
      <c r="BOD1110" s="127"/>
      <c r="BOE1110" s="127"/>
      <c r="BOF1110" s="127"/>
      <c r="BOG1110" s="127"/>
      <c r="BOH1110" s="127"/>
      <c r="BOI1110" s="127"/>
      <c r="BOJ1110" s="127"/>
      <c r="BOK1110" s="127"/>
      <c r="BOL1110" s="127"/>
      <c r="BOM1110" s="127"/>
      <c r="BON1110" s="127"/>
      <c r="BOO1110" s="127"/>
      <c r="BOP1110" s="127"/>
      <c r="BOQ1110" s="127"/>
      <c r="BOR1110" s="127"/>
      <c r="BOS1110" s="127"/>
      <c r="BOT1110" s="127"/>
      <c r="BOU1110" s="127"/>
      <c r="BOV1110" s="127"/>
      <c r="BOW1110" s="127"/>
      <c r="BOX1110" s="127"/>
      <c r="BOY1110" s="127"/>
      <c r="BOZ1110" s="127"/>
      <c r="BPA1110" s="127"/>
      <c r="BPB1110" s="127"/>
      <c r="BPC1110" s="127"/>
      <c r="BPD1110" s="127"/>
      <c r="BPE1110" s="127"/>
      <c r="BPF1110" s="127"/>
      <c r="BPG1110" s="127"/>
      <c r="BPH1110" s="127"/>
      <c r="BPI1110" s="127"/>
      <c r="BPJ1110" s="127"/>
      <c r="BPK1110" s="127"/>
      <c r="BPL1110" s="127"/>
      <c r="BPM1110" s="127"/>
      <c r="BPN1110" s="127"/>
      <c r="BPO1110" s="127"/>
      <c r="BPP1110" s="127"/>
      <c r="BPQ1110" s="127"/>
      <c r="BPR1110" s="127"/>
      <c r="BPS1110" s="127"/>
      <c r="BPT1110" s="127"/>
      <c r="BPU1110" s="127"/>
      <c r="BPV1110" s="127"/>
      <c r="BPW1110" s="127"/>
      <c r="BPX1110" s="127"/>
      <c r="BPY1110" s="127"/>
      <c r="BPZ1110" s="127"/>
      <c r="BQA1110" s="127"/>
      <c r="BQB1110" s="127"/>
      <c r="BQC1110" s="127"/>
      <c r="BQD1110" s="127"/>
      <c r="BQE1110" s="127"/>
      <c r="BQF1110" s="127"/>
      <c r="BQG1110" s="127"/>
      <c r="BQH1110" s="127"/>
      <c r="BQI1110" s="127"/>
      <c r="BQJ1110" s="127"/>
      <c r="BQK1110" s="127"/>
      <c r="BQL1110" s="127"/>
      <c r="BQM1110" s="127"/>
      <c r="BQN1110" s="127"/>
      <c r="BQO1110" s="127"/>
      <c r="BQP1110" s="127"/>
      <c r="BQQ1110" s="127"/>
      <c r="BQR1110" s="127"/>
      <c r="BQS1110" s="127"/>
      <c r="BQT1110" s="127"/>
      <c r="BQU1110" s="127"/>
      <c r="BQV1110" s="127"/>
      <c r="BQW1110" s="127"/>
      <c r="BQX1110" s="127"/>
      <c r="BQY1110" s="127"/>
      <c r="BQZ1110" s="127"/>
      <c r="BRA1110" s="127"/>
      <c r="BRB1110" s="127"/>
      <c r="BRC1110" s="127"/>
      <c r="BRD1110" s="127"/>
      <c r="BRE1110" s="127"/>
      <c r="BRF1110" s="127"/>
      <c r="BRG1110" s="127"/>
      <c r="BRH1110" s="127"/>
      <c r="BRI1110" s="127"/>
      <c r="BRJ1110" s="127"/>
      <c r="BRK1110" s="127"/>
      <c r="BRL1110" s="127"/>
      <c r="BRM1110" s="127"/>
      <c r="BRN1110" s="127"/>
      <c r="BRO1110" s="127"/>
      <c r="BRP1110" s="127"/>
      <c r="BRQ1110" s="127"/>
      <c r="BRR1110" s="127"/>
      <c r="BRS1110" s="127"/>
      <c r="BRT1110" s="127"/>
      <c r="BRU1110" s="127"/>
      <c r="BRV1110" s="127"/>
      <c r="BRW1110" s="127"/>
      <c r="BRX1110" s="127"/>
      <c r="BRY1110" s="127"/>
      <c r="BRZ1110" s="127"/>
      <c r="BSA1110" s="127"/>
      <c r="BSB1110" s="127"/>
      <c r="BSC1110" s="127"/>
      <c r="BSD1110" s="127"/>
      <c r="BSE1110" s="127"/>
      <c r="BSF1110" s="127"/>
      <c r="BSG1110" s="127"/>
      <c r="BSH1110" s="127"/>
      <c r="BSI1110" s="127"/>
      <c r="BSJ1110" s="127"/>
      <c r="BSK1110" s="127"/>
      <c r="BSL1110" s="127"/>
      <c r="BSM1110" s="127"/>
      <c r="BSN1110" s="127"/>
      <c r="BSO1110" s="127"/>
      <c r="BSP1110" s="127"/>
      <c r="BSQ1110" s="127"/>
      <c r="BSR1110" s="127"/>
      <c r="BSS1110" s="127"/>
      <c r="BST1110" s="127"/>
      <c r="BSU1110" s="127"/>
      <c r="BSV1110" s="127"/>
      <c r="BSW1110" s="127"/>
      <c r="BSX1110" s="127"/>
      <c r="BSY1110" s="127"/>
      <c r="BSZ1110" s="127"/>
      <c r="BTA1110" s="127"/>
      <c r="BTB1110" s="127"/>
      <c r="BTC1110" s="127"/>
      <c r="BTD1110" s="127"/>
      <c r="BTE1110" s="127"/>
      <c r="BTF1110" s="127"/>
      <c r="BTG1110" s="127"/>
      <c r="BTH1110" s="127"/>
      <c r="BTI1110" s="127"/>
      <c r="BTJ1110" s="127"/>
      <c r="BTK1110" s="127"/>
      <c r="BTL1110" s="127"/>
      <c r="BTM1110" s="127"/>
      <c r="BTN1110" s="127"/>
      <c r="BTO1110" s="127"/>
      <c r="BTP1110" s="127"/>
      <c r="BTQ1110" s="127"/>
      <c r="BTR1110" s="127"/>
      <c r="BTS1110" s="127"/>
      <c r="BTT1110" s="127"/>
      <c r="BTU1110" s="127"/>
      <c r="BTV1110" s="127"/>
      <c r="BTW1110" s="127"/>
      <c r="BTX1110" s="127"/>
      <c r="BTY1110" s="127"/>
      <c r="BTZ1110" s="127"/>
      <c r="BUA1110" s="127"/>
      <c r="BUB1110" s="127"/>
      <c r="BUC1110" s="127"/>
      <c r="BUD1110" s="127"/>
      <c r="BUE1110" s="127"/>
      <c r="BUF1110" s="127"/>
      <c r="BUG1110" s="127"/>
      <c r="BUH1110" s="127"/>
      <c r="BUI1110" s="127"/>
      <c r="BUJ1110" s="127"/>
      <c r="BUK1110" s="127"/>
      <c r="BUL1110" s="127"/>
      <c r="BUM1110" s="127"/>
      <c r="BUN1110" s="127"/>
      <c r="BUO1110" s="127"/>
      <c r="BUP1110" s="127"/>
      <c r="BUQ1110" s="127"/>
      <c r="BUR1110" s="127"/>
      <c r="BUS1110" s="127"/>
      <c r="BUT1110" s="127"/>
      <c r="BUU1110" s="127"/>
      <c r="BUV1110" s="127"/>
      <c r="BUW1110" s="127"/>
      <c r="BUX1110" s="127"/>
      <c r="BUY1110" s="127"/>
      <c r="BUZ1110" s="127"/>
      <c r="BVA1110" s="127"/>
      <c r="BVB1110" s="127"/>
      <c r="BVC1110" s="127"/>
      <c r="BVD1110" s="127"/>
      <c r="BVE1110" s="127"/>
      <c r="BVF1110" s="127"/>
      <c r="BVG1110" s="127"/>
      <c r="BVH1110" s="127"/>
      <c r="BVI1110" s="127"/>
      <c r="BVJ1110" s="127"/>
      <c r="BVK1110" s="127"/>
      <c r="BVL1110" s="127"/>
      <c r="BVM1110" s="127"/>
      <c r="BVN1110" s="127"/>
      <c r="BVO1110" s="127"/>
      <c r="BVP1110" s="127"/>
      <c r="BVQ1110" s="127"/>
      <c r="BVR1110" s="127"/>
      <c r="BVS1110" s="127"/>
      <c r="BVT1110" s="127"/>
      <c r="BVU1110" s="127"/>
      <c r="BVV1110" s="127"/>
      <c r="BVW1110" s="127"/>
      <c r="BVX1110" s="127"/>
      <c r="BVY1110" s="127"/>
      <c r="BVZ1110" s="127"/>
      <c r="BWA1110" s="127"/>
      <c r="BWB1110" s="127"/>
      <c r="BWC1110" s="127"/>
      <c r="BWD1110" s="127"/>
      <c r="BWE1110" s="127"/>
      <c r="BWF1110" s="127"/>
      <c r="BWG1110" s="127"/>
      <c r="BWH1110" s="127"/>
      <c r="BWI1110" s="127"/>
      <c r="BWJ1110" s="127"/>
      <c r="BWK1110" s="127"/>
      <c r="BWL1110" s="127"/>
      <c r="BWM1110" s="127"/>
      <c r="BWN1110" s="127"/>
      <c r="BWO1110" s="127"/>
      <c r="BWP1110" s="127"/>
      <c r="BWQ1110" s="127"/>
      <c r="BWR1110" s="127"/>
      <c r="BWS1110" s="127"/>
      <c r="BWT1110" s="127"/>
      <c r="BWU1110" s="127"/>
      <c r="BWV1110" s="127"/>
      <c r="BWW1110" s="127"/>
      <c r="BWX1110" s="127"/>
      <c r="BWY1110" s="127"/>
      <c r="BWZ1110" s="127"/>
      <c r="BXA1110" s="127"/>
      <c r="BXB1110" s="127"/>
      <c r="BXC1110" s="127"/>
      <c r="BXD1110" s="127"/>
      <c r="BXE1110" s="127"/>
      <c r="BXF1110" s="127"/>
      <c r="BXG1110" s="127"/>
      <c r="BXH1110" s="127"/>
      <c r="BXI1110" s="127"/>
      <c r="BXJ1110" s="127"/>
      <c r="BXK1110" s="127"/>
      <c r="BXL1110" s="127"/>
      <c r="BXM1110" s="127"/>
      <c r="BXN1110" s="127"/>
      <c r="BXO1110" s="127"/>
      <c r="BXP1110" s="127"/>
      <c r="BXQ1110" s="127"/>
      <c r="BXR1110" s="127"/>
      <c r="BXS1110" s="127"/>
      <c r="BXT1110" s="127"/>
      <c r="BXU1110" s="127"/>
      <c r="BXV1110" s="127"/>
      <c r="BXW1110" s="127"/>
      <c r="BXX1110" s="127"/>
      <c r="BXY1110" s="127"/>
      <c r="BXZ1110" s="127"/>
      <c r="BYA1110" s="127"/>
      <c r="BYB1110" s="127"/>
      <c r="BYC1110" s="127"/>
      <c r="BYD1110" s="127"/>
      <c r="BYE1110" s="127"/>
      <c r="BYF1110" s="127"/>
      <c r="BYG1110" s="127"/>
      <c r="BYH1110" s="127"/>
      <c r="BYI1110" s="127"/>
      <c r="BYJ1110" s="127"/>
      <c r="BYK1110" s="127"/>
      <c r="BYL1110" s="127"/>
      <c r="BYM1110" s="127"/>
      <c r="BYN1110" s="127"/>
      <c r="BYO1110" s="127"/>
      <c r="BYP1110" s="127"/>
      <c r="BYQ1110" s="127"/>
      <c r="BYR1110" s="127"/>
      <c r="BYS1110" s="127"/>
      <c r="BYT1110" s="127"/>
      <c r="BYU1110" s="127"/>
      <c r="BYV1110" s="127"/>
      <c r="BYW1110" s="127"/>
      <c r="BYX1110" s="127"/>
      <c r="BYY1110" s="127"/>
      <c r="BYZ1110" s="127"/>
      <c r="BZA1110" s="127"/>
      <c r="BZB1110" s="127"/>
      <c r="BZC1110" s="127"/>
      <c r="BZD1110" s="127"/>
      <c r="BZE1110" s="127"/>
      <c r="BZF1110" s="127"/>
      <c r="BZG1110" s="127"/>
      <c r="BZH1110" s="127"/>
      <c r="BZI1110" s="127"/>
      <c r="BZJ1110" s="127"/>
      <c r="BZK1110" s="127"/>
      <c r="BZL1110" s="127"/>
      <c r="BZM1110" s="127"/>
      <c r="BZN1110" s="127"/>
      <c r="BZO1110" s="127"/>
      <c r="BZP1110" s="127"/>
      <c r="BZQ1110" s="127"/>
      <c r="BZR1110" s="127"/>
      <c r="BZS1110" s="127"/>
      <c r="BZT1110" s="127"/>
      <c r="BZU1110" s="127"/>
      <c r="BZV1110" s="127"/>
      <c r="BZW1110" s="127"/>
      <c r="BZX1110" s="127"/>
      <c r="BZY1110" s="127"/>
      <c r="BZZ1110" s="127"/>
      <c r="CAA1110" s="127"/>
      <c r="CAB1110" s="127"/>
      <c r="CAC1110" s="127"/>
      <c r="CAD1110" s="127"/>
      <c r="CAE1110" s="127"/>
      <c r="CAF1110" s="127"/>
      <c r="CAG1110" s="127"/>
      <c r="CAH1110" s="127"/>
      <c r="CAI1110" s="127"/>
      <c r="CAJ1110" s="127"/>
      <c r="CAK1110" s="127"/>
      <c r="CAL1110" s="127"/>
      <c r="CAM1110" s="127"/>
      <c r="CAN1110" s="127"/>
      <c r="CAO1110" s="127"/>
      <c r="CAP1110" s="127"/>
      <c r="CAQ1110" s="127"/>
      <c r="CAR1110" s="127"/>
      <c r="CAS1110" s="127"/>
      <c r="CAT1110" s="127"/>
      <c r="CAU1110" s="127"/>
      <c r="CAV1110" s="127"/>
      <c r="CAW1110" s="127"/>
      <c r="CAX1110" s="127"/>
      <c r="CAY1110" s="127"/>
      <c r="CAZ1110" s="127"/>
      <c r="CBA1110" s="127"/>
      <c r="CBB1110" s="127"/>
      <c r="CBC1110" s="127"/>
      <c r="CBD1110" s="127"/>
      <c r="CBE1110" s="127"/>
      <c r="CBF1110" s="127"/>
      <c r="CBG1110" s="127"/>
      <c r="CBH1110" s="127"/>
      <c r="CBI1110" s="127"/>
      <c r="CBJ1110" s="127"/>
      <c r="CBK1110" s="127"/>
      <c r="CBL1110" s="127"/>
      <c r="CBM1110" s="127"/>
      <c r="CBN1110" s="127"/>
      <c r="CBO1110" s="127"/>
      <c r="CBP1110" s="127"/>
      <c r="CBQ1110" s="127"/>
      <c r="CBR1110" s="127"/>
      <c r="CBS1110" s="127"/>
      <c r="CBT1110" s="127"/>
      <c r="CBU1110" s="127"/>
      <c r="CBV1110" s="127"/>
      <c r="CBW1110" s="127"/>
      <c r="CBX1110" s="127"/>
      <c r="CBY1110" s="127"/>
      <c r="CBZ1110" s="127"/>
      <c r="CCA1110" s="127"/>
      <c r="CCB1110" s="127"/>
      <c r="CCC1110" s="127"/>
      <c r="CCD1110" s="127"/>
      <c r="CCE1110" s="127"/>
      <c r="CCF1110" s="127"/>
      <c r="CCG1110" s="127"/>
      <c r="CCH1110" s="127"/>
      <c r="CCI1110" s="127"/>
      <c r="CCJ1110" s="127"/>
      <c r="CCK1110" s="127"/>
      <c r="CCL1110" s="127"/>
      <c r="CCM1110" s="127"/>
      <c r="CCN1110" s="127"/>
      <c r="CCO1110" s="127"/>
      <c r="CCP1110" s="127"/>
      <c r="CCQ1110" s="127"/>
      <c r="CCR1110" s="127"/>
      <c r="CCS1110" s="127"/>
      <c r="CCT1110" s="127"/>
      <c r="CCU1110" s="127"/>
      <c r="CCV1110" s="127"/>
      <c r="CCW1110" s="127"/>
      <c r="CCX1110" s="127"/>
      <c r="CCY1110" s="127"/>
      <c r="CCZ1110" s="127"/>
      <c r="CDA1110" s="127"/>
      <c r="CDB1110" s="127"/>
      <c r="CDC1110" s="127"/>
      <c r="CDD1110" s="127"/>
      <c r="CDE1110" s="127"/>
      <c r="CDF1110" s="127"/>
      <c r="CDG1110" s="127"/>
      <c r="CDH1110" s="127"/>
      <c r="CDI1110" s="127"/>
      <c r="CDJ1110" s="127"/>
      <c r="CDK1110" s="127"/>
      <c r="CDL1110" s="127"/>
      <c r="CDM1110" s="127"/>
      <c r="CDN1110" s="127"/>
      <c r="CDO1110" s="127"/>
      <c r="CDP1110" s="127"/>
      <c r="CDQ1110" s="127"/>
      <c r="CDR1110" s="127"/>
      <c r="CDS1110" s="127"/>
      <c r="CDT1110" s="127"/>
      <c r="CDU1110" s="127"/>
      <c r="CDV1110" s="127"/>
      <c r="CDW1110" s="127"/>
      <c r="CDX1110" s="127"/>
      <c r="CDY1110" s="127"/>
      <c r="CDZ1110" s="127"/>
      <c r="CEA1110" s="127"/>
      <c r="CEB1110" s="127"/>
      <c r="CEC1110" s="127"/>
      <c r="CED1110" s="127"/>
      <c r="CEE1110" s="127"/>
      <c r="CEF1110" s="127"/>
      <c r="CEG1110" s="127"/>
      <c r="CEH1110" s="127"/>
      <c r="CEI1110" s="127"/>
      <c r="CEJ1110" s="127"/>
      <c r="CEK1110" s="127"/>
      <c r="CEL1110" s="127"/>
      <c r="CEM1110" s="127"/>
      <c r="CEN1110" s="127"/>
      <c r="CEO1110" s="127"/>
      <c r="CEP1110" s="127"/>
      <c r="CEQ1110" s="127"/>
      <c r="CER1110" s="127"/>
      <c r="CES1110" s="127"/>
      <c r="CET1110" s="127"/>
      <c r="CEU1110" s="127"/>
      <c r="CEV1110" s="127"/>
      <c r="CEW1110" s="127"/>
      <c r="CEX1110" s="127"/>
      <c r="CEY1110" s="127"/>
      <c r="CEZ1110" s="127"/>
      <c r="CFA1110" s="127"/>
      <c r="CFB1110" s="127"/>
      <c r="CFC1110" s="127"/>
      <c r="CFD1110" s="127"/>
      <c r="CFE1110" s="127"/>
      <c r="CFF1110" s="127"/>
      <c r="CFG1110" s="127"/>
      <c r="CFH1110" s="127"/>
      <c r="CFI1110" s="127"/>
      <c r="CFJ1110" s="127"/>
      <c r="CFK1110" s="127"/>
      <c r="CFL1110" s="127"/>
      <c r="CFM1110" s="127"/>
      <c r="CFN1110" s="127"/>
      <c r="CFO1110" s="127"/>
      <c r="CFP1110" s="127"/>
      <c r="CFQ1110" s="127"/>
      <c r="CFR1110" s="127"/>
      <c r="CFS1110" s="127"/>
      <c r="CFT1110" s="127"/>
      <c r="CFU1110" s="127"/>
      <c r="CFV1110" s="127"/>
      <c r="CFW1110" s="127"/>
      <c r="CFX1110" s="127"/>
      <c r="CFY1110" s="127"/>
      <c r="CFZ1110" s="127"/>
      <c r="CGA1110" s="127"/>
      <c r="CGB1110" s="127"/>
      <c r="CGC1110" s="127"/>
      <c r="CGD1110" s="127"/>
      <c r="CGE1110" s="127"/>
      <c r="CGF1110" s="127"/>
      <c r="CGG1110" s="127"/>
      <c r="CGH1110" s="127"/>
      <c r="CGI1110" s="127"/>
      <c r="CGJ1110" s="127"/>
      <c r="CGK1110" s="127"/>
      <c r="CGL1110" s="127"/>
      <c r="CGM1110" s="127"/>
      <c r="CGN1110" s="127"/>
      <c r="CGO1110" s="127"/>
      <c r="CGP1110" s="127"/>
      <c r="CGQ1110" s="127"/>
      <c r="CGR1110" s="127"/>
      <c r="CGS1110" s="127"/>
      <c r="CGT1110" s="127"/>
      <c r="CGU1110" s="127"/>
      <c r="CGV1110" s="127"/>
      <c r="CGW1110" s="127"/>
      <c r="CGX1110" s="127"/>
      <c r="CGY1110" s="127"/>
      <c r="CGZ1110" s="127"/>
      <c r="CHA1110" s="127"/>
      <c r="CHB1110" s="127"/>
      <c r="CHC1110" s="127"/>
      <c r="CHD1110" s="127"/>
      <c r="CHE1110" s="127"/>
      <c r="CHF1110" s="127"/>
      <c r="CHG1110" s="127"/>
      <c r="CHH1110" s="127"/>
      <c r="CHI1110" s="127"/>
      <c r="CHJ1110" s="127"/>
      <c r="CHK1110" s="127"/>
      <c r="CHL1110" s="127"/>
      <c r="CHM1110" s="127"/>
      <c r="CHN1110" s="127"/>
      <c r="CHO1110" s="127"/>
      <c r="CHP1110" s="127"/>
      <c r="CHQ1110" s="127"/>
      <c r="CHR1110" s="127"/>
      <c r="CHS1110" s="127"/>
      <c r="CHT1110" s="127"/>
      <c r="CHU1110" s="127"/>
      <c r="CHV1110" s="127"/>
      <c r="CHW1110" s="127"/>
      <c r="CHX1110" s="127"/>
      <c r="CHY1110" s="127"/>
      <c r="CHZ1110" s="127"/>
      <c r="CIA1110" s="127"/>
      <c r="CIB1110" s="127"/>
      <c r="CIC1110" s="127"/>
      <c r="CID1110" s="127"/>
      <c r="CIE1110" s="127"/>
      <c r="CIF1110" s="127"/>
      <c r="CIG1110" s="127"/>
      <c r="CIH1110" s="127"/>
      <c r="CII1110" s="127"/>
      <c r="CIJ1110" s="127"/>
      <c r="CIK1110" s="127"/>
      <c r="CIL1110" s="127"/>
      <c r="CIM1110" s="127"/>
      <c r="CIN1110" s="127"/>
      <c r="CIO1110" s="127"/>
      <c r="CIP1110" s="127"/>
      <c r="CIQ1110" s="127"/>
      <c r="CIR1110" s="127"/>
      <c r="CIS1110" s="127"/>
      <c r="CIT1110" s="127"/>
      <c r="CIU1110" s="127"/>
      <c r="CIV1110" s="127"/>
      <c r="CIW1110" s="127"/>
      <c r="CIX1110" s="127"/>
      <c r="CIY1110" s="127"/>
      <c r="CIZ1110" s="127"/>
      <c r="CJA1110" s="127"/>
      <c r="CJB1110" s="127"/>
      <c r="CJC1110" s="127"/>
      <c r="CJD1110" s="127"/>
      <c r="CJE1110" s="127"/>
      <c r="CJF1110" s="127"/>
      <c r="CJG1110" s="127"/>
      <c r="CJH1110" s="127"/>
      <c r="CJI1110" s="127"/>
      <c r="CJJ1110" s="127"/>
      <c r="CJK1110" s="127"/>
      <c r="CJL1110" s="127"/>
      <c r="CJM1110" s="127"/>
      <c r="CJN1110" s="127"/>
      <c r="CJO1110" s="127"/>
      <c r="CJP1110" s="127"/>
      <c r="CJQ1110" s="127"/>
      <c r="CJR1110" s="127"/>
      <c r="CJS1110" s="127"/>
      <c r="CJT1110" s="127"/>
      <c r="CJU1110" s="127"/>
      <c r="CJV1110" s="127"/>
      <c r="CJW1110" s="127"/>
      <c r="CJX1110" s="127"/>
      <c r="CJY1110" s="127"/>
      <c r="CJZ1110" s="127"/>
      <c r="CKA1110" s="127"/>
      <c r="CKB1110" s="127"/>
      <c r="CKC1110" s="127"/>
      <c r="CKD1110" s="127"/>
      <c r="CKE1110" s="127"/>
      <c r="CKF1110" s="127"/>
      <c r="CKG1110" s="127"/>
      <c r="CKH1110" s="127"/>
      <c r="CKI1110" s="127"/>
      <c r="CKJ1110" s="127"/>
      <c r="CKK1110" s="127"/>
      <c r="CKL1110" s="127"/>
      <c r="CKM1110" s="127"/>
      <c r="CKN1110" s="127"/>
      <c r="CKO1110" s="127"/>
      <c r="CKP1110" s="127"/>
      <c r="CKQ1110" s="127"/>
      <c r="CKR1110" s="127"/>
      <c r="CKS1110" s="127"/>
      <c r="CKT1110" s="127"/>
      <c r="CKU1110" s="127"/>
      <c r="CKV1110" s="127"/>
      <c r="CKW1110" s="127"/>
      <c r="CKX1110" s="127"/>
      <c r="CKY1110" s="127"/>
      <c r="CKZ1110" s="127"/>
      <c r="CLA1110" s="127"/>
      <c r="CLB1110" s="127"/>
      <c r="CLC1110" s="127"/>
      <c r="CLD1110" s="127"/>
      <c r="CLE1110" s="127"/>
      <c r="CLF1110" s="127"/>
      <c r="CLG1110" s="127"/>
      <c r="CLH1110" s="127"/>
      <c r="CLI1110" s="127"/>
      <c r="CLJ1110" s="127"/>
      <c r="CLK1110" s="127"/>
      <c r="CLL1110" s="127"/>
      <c r="CLM1110" s="127"/>
      <c r="CLN1110" s="127"/>
      <c r="CLO1110" s="127"/>
      <c r="CLP1110" s="127"/>
      <c r="CLQ1110" s="127"/>
      <c r="CLR1110" s="127"/>
      <c r="CLS1110" s="127"/>
      <c r="CLT1110" s="127"/>
      <c r="CLU1110" s="127"/>
      <c r="CLV1110" s="127"/>
      <c r="CLW1110" s="127"/>
      <c r="CLX1110" s="127"/>
      <c r="CLY1110" s="127"/>
      <c r="CLZ1110" s="127"/>
      <c r="CMA1110" s="127"/>
      <c r="CMB1110" s="127"/>
      <c r="CMC1110" s="127"/>
      <c r="CMD1110" s="127"/>
      <c r="CME1110" s="127"/>
      <c r="CMF1110" s="127"/>
      <c r="CMG1110" s="127"/>
      <c r="CMH1110" s="127"/>
      <c r="CMI1110" s="127"/>
      <c r="CMJ1110" s="127"/>
      <c r="CMK1110" s="127"/>
      <c r="CML1110" s="127"/>
      <c r="CMM1110" s="127"/>
      <c r="CMN1110" s="127"/>
      <c r="CMO1110" s="127"/>
      <c r="CMP1110" s="127"/>
      <c r="CMQ1110" s="127"/>
      <c r="CMR1110" s="127"/>
      <c r="CMS1110" s="127"/>
      <c r="CMT1110" s="127"/>
      <c r="CMU1110" s="127"/>
      <c r="CMV1110" s="127"/>
      <c r="CMW1110" s="127"/>
      <c r="CMX1110" s="127"/>
      <c r="CMY1110" s="127"/>
      <c r="CMZ1110" s="127"/>
      <c r="CNA1110" s="127"/>
      <c r="CNB1110" s="127"/>
      <c r="CNC1110" s="127"/>
      <c r="CND1110" s="127"/>
      <c r="CNE1110" s="127"/>
      <c r="CNF1110" s="127"/>
      <c r="CNG1110" s="127"/>
      <c r="CNH1110" s="127"/>
      <c r="CNI1110" s="127"/>
      <c r="CNJ1110" s="127"/>
      <c r="CNK1110" s="127"/>
      <c r="CNL1110" s="127"/>
      <c r="CNM1110" s="127"/>
      <c r="CNN1110" s="127"/>
      <c r="CNO1110" s="127"/>
      <c r="CNP1110" s="127"/>
      <c r="CNQ1110" s="127"/>
      <c r="CNR1110" s="127"/>
      <c r="CNS1110" s="127"/>
      <c r="CNT1110" s="127"/>
      <c r="CNU1110" s="127"/>
      <c r="CNV1110" s="127"/>
      <c r="CNW1110" s="127"/>
      <c r="CNX1110" s="127"/>
      <c r="CNY1110" s="127"/>
      <c r="CNZ1110" s="127"/>
      <c r="COA1110" s="127"/>
      <c r="COB1110" s="127"/>
      <c r="COC1110" s="127"/>
      <c r="COD1110" s="127"/>
      <c r="COE1110" s="127"/>
      <c r="COF1110" s="127"/>
      <c r="COG1110" s="127"/>
      <c r="COH1110" s="127"/>
      <c r="COI1110" s="127"/>
      <c r="COJ1110" s="127"/>
      <c r="COK1110" s="127"/>
      <c r="COL1110" s="127"/>
      <c r="COM1110" s="127"/>
      <c r="CON1110" s="127"/>
      <c r="COO1110" s="127"/>
      <c r="COP1110" s="127"/>
      <c r="COQ1110" s="127"/>
      <c r="COR1110" s="127"/>
      <c r="COS1110" s="127"/>
      <c r="COT1110" s="127"/>
      <c r="COU1110" s="127"/>
      <c r="COV1110" s="127"/>
      <c r="COW1110" s="127"/>
      <c r="COX1110" s="127"/>
      <c r="COY1110" s="127"/>
      <c r="COZ1110" s="127"/>
      <c r="CPA1110" s="127"/>
      <c r="CPB1110" s="127"/>
      <c r="CPC1110" s="127"/>
      <c r="CPD1110" s="127"/>
      <c r="CPE1110" s="127"/>
      <c r="CPF1110" s="127"/>
      <c r="CPG1110" s="127"/>
      <c r="CPH1110" s="127"/>
      <c r="CPI1110" s="127"/>
      <c r="CPJ1110" s="127"/>
      <c r="CPK1110" s="127"/>
      <c r="CPL1110" s="127"/>
      <c r="CPM1110" s="127"/>
      <c r="CPN1110" s="127"/>
      <c r="CPO1110" s="127"/>
      <c r="CPP1110" s="127"/>
      <c r="CPQ1110" s="127"/>
      <c r="CPR1110" s="127"/>
      <c r="CPS1110" s="127"/>
      <c r="CPT1110" s="127"/>
      <c r="CPU1110" s="127"/>
      <c r="CPV1110" s="127"/>
      <c r="CPW1110" s="127"/>
      <c r="CPX1110" s="127"/>
      <c r="CPY1110" s="127"/>
      <c r="CPZ1110" s="127"/>
      <c r="CQA1110" s="127"/>
      <c r="CQB1110" s="127"/>
      <c r="CQC1110" s="127"/>
      <c r="CQD1110" s="127"/>
      <c r="CQE1110" s="127"/>
      <c r="CQF1110" s="127"/>
      <c r="CQG1110" s="127"/>
      <c r="CQH1110" s="127"/>
      <c r="CQI1110" s="127"/>
      <c r="CQJ1110" s="127"/>
      <c r="CQK1110" s="127"/>
      <c r="CQL1110" s="127"/>
      <c r="CQM1110" s="127"/>
      <c r="CQN1110" s="127"/>
      <c r="CQO1110" s="127"/>
      <c r="CQP1110" s="127"/>
      <c r="CQQ1110" s="127"/>
      <c r="CQR1110" s="127"/>
      <c r="CQS1110" s="127"/>
      <c r="CQT1110" s="127"/>
      <c r="CQU1110" s="127"/>
      <c r="CQV1110" s="127"/>
      <c r="CQW1110" s="127"/>
      <c r="CQX1110" s="127"/>
      <c r="CQY1110" s="127"/>
      <c r="CQZ1110" s="127"/>
      <c r="CRA1110" s="127"/>
      <c r="CRB1110" s="127"/>
      <c r="CRC1110" s="127"/>
      <c r="CRD1110" s="127"/>
      <c r="CRE1110" s="127"/>
      <c r="CRF1110" s="127"/>
      <c r="CRG1110" s="127"/>
      <c r="CRH1110" s="127"/>
      <c r="CRI1110" s="127"/>
      <c r="CRJ1110" s="127"/>
      <c r="CRK1110" s="127"/>
      <c r="CRL1110" s="127"/>
      <c r="CRM1110" s="127"/>
      <c r="CRN1110" s="127"/>
      <c r="CRO1110" s="127"/>
      <c r="CRP1110" s="127"/>
      <c r="CRQ1110" s="127"/>
      <c r="CRR1110" s="127"/>
      <c r="CRS1110" s="127"/>
      <c r="CRT1110" s="127"/>
      <c r="CRU1110" s="127"/>
      <c r="CRV1110" s="127"/>
      <c r="CRW1110" s="127"/>
      <c r="CRX1110" s="127"/>
      <c r="CRY1110" s="127"/>
      <c r="CRZ1110" s="127"/>
      <c r="CSA1110" s="127"/>
      <c r="CSB1110" s="127"/>
      <c r="CSC1110" s="127"/>
      <c r="CSD1110" s="127"/>
      <c r="CSE1110" s="127"/>
      <c r="CSF1110" s="127"/>
      <c r="CSG1110" s="127"/>
      <c r="CSH1110" s="127"/>
      <c r="CSI1110" s="127"/>
      <c r="CSJ1110" s="127"/>
      <c r="CSK1110" s="127"/>
      <c r="CSL1110" s="127"/>
      <c r="CSM1110" s="127"/>
      <c r="CSN1110" s="127"/>
      <c r="CSO1110" s="127"/>
      <c r="CSP1110" s="127"/>
      <c r="CSQ1110" s="127"/>
      <c r="CSR1110" s="127"/>
      <c r="CSS1110" s="127"/>
      <c r="CST1110" s="127"/>
      <c r="CSU1110" s="127"/>
      <c r="CSV1110" s="127"/>
      <c r="CSW1110" s="127"/>
      <c r="CSX1110" s="127"/>
      <c r="CSY1110" s="127"/>
      <c r="CSZ1110" s="127"/>
      <c r="CTA1110" s="127"/>
      <c r="CTB1110" s="127"/>
      <c r="CTC1110" s="127"/>
      <c r="CTD1110" s="127"/>
      <c r="CTE1110" s="127"/>
      <c r="CTF1110" s="127"/>
      <c r="CTG1110" s="127"/>
      <c r="CTH1110" s="127"/>
      <c r="CTI1110" s="127"/>
      <c r="CTJ1110" s="127"/>
      <c r="CTK1110" s="127"/>
      <c r="CTL1110" s="127"/>
      <c r="CTM1110" s="127"/>
      <c r="CTN1110" s="127"/>
      <c r="CTO1110" s="127"/>
      <c r="CTP1110" s="127"/>
      <c r="CTQ1110" s="127"/>
      <c r="CTR1110" s="127"/>
      <c r="CTS1110" s="127"/>
      <c r="CTT1110" s="127"/>
      <c r="CTU1110" s="127"/>
      <c r="CTV1110" s="127"/>
      <c r="CTW1110" s="127"/>
      <c r="CTX1110" s="127"/>
      <c r="CTY1110" s="127"/>
      <c r="CTZ1110" s="127"/>
      <c r="CUA1110" s="127"/>
      <c r="CUB1110" s="127"/>
      <c r="CUC1110" s="127"/>
      <c r="CUD1110" s="127"/>
      <c r="CUE1110" s="127"/>
      <c r="CUF1110" s="127"/>
      <c r="CUG1110" s="127"/>
      <c r="CUH1110" s="127"/>
      <c r="CUI1110" s="127"/>
      <c r="CUJ1110" s="127"/>
      <c r="CUK1110" s="127"/>
      <c r="CUL1110" s="127"/>
      <c r="CUM1110" s="127"/>
      <c r="CUN1110" s="127"/>
      <c r="CUO1110" s="127"/>
      <c r="CUP1110" s="127"/>
      <c r="CUQ1110" s="127"/>
      <c r="CUR1110" s="127"/>
      <c r="CUS1110" s="127"/>
      <c r="CUT1110" s="127"/>
      <c r="CUU1110" s="127"/>
      <c r="CUV1110" s="127"/>
      <c r="CUW1110" s="127"/>
      <c r="CUX1110" s="127"/>
      <c r="CUY1110" s="127"/>
      <c r="CUZ1110" s="127"/>
      <c r="CVA1110" s="127"/>
      <c r="CVB1110" s="127"/>
      <c r="CVC1110" s="127"/>
      <c r="CVD1110" s="127"/>
      <c r="CVE1110" s="127"/>
      <c r="CVF1110" s="127"/>
      <c r="CVG1110" s="127"/>
      <c r="CVH1110" s="127"/>
      <c r="CVI1110" s="127"/>
      <c r="CVJ1110" s="127"/>
      <c r="CVK1110" s="127"/>
      <c r="CVL1110" s="127"/>
      <c r="CVM1110" s="127"/>
      <c r="CVN1110" s="127"/>
      <c r="CVO1110" s="127"/>
      <c r="CVP1110" s="127"/>
      <c r="CVQ1110" s="127"/>
      <c r="CVR1110" s="127"/>
      <c r="CVS1110" s="127"/>
      <c r="CVT1110" s="127"/>
      <c r="CVU1110" s="127"/>
      <c r="CVV1110" s="127"/>
      <c r="CVW1110" s="127"/>
      <c r="CVX1110" s="127"/>
      <c r="CVY1110" s="127"/>
      <c r="CVZ1110" s="127"/>
      <c r="CWA1110" s="127"/>
      <c r="CWB1110" s="127"/>
      <c r="CWC1110" s="127"/>
      <c r="CWD1110" s="127"/>
      <c r="CWE1110" s="127"/>
      <c r="CWF1110" s="127"/>
      <c r="CWG1110" s="127"/>
      <c r="CWH1110" s="127"/>
      <c r="CWI1110" s="127"/>
      <c r="CWJ1110" s="127"/>
      <c r="CWK1110" s="127"/>
      <c r="CWL1110" s="127"/>
      <c r="CWM1110" s="127"/>
      <c r="CWN1110" s="127"/>
      <c r="CWO1110" s="127"/>
      <c r="CWP1110" s="127"/>
      <c r="CWQ1110" s="127"/>
      <c r="CWR1110" s="127"/>
      <c r="CWS1110" s="127"/>
      <c r="CWT1110" s="127"/>
      <c r="CWU1110" s="127"/>
      <c r="CWV1110" s="127"/>
      <c r="CWW1110" s="127"/>
      <c r="CWX1110" s="127"/>
      <c r="CWY1110" s="127"/>
      <c r="CWZ1110" s="127"/>
      <c r="CXA1110" s="127"/>
      <c r="CXB1110" s="127"/>
      <c r="CXC1110" s="127"/>
      <c r="CXD1110" s="127"/>
      <c r="CXE1110" s="127"/>
      <c r="CXF1110" s="127"/>
      <c r="CXG1110" s="127"/>
      <c r="CXH1110" s="127"/>
      <c r="CXI1110" s="127"/>
      <c r="CXJ1110" s="127"/>
      <c r="CXK1110" s="127"/>
      <c r="CXL1110" s="127"/>
      <c r="CXM1110" s="127"/>
      <c r="CXN1110" s="127"/>
      <c r="CXO1110" s="127"/>
      <c r="CXP1110" s="127"/>
      <c r="CXQ1110" s="127"/>
      <c r="CXR1110" s="127"/>
      <c r="CXS1110" s="127"/>
      <c r="CXT1110" s="127"/>
      <c r="CXU1110" s="127"/>
      <c r="CXV1110" s="127"/>
      <c r="CXW1110" s="127"/>
      <c r="CXX1110" s="127"/>
      <c r="CXY1110" s="127"/>
      <c r="CXZ1110" s="127"/>
      <c r="CYA1110" s="127"/>
      <c r="CYB1110" s="127"/>
      <c r="CYC1110" s="127"/>
      <c r="CYD1110" s="127"/>
      <c r="CYE1110" s="127"/>
      <c r="CYF1110" s="127"/>
      <c r="CYG1110" s="127"/>
      <c r="CYH1110" s="127"/>
      <c r="CYI1110" s="127"/>
      <c r="CYJ1110" s="127"/>
      <c r="CYK1110" s="127"/>
      <c r="CYL1110" s="127"/>
      <c r="CYM1110" s="127"/>
      <c r="CYN1110" s="127"/>
      <c r="CYO1110" s="127"/>
      <c r="CYP1110" s="127"/>
      <c r="CYQ1110" s="127"/>
      <c r="CYR1110" s="127"/>
      <c r="CYS1110" s="127"/>
      <c r="CYT1110" s="127"/>
      <c r="CYU1110" s="127"/>
      <c r="CYV1110" s="127"/>
      <c r="CYW1110" s="127"/>
      <c r="CYX1110" s="127"/>
      <c r="CYY1110" s="127"/>
      <c r="CYZ1110" s="127"/>
      <c r="CZA1110" s="127"/>
      <c r="CZB1110" s="127"/>
      <c r="CZC1110" s="127"/>
      <c r="CZD1110" s="127"/>
      <c r="CZE1110" s="127"/>
      <c r="CZF1110" s="127"/>
      <c r="CZG1110" s="127"/>
      <c r="CZH1110" s="127"/>
      <c r="CZI1110" s="127"/>
      <c r="CZJ1110" s="127"/>
      <c r="CZK1110" s="127"/>
      <c r="CZL1110" s="127"/>
      <c r="CZM1110" s="127"/>
      <c r="CZN1110" s="127"/>
      <c r="CZO1110" s="127"/>
      <c r="CZP1110" s="127"/>
      <c r="CZQ1110" s="127"/>
      <c r="CZR1110" s="127"/>
      <c r="CZS1110" s="127"/>
      <c r="CZT1110" s="127"/>
      <c r="CZU1110" s="127"/>
      <c r="CZV1110" s="127"/>
      <c r="CZW1110" s="127"/>
      <c r="CZX1110" s="127"/>
      <c r="CZY1110" s="127"/>
      <c r="CZZ1110" s="127"/>
      <c r="DAA1110" s="127"/>
      <c r="DAB1110" s="127"/>
      <c r="DAC1110" s="127"/>
      <c r="DAD1110" s="127"/>
      <c r="DAE1110" s="127"/>
      <c r="DAF1110" s="127"/>
      <c r="DAG1110" s="127"/>
      <c r="DAH1110" s="127"/>
      <c r="DAI1110" s="127"/>
      <c r="DAJ1110" s="127"/>
      <c r="DAK1110" s="127"/>
      <c r="DAL1110" s="127"/>
      <c r="DAM1110" s="127"/>
      <c r="DAN1110" s="127"/>
      <c r="DAO1110" s="127"/>
      <c r="DAP1110" s="127"/>
      <c r="DAQ1110" s="127"/>
      <c r="DAR1110" s="127"/>
      <c r="DAS1110" s="127"/>
      <c r="DAT1110" s="127"/>
      <c r="DAU1110" s="127"/>
      <c r="DAV1110" s="127"/>
      <c r="DAW1110" s="127"/>
      <c r="DAX1110" s="127"/>
      <c r="DAY1110" s="127"/>
      <c r="DAZ1110" s="127"/>
      <c r="DBA1110" s="127"/>
      <c r="DBB1110" s="127"/>
      <c r="DBC1110" s="127"/>
      <c r="DBD1110" s="127"/>
      <c r="DBE1110" s="127"/>
      <c r="DBF1110" s="127"/>
      <c r="DBG1110" s="127"/>
      <c r="DBH1110" s="127"/>
      <c r="DBI1110" s="127"/>
      <c r="DBJ1110" s="127"/>
      <c r="DBK1110" s="127"/>
      <c r="DBL1110" s="127"/>
      <c r="DBM1110" s="127"/>
      <c r="DBN1110" s="127"/>
      <c r="DBO1110" s="127"/>
      <c r="DBP1110" s="127"/>
      <c r="DBQ1110" s="127"/>
      <c r="DBR1110" s="127"/>
      <c r="DBS1110" s="127"/>
      <c r="DBT1110" s="127"/>
      <c r="DBU1110" s="127"/>
      <c r="DBV1110" s="127"/>
      <c r="DBW1110" s="127"/>
      <c r="DBX1110" s="127"/>
      <c r="DBY1110" s="127"/>
      <c r="DBZ1110" s="127"/>
      <c r="DCA1110" s="127"/>
      <c r="DCB1110" s="127"/>
      <c r="DCC1110" s="127"/>
      <c r="DCD1110" s="127"/>
      <c r="DCE1110" s="127"/>
      <c r="DCF1110" s="127"/>
      <c r="DCG1110" s="127"/>
      <c r="DCH1110" s="127"/>
      <c r="DCI1110" s="127"/>
      <c r="DCJ1110" s="127"/>
      <c r="DCK1110" s="127"/>
      <c r="DCL1110" s="127"/>
      <c r="DCM1110" s="127"/>
      <c r="DCN1110" s="127"/>
      <c r="DCO1110" s="127"/>
      <c r="DCP1110" s="127"/>
      <c r="DCQ1110" s="127"/>
      <c r="DCR1110" s="127"/>
      <c r="DCS1110" s="127"/>
      <c r="DCT1110" s="127"/>
      <c r="DCU1110" s="127"/>
      <c r="DCV1110" s="127"/>
      <c r="DCW1110" s="127"/>
      <c r="DCX1110" s="127"/>
      <c r="DCY1110" s="127"/>
      <c r="DCZ1110" s="127"/>
      <c r="DDA1110" s="127"/>
      <c r="DDB1110" s="127"/>
      <c r="DDC1110" s="127"/>
      <c r="DDD1110" s="127"/>
      <c r="DDE1110" s="127"/>
      <c r="DDF1110" s="127"/>
      <c r="DDG1110" s="127"/>
      <c r="DDH1110" s="127"/>
      <c r="DDI1110" s="127"/>
      <c r="DDJ1110" s="127"/>
      <c r="DDK1110" s="127"/>
      <c r="DDL1110" s="127"/>
      <c r="DDM1110" s="127"/>
      <c r="DDN1110" s="127"/>
      <c r="DDO1110" s="127"/>
      <c r="DDP1110" s="127"/>
      <c r="DDQ1110" s="127"/>
      <c r="DDR1110" s="127"/>
      <c r="DDS1110" s="127"/>
      <c r="DDT1110" s="127"/>
      <c r="DDU1110" s="127"/>
      <c r="DDV1110" s="127"/>
      <c r="DDW1110" s="127"/>
      <c r="DDX1110" s="127"/>
      <c r="DDY1110" s="127"/>
      <c r="DDZ1110" s="127"/>
      <c r="DEA1110" s="127"/>
      <c r="DEB1110" s="127"/>
      <c r="DEC1110" s="127"/>
      <c r="DED1110" s="127"/>
      <c r="DEE1110" s="127"/>
      <c r="DEF1110" s="127"/>
      <c r="DEG1110" s="127"/>
      <c r="DEH1110" s="127"/>
      <c r="DEI1110" s="127"/>
      <c r="DEJ1110" s="127"/>
      <c r="DEK1110" s="127"/>
      <c r="DEL1110" s="127"/>
      <c r="DEM1110" s="127"/>
      <c r="DEN1110" s="127"/>
      <c r="DEO1110" s="127"/>
      <c r="DEP1110" s="127"/>
      <c r="DEQ1110" s="127"/>
      <c r="DER1110" s="127"/>
      <c r="DES1110" s="127"/>
      <c r="DET1110" s="127"/>
      <c r="DEU1110" s="127"/>
      <c r="DEV1110" s="127"/>
      <c r="DEW1110" s="127"/>
      <c r="DEX1110" s="127"/>
      <c r="DEY1110" s="127"/>
      <c r="DEZ1110" s="127"/>
      <c r="DFA1110" s="127"/>
      <c r="DFB1110" s="127"/>
      <c r="DFC1110" s="127"/>
      <c r="DFD1110" s="127"/>
      <c r="DFE1110" s="127"/>
      <c r="DFF1110" s="127"/>
      <c r="DFG1110" s="127"/>
      <c r="DFH1110" s="127"/>
      <c r="DFI1110" s="127"/>
      <c r="DFJ1110" s="127"/>
      <c r="DFK1110" s="127"/>
      <c r="DFL1110" s="127"/>
      <c r="DFM1110" s="127"/>
      <c r="DFN1110" s="127"/>
      <c r="DFO1110" s="127"/>
      <c r="DFP1110" s="127"/>
      <c r="DFQ1110" s="127"/>
      <c r="DFR1110" s="127"/>
      <c r="DFS1110" s="127"/>
      <c r="DFT1110" s="127"/>
      <c r="DFU1110" s="127"/>
      <c r="DFV1110" s="127"/>
      <c r="DFW1110" s="127"/>
      <c r="DFX1110" s="127"/>
      <c r="DFY1110" s="127"/>
      <c r="DFZ1110" s="127"/>
      <c r="DGA1110" s="127"/>
      <c r="DGB1110" s="127"/>
      <c r="DGC1110" s="127"/>
      <c r="DGD1110" s="127"/>
      <c r="DGE1110" s="127"/>
      <c r="DGF1110" s="127"/>
      <c r="DGG1110" s="127"/>
      <c r="DGH1110" s="127"/>
      <c r="DGI1110" s="127"/>
      <c r="DGJ1110" s="127"/>
      <c r="DGK1110" s="127"/>
      <c r="DGL1110" s="127"/>
      <c r="DGM1110" s="127"/>
      <c r="DGN1110" s="127"/>
      <c r="DGO1110" s="127"/>
      <c r="DGP1110" s="127"/>
      <c r="DGQ1110" s="127"/>
      <c r="DGR1110" s="127"/>
      <c r="DGS1110" s="127"/>
      <c r="DGT1110" s="127"/>
      <c r="DGU1110" s="127"/>
      <c r="DGV1110" s="127"/>
      <c r="DGW1110" s="127"/>
      <c r="DGX1110" s="127"/>
      <c r="DGY1110" s="127"/>
      <c r="DGZ1110" s="127"/>
      <c r="DHA1110" s="127"/>
      <c r="DHB1110" s="127"/>
      <c r="DHC1110" s="127"/>
      <c r="DHD1110" s="127"/>
      <c r="DHE1110" s="127"/>
      <c r="DHF1110" s="127"/>
      <c r="DHG1110" s="127"/>
      <c r="DHH1110" s="127"/>
      <c r="DHI1110" s="127"/>
      <c r="DHJ1110" s="127"/>
      <c r="DHK1110" s="127"/>
      <c r="DHL1110" s="127"/>
      <c r="DHM1110" s="127"/>
      <c r="DHN1110" s="127"/>
      <c r="DHO1110" s="127"/>
      <c r="DHP1110" s="127"/>
      <c r="DHQ1110" s="127"/>
      <c r="DHR1110" s="127"/>
      <c r="DHS1110" s="127"/>
      <c r="DHT1110" s="127"/>
      <c r="DHU1110" s="127"/>
      <c r="DHV1110" s="127"/>
      <c r="DHW1110" s="127"/>
      <c r="DHX1110" s="127"/>
      <c r="DHY1110" s="127"/>
      <c r="DHZ1110" s="127"/>
      <c r="DIA1110" s="127"/>
      <c r="DIB1110" s="127"/>
      <c r="DIC1110" s="127"/>
      <c r="DID1110" s="127"/>
      <c r="DIE1110" s="127"/>
      <c r="DIF1110" s="127"/>
      <c r="DIG1110" s="127"/>
      <c r="DIH1110" s="127"/>
      <c r="DII1110" s="127"/>
      <c r="DIJ1110" s="127"/>
      <c r="DIK1110" s="127"/>
      <c r="DIL1110" s="127"/>
      <c r="DIM1110" s="127"/>
      <c r="DIN1110" s="127"/>
      <c r="DIO1110" s="127"/>
      <c r="DIP1110" s="127"/>
      <c r="DIQ1110" s="127"/>
      <c r="DIR1110" s="127"/>
      <c r="DIS1110" s="127"/>
      <c r="DIT1110" s="127"/>
      <c r="DIU1110" s="127"/>
      <c r="DIV1110" s="127"/>
      <c r="DIW1110" s="127"/>
      <c r="DIX1110" s="127"/>
      <c r="DIY1110" s="127"/>
      <c r="DIZ1110" s="127"/>
      <c r="DJA1110" s="127"/>
      <c r="DJB1110" s="127"/>
      <c r="DJC1110" s="127"/>
      <c r="DJD1110" s="127"/>
      <c r="DJE1110" s="127"/>
      <c r="DJF1110" s="127"/>
      <c r="DJG1110" s="127"/>
      <c r="DJH1110" s="127"/>
      <c r="DJI1110" s="127"/>
      <c r="DJJ1110" s="127"/>
      <c r="DJK1110" s="127"/>
      <c r="DJL1110" s="127"/>
      <c r="DJM1110" s="127"/>
      <c r="DJN1110" s="127"/>
      <c r="DJO1110" s="127"/>
      <c r="DJP1110" s="127"/>
      <c r="DJQ1110" s="127"/>
      <c r="DJR1110" s="127"/>
      <c r="DJS1110" s="127"/>
      <c r="DJT1110" s="127"/>
      <c r="DJU1110" s="127"/>
      <c r="DJV1110" s="127"/>
      <c r="DJW1110" s="127"/>
      <c r="DJX1110" s="127"/>
      <c r="DJY1110" s="127"/>
      <c r="DJZ1110" s="127"/>
      <c r="DKA1110" s="127"/>
      <c r="DKB1110" s="127"/>
      <c r="DKC1110" s="127"/>
      <c r="DKD1110" s="127"/>
      <c r="DKE1110" s="127"/>
      <c r="DKF1110" s="127"/>
      <c r="DKG1110" s="127"/>
      <c r="DKH1110" s="127"/>
      <c r="DKI1110" s="127"/>
      <c r="DKJ1110" s="127"/>
      <c r="DKK1110" s="127"/>
      <c r="DKL1110" s="127"/>
      <c r="DKM1110" s="127"/>
      <c r="DKN1110" s="127"/>
      <c r="DKO1110" s="127"/>
      <c r="DKP1110" s="127"/>
      <c r="DKQ1110" s="127"/>
      <c r="DKR1110" s="127"/>
      <c r="DKS1110" s="127"/>
      <c r="DKT1110" s="127"/>
      <c r="DKU1110" s="127"/>
      <c r="DKV1110" s="127"/>
      <c r="DKW1110" s="127"/>
      <c r="DKX1110" s="127"/>
      <c r="DKY1110" s="127"/>
      <c r="DKZ1110" s="127"/>
      <c r="DLA1110" s="127"/>
      <c r="DLB1110" s="127"/>
      <c r="DLC1110" s="127"/>
      <c r="DLD1110" s="127"/>
      <c r="DLE1110" s="127"/>
      <c r="DLF1110" s="127"/>
      <c r="DLG1110" s="127"/>
      <c r="DLH1110" s="127"/>
      <c r="DLI1110" s="127"/>
      <c r="DLJ1110" s="127"/>
      <c r="DLK1110" s="127"/>
      <c r="DLL1110" s="127"/>
      <c r="DLM1110" s="127"/>
      <c r="DLN1110" s="127"/>
      <c r="DLO1110" s="127"/>
      <c r="DLP1110" s="127"/>
      <c r="DLQ1110" s="127"/>
      <c r="DLR1110" s="127"/>
      <c r="DLS1110" s="127"/>
      <c r="DLT1110" s="127"/>
      <c r="DLU1110" s="127"/>
      <c r="DLV1110" s="127"/>
      <c r="DLW1110" s="127"/>
      <c r="DLX1110" s="127"/>
      <c r="DLY1110" s="127"/>
      <c r="DLZ1110" s="127"/>
      <c r="DMA1110" s="127"/>
      <c r="DMB1110" s="127"/>
      <c r="DMC1110" s="127"/>
      <c r="DMD1110" s="127"/>
      <c r="DME1110" s="127"/>
      <c r="DMF1110" s="127"/>
      <c r="DMG1110" s="127"/>
      <c r="DMH1110" s="127"/>
      <c r="DMI1110" s="127"/>
      <c r="DMJ1110" s="127"/>
      <c r="DMK1110" s="127"/>
      <c r="DML1110" s="127"/>
      <c r="DMM1110" s="127"/>
      <c r="DMN1110" s="127"/>
      <c r="DMO1110" s="127"/>
      <c r="DMP1110" s="127"/>
      <c r="DMQ1110" s="127"/>
      <c r="DMR1110" s="127"/>
      <c r="DMS1110" s="127"/>
      <c r="DMT1110" s="127"/>
      <c r="DMU1110" s="127"/>
      <c r="DMV1110" s="127"/>
      <c r="DMW1110" s="127"/>
      <c r="DMX1110" s="127"/>
      <c r="DMY1110" s="127"/>
      <c r="DMZ1110" s="127"/>
      <c r="DNA1110" s="127"/>
      <c r="DNB1110" s="127"/>
      <c r="DNC1110" s="127"/>
      <c r="DND1110" s="127"/>
      <c r="DNE1110" s="127"/>
      <c r="DNF1110" s="127"/>
      <c r="DNG1110" s="127"/>
      <c r="DNH1110" s="127"/>
      <c r="DNI1110" s="127"/>
      <c r="DNJ1110" s="127"/>
      <c r="DNK1110" s="127"/>
      <c r="DNL1110" s="127"/>
      <c r="DNM1110" s="127"/>
      <c r="DNN1110" s="127"/>
      <c r="DNO1110" s="127"/>
      <c r="DNP1110" s="127"/>
      <c r="DNQ1110" s="127"/>
      <c r="DNR1110" s="127"/>
      <c r="DNS1110" s="127"/>
      <c r="DNT1110" s="127"/>
      <c r="DNU1110" s="127"/>
      <c r="DNV1110" s="127"/>
      <c r="DNW1110" s="127"/>
      <c r="DNX1110" s="127"/>
      <c r="DNY1110" s="127"/>
      <c r="DNZ1110" s="127"/>
      <c r="DOA1110" s="127"/>
      <c r="DOB1110" s="127"/>
      <c r="DOC1110" s="127"/>
      <c r="DOD1110" s="127"/>
      <c r="DOE1110" s="127"/>
      <c r="DOF1110" s="127"/>
      <c r="DOG1110" s="127"/>
      <c r="DOH1110" s="127"/>
      <c r="DOI1110" s="127"/>
      <c r="DOJ1110" s="127"/>
      <c r="DOK1110" s="127"/>
      <c r="DOL1110" s="127"/>
      <c r="DOM1110" s="127"/>
      <c r="DON1110" s="127"/>
      <c r="DOO1110" s="127"/>
      <c r="DOP1110" s="127"/>
      <c r="DOQ1110" s="127"/>
      <c r="DOR1110" s="127"/>
      <c r="DOS1110" s="127"/>
      <c r="DOT1110" s="127"/>
      <c r="DOU1110" s="127"/>
      <c r="DOV1110" s="127"/>
      <c r="DOW1110" s="127"/>
      <c r="DOX1110" s="127"/>
      <c r="DOY1110" s="127"/>
      <c r="DOZ1110" s="127"/>
      <c r="DPA1110" s="127"/>
      <c r="DPB1110" s="127"/>
      <c r="DPC1110" s="127"/>
      <c r="DPD1110" s="127"/>
      <c r="DPE1110" s="127"/>
      <c r="DPF1110" s="127"/>
      <c r="DPG1110" s="127"/>
      <c r="DPH1110" s="127"/>
      <c r="DPI1110" s="127"/>
      <c r="DPJ1110" s="127"/>
      <c r="DPK1110" s="127"/>
      <c r="DPL1110" s="127"/>
      <c r="DPM1110" s="127"/>
      <c r="DPN1110" s="127"/>
      <c r="DPO1110" s="127"/>
      <c r="DPP1110" s="127"/>
      <c r="DPQ1110" s="127"/>
      <c r="DPR1110" s="127"/>
      <c r="DPS1110" s="127"/>
      <c r="DPT1110" s="127"/>
      <c r="DPU1110" s="127"/>
      <c r="DPV1110" s="127"/>
      <c r="DPW1110" s="127"/>
      <c r="DPX1110" s="127"/>
      <c r="DPY1110" s="127"/>
      <c r="DPZ1110" s="127"/>
      <c r="DQA1110" s="127"/>
      <c r="DQB1110" s="127"/>
      <c r="DQC1110" s="127"/>
      <c r="DQD1110" s="127"/>
      <c r="DQE1110" s="127"/>
      <c r="DQF1110" s="127"/>
      <c r="DQG1110" s="127"/>
      <c r="DQH1110" s="127"/>
      <c r="DQI1110" s="127"/>
      <c r="DQJ1110" s="127"/>
      <c r="DQK1110" s="127"/>
      <c r="DQL1110" s="127"/>
      <c r="DQM1110" s="127"/>
      <c r="DQN1110" s="127"/>
      <c r="DQO1110" s="127"/>
      <c r="DQP1110" s="127"/>
      <c r="DQQ1110" s="127"/>
      <c r="DQR1110" s="127"/>
      <c r="DQS1110" s="127"/>
      <c r="DQT1110" s="127"/>
      <c r="DQU1110" s="127"/>
      <c r="DQV1110" s="127"/>
      <c r="DQW1110" s="127"/>
      <c r="DQX1110" s="127"/>
      <c r="DQY1110" s="127"/>
      <c r="DQZ1110" s="127"/>
      <c r="DRA1110" s="127"/>
      <c r="DRB1110" s="127"/>
      <c r="DRC1110" s="127"/>
      <c r="DRD1110" s="127"/>
      <c r="DRE1110" s="127"/>
      <c r="DRF1110" s="127"/>
      <c r="DRG1110" s="127"/>
      <c r="DRH1110" s="127"/>
      <c r="DRI1110" s="127"/>
      <c r="DRJ1110" s="127"/>
      <c r="DRK1110" s="127"/>
      <c r="DRL1110" s="127"/>
      <c r="DRM1110" s="127"/>
      <c r="DRN1110" s="127"/>
      <c r="DRO1110" s="127"/>
      <c r="DRP1110" s="127"/>
      <c r="DRQ1110" s="127"/>
      <c r="DRR1110" s="127"/>
      <c r="DRS1110" s="127"/>
      <c r="DRT1110" s="127"/>
      <c r="DRU1110" s="127"/>
      <c r="DRV1110" s="127"/>
      <c r="DRW1110" s="127"/>
      <c r="DRX1110" s="127"/>
      <c r="DRY1110" s="127"/>
      <c r="DRZ1110" s="127"/>
      <c r="DSA1110" s="127"/>
      <c r="DSB1110" s="127"/>
      <c r="DSC1110" s="127"/>
      <c r="DSD1110" s="127"/>
      <c r="DSE1110" s="127"/>
      <c r="DSF1110" s="127"/>
      <c r="DSG1110" s="127"/>
      <c r="DSH1110" s="127"/>
      <c r="DSI1110" s="127"/>
      <c r="DSJ1110" s="127"/>
      <c r="DSK1110" s="127"/>
      <c r="DSL1110" s="127"/>
      <c r="DSM1110" s="127"/>
      <c r="DSN1110" s="127"/>
      <c r="DSO1110" s="127"/>
      <c r="DSP1110" s="127"/>
      <c r="DSQ1110" s="127"/>
      <c r="DSR1110" s="127"/>
      <c r="DSS1110" s="127"/>
      <c r="DST1110" s="127"/>
      <c r="DSU1110" s="127"/>
      <c r="DSV1110" s="127"/>
      <c r="DSW1110" s="127"/>
      <c r="DSX1110" s="127"/>
      <c r="DSY1110" s="127"/>
      <c r="DSZ1110" s="127"/>
      <c r="DTA1110" s="127"/>
      <c r="DTB1110" s="127"/>
      <c r="DTC1110" s="127"/>
      <c r="DTD1110" s="127"/>
      <c r="DTE1110" s="127"/>
      <c r="DTF1110" s="127"/>
      <c r="DTG1110" s="127"/>
      <c r="DTH1110" s="127"/>
      <c r="DTI1110" s="127"/>
      <c r="DTJ1110" s="127"/>
      <c r="DTK1110" s="127"/>
      <c r="DTL1110" s="127"/>
      <c r="DTM1110" s="127"/>
      <c r="DTN1110" s="127"/>
      <c r="DTO1110" s="127"/>
      <c r="DTP1110" s="127"/>
      <c r="DTQ1110" s="127"/>
      <c r="DTR1110" s="127"/>
      <c r="DTS1110" s="127"/>
      <c r="DTT1110" s="127"/>
      <c r="DTU1110" s="127"/>
      <c r="DTV1110" s="127"/>
      <c r="DTW1110" s="127"/>
      <c r="DTX1110" s="127"/>
      <c r="DTY1110" s="127"/>
      <c r="DTZ1110" s="127"/>
      <c r="DUA1110" s="127"/>
      <c r="DUB1110" s="127"/>
      <c r="DUC1110" s="127"/>
      <c r="DUD1110" s="127"/>
      <c r="DUE1110" s="127"/>
      <c r="DUF1110" s="127"/>
      <c r="DUG1110" s="127"/>
      <c r="DUH1110" s="127"/>
      <c r="DUI1110" s="127"/>
      <c r="DUJ1110" s="127"/>
      <c r="DUK1110" s="127"/>
      <c r="DUL1110" s="127"/>
      <c r="DUM1110" s="127"/>
      <c r="DUN1110" s="127"/>
      <c r="DUO1110" s="127"/>
      <c r="DUP1110" s="127"/>
      <c r="DUQ1110" s="127"/>
      <c r="DUR1110" s="127"/>
      <c r="DUS1110" s="127"/>
      <c r="DUT1110" s="127"/>
      <c r="DUU1110" s="127"/>
      <c r="DUV1110" s="127"/>
      <c r="DUW1110" s="127"/>
      <c r="DUX1110" s="127"/>
      <c r="DUY1110" s="127"/>
      <c r="DUZ1110" s="127"/>
      <c r="DVA1110" s="127"/>
      <c r="DVB1110" s="127"/>
      <c r="DVC1110" s="127"/>
      <c r="DVD1110" s="127"/>
      <c r="DVE1110" s="127"/>
      <c r="DVF1110" s="127"/>
      <c r="DVG1110" s="127"/>
      <c r="DVH1110" s="127"/>
      <c r="DVI1110" s="127"/>
      <c r="DVJ1110" s="127"/>
      <c r="DVK1110" s="127"/>
      <c r="DVL1110" s="127"/>
      <c r="DVM1110" s="127"/>
      <c r="DVN1110" s="127"/>
      <c r="DVO1110" s="127"/>
      <c r="DVP1110" s="127"/>
      <c r="DVQ1110" s="127"/>
      <c r="DVR1110" s="127"/>
      <c r="DVS1110" s="127"/>
      <c r="DVT1110" s="127"/>
      <c r="DVU1110" s="127"/>
      <c r="DVV1110" s="127"/>
      <c r="DVW1110" s="127"/>
      <c r="DVX1110" s="127"/>
      <c r="DVY1110" s="127"/>
      <c r="DVZ1110" s="127"/>
      <c r="DWA1110" s="127"/>
      <c r="DWB1110" s="127"/>
      <c r="DWC1110" s="127"/>
      <c r="DWD1110" s="127"/>
      <c r="DWE1110" s="127"/>
      <c r="DWF1110" s="127"/>
      <c r="DWG1110" s="127"/>
      <c r="DWH1110" s="127"/>
      <c r="DWI1110" s="127"/>
      <c r="DWJ1110" s="127"/>
      <c r="DWK1110" s="127"/>
      <c r="DWL1110" s="127"/>
      <c r="DWM1110" s="127"/>
      <c r="DWN1110" s="127"/>
      <c r="DWO1110" s="127"/>
      <c r="DWP1110" s="127"/>
      <c r="DWQ1110" s="127"/>
      <c r="DWR1110" s="127"/>
      <c r="DWS1110" s="127"/>
      <c r="DWT1110" s="127"/>
      <c r="DWU1110" s="127"/>
      <c r="DWV1110" s="127"/>
      <c r="DWW1110" s="127"/>
      <c r="DWX1110" s="127"/>
      <c r="DWY1110" s="127"/>
      <c r="DWZ1110" s="127"/>
      <c r="DXA1110" s="127"/>
      <c r="DXB1110" s="127"/>
      <c r="DXC1110" s="127"/>
      <c r="DXD1110" s="127"/>
      <c r="DXE1110" s="127"/>
      <c r="DXF1110" s="127"/>
      <c r="DXG1110" s="127"/>
      <c r="DXH1110" s="127"/>
      <c r="DXI1110" s="127"/>
      <c r="DXJ1110" s="127"/>
      <c r="DXK1110" s="127"/>
      <c r="DXL1110" s="127"/>
      <c r="DXM1110" s="127"/>
      <c r="DXN1110" s="127"/>
      <c r="DXO1110" s="127"/>
      <c r="DXP1110" s="127"/>
      <c r="DXQ1110" s="127"/>
      <c r="DXR1110" s="127"/>
      <c r="DXS1110" s="127"/>
      <c r="DXT1110" s="127"/>
      <c r="DXU1110" s="127"/>
      <c r="DXV1110" s="127"/>
      <c r="DXW1110" s="127"/>
      <c r="DXX1110" s="127"/>
      <c r="DXY1110" s="127"/>
      <c r="DXZ1110" s="127"/>
      <c r="DYA1110" s="127"/>
      <c r="DYB1110" s="127"/>
      <c r="DYC1110" s="127"/>
      <c r="DYD1110" s="127"/>
      <c r="DYE1110" s="127"/>
      <c r="DYF1110" s="127"/>
      <c r="DYG1110" s="127"/>
      <c r="DYH1110" s="127"/>
      <c r="DYI1110" s="127"/>
      <c r="DYJ1110" s="127"/>
      <c r="DYK1110" s="127"/>
      <c r="DYL1110" s="127"/>
      <c r="DYM1110" s="127"/>
      <c r="DYN1110" s="127"/>
      <c r="DYO1110" s="127"/>
      <c r="DYP1110" s="127"/>
      <c r="DYQ1110" s="127"/>
      <c r="DYR1110" s="127"/>
      <c r="DYS1110" s="127"/>
      <c r="DYT1110" s="127"/>
      <c r="DYU1110" s="127"/>
      <c r="DYV1110" s="127"/>
      <c r="DYW1110" s="127"/>
      <c r="DYX1110" s="127"/>
      <c r="DYY1110" s="127"/>
      <c r="DYZ1110" s="127"/>
      <c r="DZA1110" s="127"/>
      <c r="DZB1110" s="127"/>
      <c r="DZC1110" s="127"/>
      <c r="DZD1110" s="127"/>
      <c r="DZE1110" s="127"/>
      <c r="DZF1110" s="127"/>
      <c r="DZG1110" s="127"/>
      <c r="DZH1110" s="127"/>
      <c r="DZI1110" s="127"/>
      <c r="DZJ1110" s="127"/>
      <c r="DZK1110" s="127"/>
      <c r="DZL1110" s="127"/>
      <c r="DZM1110" s="127"/>
      <c r="DZN1110" s="127"/>
      <c r="DZO1110" s="127"/>
      <c r="DZP1110" s="127"/>
      <c r="DZQ1110" s="127"/>
      <c r="DZR1110" s="127"/>
      <c r="DZS1110" s="127"/>
      <c r="DZT1110" s="127"/>
      <c r="DZU1110" s="127"/>
      <c r="DZV1110" s="127"/>
      <c r="DZW1110" s="127"/>
      <c r="DZX1110" s="127"/>
      <c r="DZY1110" s="127"/>
      <c r="DZZ1110" s="127"/>
      <c r="EAA1110" s="127"/>
      <c r="EAB1110" s="127"/>
      <c r="EAC1110" s="127"/>
      <c r="EAD1110" s="127"/>
      <c r="EAE1110" s="127"/>
      <c r="EAF1110" s="127"/>
      <c r="EAG1110" s="127"/>
      <c r="EAH1110" s="127"/>
      <c r="EAI1110" s="127"/>
      <c r="EAJ1110" s="127"/>
      <c r="EAK1110" s="127"/>
      <c r="EAL1110" s="127"/>
      <c r="EAM1110" s="127"/>
      <c r="EAN1110" s="127"/>
      <c r="EAO1110" s="127"/>
      <c r="EAP1110" s="127"/>
      <c r="EAQ1110" s="127"/>
      <c r="EAR1110" s="127"/>
      <c r="EAS1110" s="127"/>
      <c r="EAT1110" s="127"/>
      <c r="EAU1110" s="127"/>
      <c r="EAV1110" s="127"/>
      <c r="EAW1110" s="127"/>
      <c r="EAX1110" s="127"/>
      <c r="EAY1110" s="127"/>
      <c r="EAZ1110" s="127"/>
      <c r="EBA1110" s="127"/>
      <c r="EBB1110" s="127"/>
      <c r="EBC1110" s="127"/>
      <c r="EBD1110" s="127"/>
      <c r="EBE1110" s="127"/>
      <c r="EBF1110" s="127"/>
      <c r="EBG1110" s="127"/>
      <c r="EBH1110" s="127"/>
      <c r="EBI1110" s="127"/>
      <c r="EBJ1110" s="127"/>
      <c r="EBK1110" s="127"/>
      <c r="EBL1110" s="127"/>
      <c r="EBM1110" s="127"/>
      <c r="EBN1110" s="127"/>
      <c r="EBO1110" s="127"/>
      <c r="EBP1110" s="127"/>
      <c r="EBQ1110" s="127"/>
      <c r="EBR1110" s="127"/>
      <c r="EBS1110" s="127"/>
      <c r="EBT1110" s="127"/>
      <c r="EBU1110" s="127"/>
      <c r="EBV1110" s="127"/>
      <c r="EBW1110" s="127"/>
      <c r="EBX1110" s="127"/>
      <c r="EBY1110" s="127"/>
      <c r="EBZ1110" s="127"/>
      <c r="ECA1110" s="127"/>
      <c r="ECB1110" s="127"/>
      <c r="ECC1110" s="127"/>
      <c r="ECD1110" s="127"/>
      <c r="ECE1110" s="127"/>
      <c r="ECF1110" s="127"/>
      <c r="ECG1110" s="127"/>
      <c r="ECH1110" s="127"/>
      <c r="ECI1110" s="127"/>
      <c r="ECJ1110" s="127"/>
      <c r="ECK1110" s="127"/>
      <c r="ECL1110" s="127"/>
      <c r="ECM1110" s="127"/>
      <c r="ECN1110" s="127"/>
      <c r="ECO1110" s="127"/>
      <c r="ECP1110" s="127"/>
      <c r="ECQ1110" s="127"/>
      <c r="ECR1110" s="127"/>
      <c r="ECS1110" s="127"/>
      <c r="ECT1110" s="127"/>
      <c r="ECU1110" s="127"/>
      <c r="ECV1110" s="127"/>
      <c r="ECW1110" s="127"/>
      <c r="ECX1110" s="127"/>
      <c r="ECY1110" s="127"/>
      <c r="ECZ1110" s="127"/>
      <c r="EDA1110" s="127"/>
      <c r="EDB1110" s="127"/>
      <c r="EDC1110" s="127"/>
      <c r="EDD1110" s="127"/>
      <c r="EDE1110" s="127"/>
      <c r="EDF1110" s="127"/>
      <c r="EDG1110" s="127"/>
      <c r="EDH1110" s="127"/>
      <c r="EDI1110" s="127"/>
      <c r="EDJ1110" s="127"/>
      <c r="EDK1110" s="127"/>
      <c r="EDL1110" s="127"/>
      <c r="EDM1110" s="127"/>
      <c r="EDN1110" s="127"/>
      <c r="EDO1110" s="127"/>
      <c r="EDP1110" s="127"/>
      <c r="EDQ1110" s="127"/>
      <c r="EDR1110" s="127"/>
      <c r="EDS1110" s="127"/>
      <c r="EDT1110" s="127"/>
      <c r="EDU1110" s="127"/>
      <c r="EDV1110" s="127"/>
      <c r="EDW1110" s="127"/>
      <c r="EDX1110" s="127"/>
      <c r="EDY1110" s="127"/>
      <c r="EDZ1110" s="127"/>
      <c r="EEA1110" s="127"/>
      <c r="EEB1110" s="127"/>
      <c r="EEC1110" s="127"/>
      <c r="EED1110" s="127"/>
      <c r="EEE1110" s="127"/>
      <c r="EEF1110" s="127"/>
      <c r="EEG1110" s="127"/>
      <c r="EEH1110" s="127"/>
      <c r="EEI1110" s="127"/>
      <c r="EEJ1110" s="127"/>
      <c r="EEK1110" s="127"/>
      <c r="EEL1110" s="127"/>
      <c r="EEM1110" s="127"/>
      <c r="EEN1110" s="127"/>
      <c r="EEO1110" s="127"/>
      <c r="EEP1110" s="127"/>
      <c r="EEQ1110" s="127"/>
      <c r="EER1110" s="127"/>
      <c r="EES1110" s="127"/>
      <c r="EET1110" s="127"/>
      <c r="EEU1110" s="127"/>
      <c r="EEV1110" s="127"/>
      <c r="EEW1110" s="127"/>
      <c r="EEX1110" s="127"/>
      <c r="EEY1110" s="127"/>
      <c r="EEZ1110" s="127"/>
      <c r="EFA1110" s="127"/>
      <c r="EFB1110" s="127"/>
      <c r="EFC1110" s="127"/>
      <c r="EFD1110" s="127"/>
      <c r="EFE1110" s="127"/>
      <c r="EFF1110" s="127"/>
      <c r="EFG1110" s="127"/>
      <c r="EFH1110" s="127"/>
      <c r="EFI1110" s="127"/>
      <c r="EFJ1110" s="127"/>
      <c r="EFK1110" s="127"/>
      <c r="EFL1110" s="127"/>
      <c r="EFM1110" s="127"/>
      <c r="EFN1110" s="127"/>
      <c r="EFO1110" s="127"/>
      <c r="EFP1110" s="127"/>
      <c r="EFQ1110" s="127"/>
      <c r="EFR1110" s="127"/>
      <c r="EFS1110" s="127"/>
      <c r="EFT1110" s="127"/>
      <c r="EFU1110" s="127"/>
      <c r="EFV1110" s="127"/>
      <c r="EFW1110" s="127"/>
      <c r="EFX1110" s="127"/>
      <c r="EFY1110" s="127"/>
      <c r="EFZ1110" s="127"/>
      <c r="EGA1110" s="127"/>
      <c r="EGB1110" s="127"/>
      <c r="EGC1110" s="127"/>
      <c r="EGD1110" s="127"/>
      <c r="EGE1110" s="127"/>
      <c r="EGF1110" s="127"/>
      <c r="EGG1110" s="127"/>
      <c r="EGH1110" s="127"/>
      <c r="EGI1110" s="127"/>
      <c r="EGJ1110" s="127"/>
      <c r="EGK1110" s="127"/>
      <c r="EGL1110" s="127"/>
      <c r="EGM1110" s="127"/>
      <c r="EGN1110" s="127"/>
      <c r="EGO1110" s="127"/>
      <c r="EGP1110" s="127"/>
      <c r="EGQ1110" s="127"/>
      <c r="EGR1110" s="127"/>
      <c r="EGS1110" s="127"/>
      <c r="EGT1110" s="127"/>
      <c r="EGU1110" s="127"/>
      <c r="EGV1110" s="127"/>
      <c r="EGW1110" s="127"/>
      <c r="EGX1110" s="127"/>
      <c r="EGY1110" s="127"/>
      <c r="EGZ1110" s="127"/>
      <c r="EHA1110" s="127"/>
      <c r="EHB1110" s="127"/>
      <c r="EHC1110" s="127"/>
      <c r="EHD1110" s="127"/>
      <c r="EHE1110" s="127"/>
      <c r="EHF1110" s="127"/>
      <c r="EHG1110" s="127"/>
      <c r="EHH1110" s="127"/>
      <c r="EHI1110" s="127"/>
      <c r="EHJ1110" s="127"/>
      <c r="EHK1110" s="127"/>
      <c r="EHL1110" s="127"/>
      <c r="EHM1110" s="127"/>
      <c r="EHN1110" s="127"/>
      <c r="EHO1110" s="127"/>
      <c r="EHP1110" s="127"/>
      <c r="EHQ1110" s="127"/>
      <c r="EHR1110" s="127"/>
      <c r="EHS1110" s="127"/>
      <c r="EHT1110" s="127"/>
      <c r="EHU1110" s="127"/>
      <c r="EHV1110" s="127"/>
      <c r="EHW1110" s="127"/>
      <c r="EHX1110" s="127"/>
      <c r="EHY1110" s="127"/>
      <c r="EHZ1110" s="127"/>
      <c r="EIA1110" s="127"/>
      <c r="EIB1110" s="127"/>
      <c r="EIC1110" s="127"/>
      <c r="EID1110" s="127"/>
      <c r="EIE1110" s="127"/>
      <c r="EIF1110" s="127"/>
      <c r="EIG1110" s="127"/>
      <c r="EIH1110" s="127"/>
      <c r="EII1110" s="127"/>
      <c r="EIJ1110" s="127"/>
      <c r="EIK1110" s="127"/>
      <c r="EIL1110" s="127"/>
      <c r="EIM1110" s="127"/>
      <c r="EIN1110" s="127"/>
      <c r="EIO1110" s="127"/>
      <c r="EIP1110" s="127"/>
      <c r="EIQ1110" s="127"/>
      <c r="EIR1110" s="127"/>
      <c r="EIS1110" s="127"/>
      <c r="EIT1110" s="127"/>
      <c r="EIU1110" s="127"/>
      <c r="EIV1110" s="127"/>
      <c r="EIW1110" s="127"/>
      <c r="EIX1110" s="127"/>
      <c r="EIY1110" s="127"/>
      <c r="EIZ1110" s="127"/>
      <c r="EJA1110" s="127"/>
      <c r="EJB1110" s="127"/>
      <c r="EJC1110" s="127"/>
      <c r="EJD1110" s="127"/>
      <c r="EJE1110" s="127"/>
      <c r="EJF1110" s="127"/>
      <c r="EJG1110" s="127"/>
      <c r="EJH1110" s="127"/>
      <c r="EJI1110" s="127"/>
      <c r="EJJ1110" s="127"/>
      <c r="EJK1110" s="127"/>
      <c r="EJL1110" s="127"/>
      <c r="EJM1110" s="127"/>
      <c r="EJN1110" s="127"/>
      <c r="EJO1110" s="127"/>
      <c r="EJP1110" s="127"/>
      <c r="EJQ1110" s="127"/>
      <c r="EJR1110" s="127"/>
      <c r="EJS1110" s="127"/>
      <c r="EJT1110" s="127"/>
      <c r="EJU1110" s="127"/>
      <c r="EJV1110" s="127"/>
      <c r="EJW1110" s="127"/>
      <c r="EJX1110" s="127"/>
      <c r="EJY1110" s="127"/>
      <c r="EJZ1110" s="127"/>
      <c r="EKA1110" s="127"/>
      <c r="EKB1110" s="127"/>
      <c r="EKC1110" s="127"/>
      <c r="EKD1110" s="127"/>
      <c r="EKE1110" s="127"/>
      <c r="EKF1110" s="127"/>
      <c r="EKG1110" s="127"/>
      <c r="EKH1110" s="127"/>
      <c r="EKI1110" s="127"/>
      <c r="EKJ1110" s="127"/>
      <c r="EKK1110" s="127"/>
      <c r="EKL1110" s="127"/>
      <c r="EKM1110" s="127"/>
      <c r="EKN1110" s="127"/>
      <c r="EKO1110" s="127"/>
      <c r="EKP1110" s="127"/>
      <c r="EKQ1110" s="127"/>
      <c r="EKR1110" s="127"/>
      <c r="EKS1110" s="127"/>
      <c r="EKT1110" s="127"/>
      <c r="EKU1110" s="127"/>
      <c r="EKV1110" s="127"/>
      <c r="EKW1110" s="127"/>
      <c r="EKX1110" s="127"/>
      <c r="EKY1110" s="127"/>
      <c r="EKZ1110" s="127"/>
      <c r="ELA1110" s="127"/>
      <c r="ELB1110" s="127"/>
      <c r="ELC1110" s="127"/>
      <c r="ELD1110" s="127"/>
      <c r="ELE1110" s="127"/>
      <c r="ELF1110" s="127"/>
      <c r="ELG1110" s="127"/>
      <c r="ELH1110" s="127"/>
      <c r="ELI1110" s="127"/>
      <c r="ELJ1110" s="127"/>
      <c r="ELK1110" s="127"/>
      <c r="ELL1110" s="127"/>
      <c r="ELM1110" s="127"/>
      <c r="ELN1110" s="127"/>
      <c r="ELO1110" s="127"/>
      <c r="ELP1110" s="127"/>
      <c r="ELQ1110" s="127"/>
      <c r="ELR1110" s="127"/>
      <c r="ELS1110" s="127"/>
      <c r="ELT1110" s="127"/>
      <c r="ELU1110" s="127"/>
      <c r="ELV1110" s="127"/>
      <c r="ELW1110" s="127"/>
      <c r="ELX1110" s="127"/>
      <c r="ELY1110" s="127"/>
      <c r="ELZ1110" s="127"/>
      <c r="EMA1110" s="127"/>
      <c r="EMB1110" s="127"/>
      <c r="EMC1110" s="127"/>
      <c r="EMD1110" s="127"/>
      <c r="EME1110" s="127"/>
      <c r="EMF1110" s="127"/>
      <c r="EMG1110" s="127"/>
      <c r="EMH1110" s="127"/>
      <c r="EMI1110" s="127"/>
      <c r="EMJ1110" s="127"/>
      <c r="EMK1110" s="127"/>
      <c r="EML1110" s="127"/>
      <c r="EMM1110" s="127"/>
      <c r="EMN1110" s="127"/>
      <c r="EMO1110" s="127"/>
      <c r="EMP1110" s="127"/>
      <c r="EMQ1110" s="127"/>
      <c r="EMR1110" s="127"/>
      <c r="EMS1110" s="127"/>
      <c r="EMT1110" s="127"/>
      <c r="EMU1110" s="127"/>
      <c r="EMV1110" s="127"/>
      <c r="EMW1110" s="127"/>
      <c r="EMX1110" s="127"/>
      <c r="EMY1110" s="127"/>
      <c r="EMZ1110" s="127"/>
      <c r="ENA1110" s="127"/>
      <c r="ENB1110" s="127"/>
      <c r="ENC1110" s="127"/>
      <c r="END1110" s="127"/>
      <c r="ENE1110" s="127"/>
      <c r="ENF1110" s="127"/>
      <c r="ENG1110" s="127"/>
      <c r="ENH1110" s="127"/>
      <c r="ENI1110" s="127"/>
      <c r="ENJ1110" s="127"/>
      <c r="ENK1110" s="127"/>
      <c r="ENL1110" s="127"/>
      <c r="ENM1110" s="127"/>
      <c r="ENN1110" s="127"/>
      <c r="ENO1110" s="127"/>
      <c r="ENP1110" s="127"/>
      <c r="ENQ1110" s="127"/>
      <c r="ENR1110" s="127"/>
      <c r="ENS1110" s="127"/>
      <c r="ENT1110" s="127"/>
      <c r="ENU1110" s="127"/>
      <c r="ENV1110" s="127"/>
      <c r="ENW1110" s="127"/>
      <c r="ENX1110" s="127"/>
      <c r="ENY1110" s="127"/>
      <c r="ENZ1110" s="127"/>
      <c r="EOA1110" s="127"/>
      <c r="EOB1110" s="127"/>
      <c r="EOC1110" s="127"/>
      <c r="EOD1110" s="127"/>
      <c r="EOE1110" s="127"/>
      <c r="EOF1110" s="127"/>
      <c r="EOG1110" s="127"/>
      <c r="EOH1110" s="127"/>
      <c r="EOI1110" s="127"/>
      <c r="EOJ1110" s="127"/>
      <c r="EOK1110" s="127"/>
      <c r="EOL1110" s="127"/>
      <c r="EOM1110" s="127"/>
      <c r="EON1110" s="127"/>
      <c r="EOO1110" s="127"/>
      <c r="EOP1110" s="127"/>
      <c r="EOQ1110" s="127"/>
      <c r="EOR1110" s="127"/>
      <c r="EOS1110" s="127"/>
      <c r="EOT1110" s="127"/>
      <c r="EOU1110" s="127"/>
      <c r="EOV1110" s="127"/>
      <c r="EOW1110" s="127"/>
      <c r="EOX1110" s="127"/>
      <c r="EOY1110" s="127"/>
      <c r="EOZ1110" s="127"/>
      <c r="EPA1110" s="127"/>
      <c r="EPB1110" s="127"/>
      <c r="EPC1110" s="127"/>
      <c r="EPD1110" s="127"/>
      <c r="EPE1110" s="127"/>
      <c r="EPF1110" s="127"/>
      <c r="EPG1110" s="127"/>
      <c r="EPH1110" s="127"/>
      <c r="EPI1110" s="127"/>
      <c r="EPJ1110" s="127"/>
      <c r="EPK1110" s="127"/>
      <c r="EPL1110" s="127"/>
      <c r="EPM1110" s="127"/>
      <c r="EPN1110" s="127"/>
      <c r="EPO1110" s="127"/>
      <c r="EPP1110" s="127"/>
      <c r="EPQ1110" s="127"/>
      <c r="EPR1110" s="127"/>
      <c r="EPS1110" s="127"/>
      <c r="EPT1110" s="127"/>
      <c r="EPU1110" s="127"/>
      <c r="EPV1110" s="127"/>
      <c r="EPW1110" s="127"/>
      <c r="EPX1110" s="127"/>
      <c r="EPY1110" s="127"/>
      <c r="EPZ1110" s="127"/>
      <c r="EQA1110" s="127"/>
      <c r="EQB1110" s="127"/>
      <c r="EQC1110" s="127"/>
      <c r="EQD1110" s="127"/>
      <c r="EQE1110" s="127"/>
      <c r="EQF1110" s="127"/>
      <c r="EQG1110" s="127"/>
      <c r="EQH1110" s="127"/>
      <c r="EQI1110" s="127"/>
      <c r="EQJ1110" s="127"/>
      <c r="EQK1110" s="127"/>
      <c r="EQL1110" s="127"/>
      <c r="EQM1110" s="127"/>
      <c r="EQN1110" s="127"/>
      <c r="EQO1110" s="127"/>
      <c r="EQP1110" s="127"/>
      <c r="EQQ1110" s="127"/>
      <c r="EQR1110" s="127"/>
      <c r="EQS1110" s="127"/>
      <c r="EQT1110" s="127"/>
      <c r="EQU1110" s="127"/>
      <c r="EQV1110" s="127"/>
      <c r="EQW1110" s="127"/>
      <c r="EQX1110" s="127"/>
      <c r="EQY1110" s="127"/>
      <c r="EQZ1110" s="127"/>
      <c r="ERA1110" s="127"/>
      <c r="ERB1110" s="127"/>
      <c r="ERC1110" s="127"/>
      <c r="ERD1110" s="127"/>
      <c r="ERE1110" s="127"/>
      <c r="ERF1110" s="127"/>
      <c r="ERG1110" s="127"/>
      <c r="ERH1110" s="127"/>
      <c r="ERI1110" s="127"/>
      <c r="ERJ1110" s="127"/>
      <c r="ERK1110" s="127"/>
      <c r="ERL1110" s="127"/>
      <c r="ERM1110" s="127"/>
      <c r="ERN1110" s="127"/>
      <c r="ERO1110" s="127"/>
      <c r="ERP1110" s="127"/>
      <c r="ERQ1110" s="127"/>
      <c r="ERR1110" s="127"/>
      <c r="ERS1110" s="127"/>
      <c r="ERT1110" s="127"/>
      <c r="ERU1110" s="127"/>
      <c r="ERV1110" s="127"/>
      <c r="ERW1110" s="127"/>
      <c r="ERX1110" s="127"/>
      <c r="ERY1110" s="127"/>
      <c r="ERZ1110" s="127"/>
      <c r="ESA1110" s="127"/>
      <c r="ESB1110" s="127"/>
      <c r="ESC1110" s="127"/>
      <c r="ESD1110" s="127"/>
      <c r="ESE1110" s="127"/>
      <c r="ESF1110" s="127"/>
      <c r="ESG1110" s="127"/>
      <c r="ESH1110" s="127"/>
      <c r="ESI1110" s="127"/>
      <c r="ESJ1110" s="127"/>
      <c r="ESK1110" s="127"/>
      <c r="ESL1110" s="127"/>
      <c r="ESM1110" s="127"/>
      <c r="ESN1110" s="127"/>
      <c r="ESO1110" s="127"/>
      <c r="ESP1110" s="127"/>
      <c r="ESQ1110" s="127"/>
      <c r="ESR1110" s="127"/>
      <c r="ESS1110" s="127"/>
      <c r="EST1110" s="127"/>
      <c r="ESU1110" s="127"/>
      <c r="ESV1110" s="127"/>
      <c r="ESW1110" s="127"/>
      <c r="ESX1110" s="127"/>
      <c r="ESY1110" s="127"/>
      <c r="ESZ1110" s="127"/>
      <c r="ETA1110" s="127"/>
      <c r="ETB1110" s="127"/>
      <c r="ETC1110" s="127"/>
      <c r="ETD1110" s="127"/>
      <c r="ETE1110" s="127"/>
      <c r="ETF1110" s="127"/>
      <c r="ETG1110" s="127"/>
      <c r="ETH1110" s="127"/>
      <c r="ETI1110" s="127"/>
      <c r="ETJ1110" s="127"/>
      <c r="ETK1110" s="127"/>
      <c r="ETL1110" s="127"/>
      <c r="ETM1110" s="127"/>
      <c r="ETN1110" s="127"/>
      <c r="ETO1110" s="127"/>
      <c r="ETP1110" s="127"/>
      <c r="ETQ1110" s="127"/>
      <c r="ETR1110" s="127"/>
      <c r="ETS1110" s="127"/>
      <c r="ETT1110" s="127"/>
      <c r="ETU1110" s="127"/>
      <c r="ETV1110" s="127"/>
      <c r="ETW1110" s="127"/>
      <c r="ETX1110" s="127"/>
      <c r="ETY1110" s="127"/>
      <c r="ETZ1110" s="127"/>
      <c r="EUA1110" s="127"/>
      <c r="EUB1110" s="127"/>
      <c r="EUC1110" s="127"/>
      <c r="EUD1110" s="127"/>
      <c r="EUE1110" s="127"/>
      <c r="EUF1110" s="127"/>
      <c r="EUG1110" s="127"/>
      <c r="EUH1110" s="127"/>
      <c r="EUI1110" s="127"/>
      <c r="EUJ1110" s="127"/>
      <c r="EUK1110" s="127"/>
      <c r="EUL1110" s="127"/>
      <c r="EUM1110" s="127"/>
      <c r="EUN1110" s="127"/>
      <c r="EUO1110" s="127"/>
      <c r="EUP1110" s="127"/>
      <c r="EUQ1110" s="127"/>
      <c r="EUR1110" s="127"/>
      <c r="EUS1110" s="127"/>
      <c r="EUT1110" s="127"/>
      <c r="EUU1110" s="127"/>
      <c r="EUV1110" s="127"/>
      <c r="EUW1110" s="127"/>
      <c r="EUX1110" s="127"/>
      <c r="EUY1110" s="127"/>
      <c r="EUZ1110" s="127"/>
      <c r="EVA1110" s="127"/>
      <c r="EVB1110" s="127"/>
      <c r="EVC1110" s="127"/>
      <c r="EVD1110" s="127"/>
      <c r="EVE1110" s="127"/>
      <c r="EVF1110" s="127"/>
      <c r="EVG1110" s="127"/>
      <c r="EVH1110" s="127"/>
      <c r="EVI1110" s="127"/>
      <c r="EVJ1110" s="127"/>
      <c r="EVK1110" s="127"/>
      <c r="EVL1110" s="127"/>
      <c r="EVM1110" s="127"/>
      <c r="EVN1110" s="127"/>
      <c r="EVO1110" s="127"/>
      <c r="EVP1110" s="127"/>
      <c r="EVQ1110" s="127"/>
      <c r="EVR1110" s="127"/>
      <c r="EVS1110" s="127"/>
      <c r="EVT1110" s="127"/>
      <c r="EVU1110" s="127"/>
      <c r="EVV1110" s="127"/>
      <c r="EVW1110" s="127"/>
      <c r="EVX1110" s="127"/>
      <c r="EVY1110" s="127"/>
      <c r="EVZ1110" s="127"/>
      <c r="EWA1110" s="127"/>
      <c r="EWB1110" s="127"/>
      <c r="EWC1110" s="127"/>
      <c r="EWD1110" s="127"/>
      <c r="EWE1110" s="127"/>
      <c r="EWF1110" s="127"/>
      <c r="EWG1110" s="127"/>
      <c r="EWH1110" s="127"/>
      <c r="EWI1110" s="127"/>
      <c r="EWJ1110" s="127"/>
      <c r="EWK1110" s="127"/>
      <c r="EWL1110" s="127"/>
      <c r="EWM1110" s="127"/>
      <c r="EWN1110" s="127"/>
      <c r="EWO1110" s="127"/>
      <c r="EWP1110" s="127"/>
      <c r="EWQ1110" s="127"/>
      <c r="EWR1110" s="127"/>
      <c r="EWS1110" s="127"/>
      <c r="EWT1110" s="127"/>
      <c r="EWU1110" s="127"/>
      <c r="EWV1110" s="127"/>
      <c r="EWW1110" s="127"/>
      <c r="EWX1110" s="127"/>
      <c r="EWY1110" s="127"/>
      <c r="EWZ1110" s="127"/>
      <c r="EXA1110" s="127"/>
      <c r="EXB1110" s="127"/>
      <c r="EXC1110" s="127"/>
      <c r="EXD1110" s="127"/>
      <c r="EXE1110" s="127"/>
      <c r="EXF1110" s="127"/>
      <c r="EXG1110" s="127"/>
      <c r="EXH1110" s="127"/>
      <c r="EXI1110" s="127"/>
      <c r="EXJ1110" s="127"/>
      <c r="EXK1110" s="127"/>
      <c r="EXL1110" s="127"/>
      <c r="EXM1110" s="127"/>
      <c r="EXN1110" s="127"/>
      <c r="EXO1110" s="127"/>
      <c r="EXP1110" s="127"/>
      <c r="EXQ1110" s="127"/>
      <c r="EXR1110" s="127"/>
      <c r="EXS1110" s="127"/>
      <c r="EXT1110" s="127"/>
      <c r="EXU1110" s="127"/>
      <c r="EXV1110" s="127"/>
      <c r="EXW1110" s="127"/>
      <c r="EXX1110" s="127"/>
      <c r="EXY1110" s="127"/>
      <c r="EXZ1110" s="127"/>
      <c r="EYA1110" s="127"/>
      <c r="EYB1110" s="127"/>
      <c r="EYC1110" s="127"/>
      <c r="EYD1110" s="127"/>
      <c r="EYE1110" s="127"/>
      <c r="EYF1110" s="127"/>
      <c r="EYG1110" s="127"/>
      <c r="EYH1110" s="127"/>
      <c r="EYI1110" s="127"/>
      <c r="EYJ1110" s="127"/>
      <c r="EYK1110" s="127"/>
      <c r="EYL1110" s="127"/>
      <c r="EYM1110" s="127"/>
      <c r="EYN1110" s="127"/>
      <c r="EYO1110" s="127"/>
      <c r="EYP1110" s="127"/>
      <c r="EYQ1110" s="127"/>
      <c r="EYR1110" s="127"/>
      <c r="EYS1110" s="127"/>
      <c r="EYT1110" s="127"/>
      <c r="EYU1110" s="127"/>
      <c r="EYV1110" s="127"/>
      <c r="EYW1110" s="127"/>
      <c r="EYX1110" s="127"/>
      <c r="EYY1110" s="127"/>
      <c r="EYZ1110" s="127"/>
      <c r="EZA1110" s="127"/>
      <c r="EZB1110" s="127"/>
      <c r="EZC1110" s="127"/>
      <c r="EZD1110" s="127"/>
      <c r="EZE1110" s="127"/>
      <c r="EZF1110" s="127"/>
      <c r="EZG1110" s="127"/>
      <c r="EZH1110" s="127"/>
      <c r="EZI1110" s="127"/>
      <c r="EZJ1110" s="127"/>
      <c r="EZK1110" s="127"/>
      <c r="EZL1110" s="127"/>
      <c r="EZM1110" s="127"/>
      <c r="EZN1110" s="127"/>
      <c r="EZO1110" s="127"/>
      <c r="EZP1110" s="127"/>
      <c r="EZQ1110" s="127"/>
      <c r="EZR1110" s="127"/>
      <c r="EZS1110" s="127"/>
      <c r="EZT1110" s="127"/>
      <c r="EZU1110" s="127"/>
      <c r="EZV1110" s="127"/>
      <c r="EZW1110" s="127"/>
      <c r="EZX1110" s="127"/>
      <c r="EZY1110" s="127"/>
      <c r="EZZ1110" s="127"/>
      <c r="FAA1110" s="127"/>
      <c r="FAB1110" s="127"/>
      <c r="FAC1110" s="127"/>
      <c r="FAD1110" s="127"/>
      <c r="FAE1110" s="127"/>
      <c r="FAF1110" s="127"/>
      <c r="FAG1110" s="127"/>
      <c r="FAH1110" s="127"/>
      <c r="FAI1110" s="127"/>
      <c r="FAJ1110" s="127"/>
      <c r="FAK1110" s="127"/>
      <c r="FAL1110" s="127"/>
      <c r="FAM1110" s="127"/>
      <c r="FAN1110" s="127"/>
      <c r="FAO1110" s="127"/>
      <c r="FAP1110" s="127"/>
      <c r="FAQ1110" s="127"/>
      <c r="FAR1110" s="127"/>
      <c r="FAS1110" s="127"/>
      <c r="FAT1110" s="127"/>
      <c r="FAU1110" s="127"/>
      <c r="FAV1110" s="127"/>
      <c r="FAW1110" s="127"/>
      <c r="FAX1110" s="127"/>
      <c r="FAY1110" s="127"/>
      <c r="FAZ1110" s="127"/>
      <c r="FBA1110" s="127"/>
      <c r="FBB1110" s="127"/>
      <c r="FBC1110" s="127"/>
      <c r="FBD1110" s="127"/>
      <c r="FBE1110" s="127"/>
      <c r="FBF1110" s="127"/>
      <c r="FBG1110" s="127"/>
      <c r="FBH1110" s="127"/>
      <c r="FBI1110" s="127"/>
      <c r="FBJ1110" s="127"/>
      <c r="FBK1110" s="127"/>
      <c r="FBL1110" s="127"/>
      <c r="FBM1110" s="127"/>
      <c r="FBN1110" s="127"/>
      <c r="FBO1110" s="127"/>
      <c r="FBP1110" s="127"/>
      <c r="FBQ1110" s="127"/>
      <c r="FBR1110" s="127"/>
      <c r="FBS1110" s="127"/>
      <c r="FBT1110" s="127"/>
      <c r="FBU1110" s="127"/>
      <c r="FBV1110" s="127"/>
      <c r="FBW1110" s="127"/>
      <c r="FBX1110" s="127"/>
      <c r="FBY1110" s="127"/>
      <c r="FBZ1110" s="127"/>
      <c r="FCA1110" s="127"/>
      <c r="FCB1110" s="127"/>
      <c r="FCC1110" s="127"/>
      <c r="FCD1110" s="127"/>
      <c r="FCE1110" s="127"/>
      <c r="FCF1110" s="127"/>
      <c r="FCG1110" s="127"/>
      <c r="FCH1110" s="127"/>
      <c r="FCI1110" s="127"/>
      <c r="FCJ1110" s="127"/>
      <c r="FCK1110" s="127"/>
      <c r="FCL1110" s="127"/>
      <c r="FCM1110" s="127"/>
      <c r="FCN1110" s="127"/>
      <c r="FCO1110" s="127"/>
      <c r="FCP1110" s="127"/>
      <c r="FCQ1110" s="127"/>
      <c r="FCR1110" s="127"/>
      <c r="FCS1110" s="127"/>
      <c r="FCT1110" s="127"/>
      <c r="FCU1110" s="127"/>
      <c r="FCV1110" s="127"/>
      <c r="FCW1110" s="127"/>
      <c r="FCX1110" s="127"/>
      <c r="FCY1110" s="127"/>
      <c r="FCZ1110" s="127"/>
      <c r="FDA1110" s="127"/>
      <c r="FDB1110" s="127"/>
      <c r="FDC1110" s="127"/>
      <c r="FDD1110" s="127"/>
      <c r="FDE1110" s="127"/>
      <c r="FDF1110" s="127"/>
      <c r="FDG1110" s="127"/>
      <c r="FDH1110" s="127"/>
      <c r="FDI1110" s="127"/>
      <c r="FDJ1110" s="127"/>
      <c r="FDK1110" s="127"/>
      <c r="FDL1110" s="127"/>
      <c r="FDM1110" s="127"/>
      <c r="FDN1110" s="127"/>
      <c r="FDO1110" s="127"/>
      <c r="FDP1110" s="127"/>
      <c r="FDQ1110" s="127"/>
      <c r="FDR1110" s="127"/>
      <c r="FDS1110" s="127"/>
      <c r="FDT1110" s="127"/>
      <c r="FDU1110" s="127"/>
      <c r="FDV1110" s="127"/>
      <c r="FDW1110" s="127"/>
      <c r="FDX1110" s="127"/>
      <c r="FDY1110" s="127"/>
      <c r="FDZ1110" s="127"/>
      <c r="FEA1110" s="127"/>
      <c r="FEB1110" s="127"/>
      <c r="FEC1110" s="127"/>
      <c r="FED1110" s="127"/>
      <c r="FEE1110" s="127"/>
      <c r="FEF1110" s="127"/>
      <c r="FEG1110" s="127"/>
      <c r="FEH1110" s="127"/>
      <c r="FEI1110" s="127"/>
      <c r="FEJ1110" s="127"/>
      <c r="FEK1110" s="127"/>
      <c r="FEL1110" s="127"/>
      <c r="FEM1110" s="127"/>
      <c r="FEN1110" s="127"/>
      <c r="FEO1110" s="127"/>
      <c r="FEP1110" s="127"/>
      <c r="FEQ1110" s="127"/>
      <c r="FER1110" s="127"/>
      <c r="FES1110" s="127"/>
      <c r="FET1110" s="127"/>
      <c r="FEU1110" s="127"/>
      <c r="FEV1110" s="127"/>
      <c r="FEW1110" s="127"/>
      <c r="FEX1110" s="127"/>
      <c r="FEY1110" s="127"/>
      <c r="FEZ1110" s="127"/>
      <c r="FFA1110" s="127"/>
      <c r="FFB1110" s="127"/>
      <c r="FFC1110" s="127"/>
      <c r="FFD1110" s="127"/>
      <c r="FFE1110" s="127"/>
      <c r="FFF1110" s="127"/>
      <c r="FFG1110" s="127"/>
      <c r="FFH1110" s="127"/>
      <c r="FFI1110" s="127"/>
      <c r="FFJ1110" s="127"/>
      <c r="FFK1110" s="127"/>
      <c r="FFL1110" s="127"/>
      <c r="FFM1110" s="127"/>
      <c r="FFN1110" s="127"/>
      <c r="FFO1110" s="127"/>
      <c r="FFP1110" s="127"/>
      <c r="FFQ1110" s="127"/>
      <c r="FFR1110" s="127"/>
      <c r="FFS1110" s="127"/>
      <c r="FFT1110" s="127"/>
      <c r="FFU1110" s="127"/>
      <c r="FFV1110" s="127"/>
      <c r="FFW1110" s="127"/>
      <c r="FFX1110" s="127"/>
      <c r="FFY1110" s="127"/>
      <c r="FFZ1110" s="127"/>
      <c r="FGA1110" s="127"/>
      <c r="FGB1110" s="127"/>
      <c r="FGC1110" s="127"/>
      <c r="FGD1110" s="127"/>
      <c r="FGE1110" s="127"/>
      <c r="FGF1110" s="127"/>
      <c r="FGG1110" s="127"/>
      <c r="FGH1110" s="127"/>
      <c r="FGI1110" s="127"/>
      <c r="FGJ1110" s="127"/>
      <c r="FGK1110" s="127"/>
      <c r="FGL1110" s="127"/>
      <c r="FGM1110" s="127"/>
      <c r="FGN1110" s="127"/>
      <c r="FGO1110" s="127"/>
      <c r="FGP1110" s="127"/>
      <c r="FGQ1110" s="127"/>
      <c r="FGR1110" s="127"/>
      <c r="FGS1110" s="127"/>
      <c r="FGT1110" s="127"/>
      <c r="FGU1110" s="127"/>
      <c r="FGV1110" s="127"/>
      <c r="FGW1110" s="127"/>
      <c r="FGX1110" s="127"/>
      <c r="FGY1110" s="127"/>
      <c r="FGZ1110" s="127"/>
      <c r="FHA1110" s="127"/>
      <c r="FHB1110" s="127"/>
      <c r="FHC1110" s="127"/>
      <c r="FHD1110" s="127"/>
      <c r="FHE1110" s="127"/>
      <c r="FHF1110" s="127"/>
      <c r="FHG1110" s="127"/>
      <c r="FHH1110" s="127"/>
      <c r="FHI1110" s="127"/>
      <c r="FHJ1110" s="127"/>
      <c r="FHK1110" s="127"/>
      <c r="FHL1110" s="127"/>
      <c r="FHM1110" s="127"/>
      <c r="FHN1110" s="127"/>
      <c r="FHO1110" s="127"/>
      <c r="FHP1110" s="127"/>
      <c r="FHQ1110" s="127"/>
      <c r="FHR1110" s="127"/>
      <c r="FHS1110" s="127"/>
      <c r="FHT1110" s="127"/>
      <c r="FHU1110" s="127"/>
      <c r="FHV1110" s="127"/>
      <c r="FHW1110" s="127"/>
      <c r="FHX1110" s="127"/>
      <c r="FHY1110" s="127"/>
      <c r="FHZ1110" s="127"/>
      <c r="FIA1110" s="127"/>
      <c r="FIB1110" s="127"/>
      <c r="FIC1110" s="127"/>
      <c r="FID1110" s="127"/>
      <c r="FIE1110" s="127"/>
      <c r="FIF1110" s="127"/>
      <c r="FIG1110" s="127"/>
      <c r="FIH1110" s="127"/>
      <c r="FII1110" s="127"/>
      <c r="FIJ1110" s="127"/>
      <c r="FIK1110" s="127"/>
      <c r="FIL1110" s="127"/>
      <c r="FIM1110" s="127"/>
      <c r="FIN1110" s="127"/>
      <c r="FIO1110" s="127"/>
      <c r="FIP1110" s="127"/>
      <c r="FIQ1110" s="127"/>
      <c r="FIR1110" s="127"/>
      <c r="FIS1110" s="127"/>
      <c r="FIT1110" s="127"/>
      <c r="FIU1110" s="127"/>
      <c r="FIV1110" s="127"/>
      <c r="FIW1110" s="127"/>
      <c r="FIX1110" s="127"/>
      <c r="FIY1110" s="127"/>
      <c r="FIZ1110" s="127"/>
      <c r="FJA1110" s="127"/>
      <c r="FJB1110" s="127"/>
      <c r="FJC1110" s="127"/>
      <c r="FJD1110" s="127"/>
      <c r="FJE1110" s="127"/>
      <c r="FJF1110" s="127"/>
      <c r="FJG1110" s="127"/>
      <c r="FJH1110" s="127"/>
      <c r="FJI1110" s="127"/>
      <c r="FJJ1110" s="127"/>
      <c r="FJK1110" s="127"/>
      <c r="FJL1110" s="127"/>
      <c r="FJM1110" s="127"/>
      <c r="FJN1110" s="127"/>
      <c r="FJO1110" s="127"/>
      <c r="FJP1110" s="127"/>
      <c r="FJQ1110" s="127"/>
      <c r="FJR1110" s="127"/>
      <c r="FJS1110" s="127"/>
      <c r="FJT1110" s="127"/>
      <c r="FJU1110" s="127"/>
      <c r="FJV1110" s="127"/>
      <c r="FJW1110" s="127"/>
      <c r="FJX1110" s="127"/>
      <c r="FJY1110" s="127"/>
      <c r="FJZ1110" s="127"/>
      <c r="FKA1110" s="127"/>
      <c r="FKB1110" s="127"/>
      <c r="FKC1110" s="127"/>
      <c r="FKD1110" s="127"/>
      <c r="FKE1110" s="127"/>
      <c r="FKF1110" s="127"/>
      <c r="FKG1110" s="127"/>
      <c r="FKH1110" s="127"/>
      <c r="FKI1110" s="127"/>
      <c r="FKJ1110" s="127"/>
      <c r="FKK1110" s="127"/>
      <c r="FKL1110" s="127"/>
      <c r="FKM1110" s="127"/>
      <c r="FKN1110" s="127"/>
      <c r="FKO1110" s="127"/>
      <c r="FKP1110" s="127"/>
      <c r="FKQ1110" s="127"/>
      <c r="FKR1110" s="127"/>
      <c r="FKS1110" s="127"/>
      <c r="FKT1110" s="127"/>
      <c r="FKU1110" s="127"/>
      <c r="FKV1110" s="127"/>
      <c r="FKW1110" s="127"/>
      <c r="FKX1110" s="127"/>
      <c r="FKY1110" s="127"/>
      <c r="FKZ1110" s="127"/>
      <c r="FLA1110" s="127"/>
      <c r="FLB1110" s="127"/>
      <c r="FLC1110" s="127"/>
      <c r="FLD1110" s="127"/>
      <c r="FLE1110" s="127"/>
      <c r="FLF1110" s="127"/>
      <c r="FLG1110" s="127"/>
      <c r="FLH1110" s="127"/>
      <c r="FLI1110" s="127"/>
      <c r="FLJ1110" s="127"/>
      <c r="FLK1110" s="127"/>
      <c r="FLL1110" s="127"/>
      <c r="FLM1110" s="127"/>
      <c r="FLN1110" s="127"/>
      <c r="FLO1110" s="127"/>
      <c r="FLP1110" s="127"/>
      <c r="FLQ1110" s="127"/>
      <c r="FLR1110" s="127"/>
      <c r="FLS1110" s="127"/>
      <c r="FLT1110" s="127"/>
      <c r="FLU1110" s="127"/>
      <c r="FLV1110" s="127"/>
      <c r="FLW1110" s="127"/>
      <c r="FLX1110" s="127"/>
      <c r="FLY1110" s="127"/>
      <c r="FLZ1110" s="127"/>
      <c r="FMA1110" s="127"/>
      <c r="FMB1110" s="127"/>
      <c r="FMC1110" s="127"/>
      <c r="FMD1110" s="127"/>
      <c r="FME1110" s="127"/>
      <c r="FMF1110" s="127"/>
      <c r="FMG1110" s="127"/>
      <c r="FMH1110" s="127"/>
      <c r="FMI1110" s="127"/>
      <c r="FMJ1110" s="127"/>
      <c r="FMK1110" s="127"/>
      <c r="FML1110" s="127"/>
      <c r="FMM1110" s="127"/>
      <c r="FMN1110" s="127"/>
      <c r="FMO1110" s="127"/>
      <c r="FMP1110" s="127"/>
      <c r="FMQ1110" s="127"/>
      <c r="FMR1110" s="127"/>
      <c r="FMS1110" s="127"/>
      <c r="FMT1110" s="127"/>
      <c r="FMU1110" s="127"/>
      <c r="FMV1110" s="127"/>
      <c r="FMW1110" s="127"/>
      <c r="FMX1110" s="127"/>
      <c r="FMY1110" s="127"/>
      <c r="FMZ1110" s="127"/>
      <c r="FNA1110" s="127"/>
      <c r="FNB1110" s="127"/>
      <c r="FNC1110" s="127"/>
      <c r="FND1110" s="127"/>
      <c r="FNE1110" s="127"/>
      <c r="FNF1110" s="127"/>
      <c r="FNG1110" s="127"/>
      <c r="FNH1110" s="127"/>
      <c r="FNI1110" s="127"/>
      <c r="FNJ1110" s="127"/>
      <c r="FNK1110" s="127"/>
      <c r="FNL1110" s="127"/>
      <c r="FNM1110" s="127"/>
      <c r="FNN1110" s="127"/>
      <c r="FNO1110" s="127"/>
      <c r="FNP1110" s="127"/>
      <c r="FNQ1110" s="127"/>
      <c r="FNR1110" s="127"/>
      <c r="FNS1110" s="127"/>
      <c r="FNT1110" s="127"/>
      <c r="FNU1110" s="127"/>
      <c r="FNV1110" s="127"/>
      <c r="FNW1110" s="127"/>
      <c r="FNX1110" s="127"/>
      <c r="FNY1110" s="127"/>
      <c r="FNZ1110" s="127"/>
      <c r="FOA1110" s="127"/>
      <c r="FOB1110" s="127"/>
      <c r="FOC1110" s="127"/>
      <c r="FOD1110" s="127"/>
      <c r="FOE1110" s="127"/>
      <c r="FOF1110" s="127"/>
      <c r="FOG1110" s="127"/>
      <c r="FOH1110" s="127"/>
      <c r="FOI1110" s="127"/>
      <c r="FOJ1110" s="127"/>
      <c r="FOK1110" s="127"/>
      <c r="FOL1110" s="127"/>
      <c r="FOM1110" s="127"/>
      <c r="FON1110" s="127"/>
      <c r="FOO1110" s="127"/>
      <c r="FOP1110" s="127"/>
      <c r="FOQ1110" s="127"/>
      <c r="FOR1110" s="127"/>
      <c r="FOS1110" s="127"/>
      <c r="FOT1110" s="127"/>
      <c r="FOU1110" s="127"/>
      <c r="FOV1110" s="127"/>
      <c r="FOW1110" s="127"/>
      <c r="FOX1110" s="127"/>
      <c r="FOY1110" s="127"/>
      <c r="FOZ1110" s="127"/>
      <c r="FPA1110" s="127"/>
      <c r="FPB1110" s="127"/>
      <c r="FPC1110" s="127"/>
      <c r="FPD1110" s="127"/>
      <c r="FPE1110" s="127"/>
      <c r="FPF1110" s="127"/>
      <c r="FPG1110" s="127"/>
      <c r="FPH1110" s="127"/>
      <c r="FPI1110" s="127"/>
      <c r="FPJ1110" s="127"/>
      <c r="FPK1110" s="127"/>
      <c r="FPL1110" s="127"/>
      <c r="FPM1110" s="127"/>
      <c r="FPN1110" s="127"/>
      <c r="FPO1110" s="127"/>
      <c r="FPP1110" s="127"/>
      <c r="FPQ1110" s="127"/>
      <c r="FPR1110" s="127"/>
      <c r="FPS1110" s="127"/>
      <c r="FPT1110" s="127"/>
      <c r="FPU1110" s="127"/>
      <c r="FPV1110" s="127"/>
      <c r="FPW1110" s="127"/>
      <c r="FPX1110" s="127"/>
      <c r="FPY1110" s="127"/>
      <c r="FPZ1110" s="127"/>
      <c r="FQA1110" s="127"/>
      <c r="FQB1110" s="127"/>
      <c r="FQC1110" s="127"/>
      <c r="FQD1110" s="127"/>
      <c r="FQE1110" s="127"/>
      <c r="FQF1110" s="127"/>
      <c r="FQG1110" s="127"/>
      <c r="FQH1110" s="127"/>
      <c r="FQI1110" s="127"/>
      <c r="FQJ1110" s="127"/>
      <c r="FQK1110" s="127"/>
      <c r="FQL1110" s="127"/>
      <c r="FQM1110" s="127"/>
      <c r="FQN1110" s="127"/>
      <c r="FQO1110" s="127"/>
      <c r="FQP1110" s="127"/>
      <c r="FQQ1110" s="127"/>
      <c r="FQR1110" s="127"/>
      <c r="FQS1110" s="127"/>
      <c r="FQT1110" s="127"/>
      <c r="FQU1110" s="127"/>
      <c r="FQV1110" s="127"/>
      <c r="FQW1110" s="127"/>
      <c r="FQX1110" s="127"/>
      <c r="FQY1110" s="127"/>
      <c r="FQZ1110" s="127"/>
      <c r="FRA1110" s="127"/>
      <c r="FRB1110" s="127"/>
      <c r="FRC1110" s="127"/>
      <c r="FRD1110" s="127"/>
      <c r="FRE1110" s="127"/>
      <c r="FRF1110" s="127"/>
      <c r="FRG1110" s="127"/>
      <c r="FRH1110" s="127"/>
      <c r="FRI1110" s="127"/>
      <c r="FRJ1110" s="127"/>
      <c r="FRK1110" s="127"/>
      <c r="FRL1110" s="127"/>
      <c r="FRM1110" s="127"/>
      <c r="FRN1110" s="127"/>
      <c r="FRO1110" s="127"/>
      <c r="FRP1110" s="127"/>
      <c r="FRQ1110" s="127"/>
      <c r="FRR1110" s="127"/>
      <c r="FRS1110" s="127"/>
      <c r="FRT1110" s="127"/>
      <c r="FRU1110" s="127"/>
      <c r="FRV1110" s="127"/>
      <c r="FRW1110" s="127"/>
      <c r="FRX1110" s="127"/>
      <c r="FRY1110" s="127"/>
      <c r="FRZ1110" s="127"/>
      <c r="FSA1110" s="127"/>
      <c r="FSB1110" s="127"/>
      <c r="FSC1110" s="127"/>
      <c r="FSD1110" s="127"/>
      <c r="FSE1110" s="127"/>
      <c r="FSF1110" s="127"/>
      <c r="FSG1110" s="127"/>
      <c r="FSH1110" s="127"/>
      <c r="FSI1110" s="127"/>
      <c r="FSJ1110" s="127"/>
      <c r="FSK1110" s="127"/>
      <c r="FSL1110" s="127"/>
      <c r="FSM1110" s="127"/>
      <c r="FSN1110" s="127"/>
      <c r="FSO1110" s="127"/>
      <c r="FSP1110" s="127"/>
      <c r="FSQ1110" s="127"/>
      <c r="FSR1110" s="127"/>
      <c r="FSS1110" s="127"/>
      <c r="FST1110" s="127"/>
      <c r="FSU1110" s="127"/>
      <c r="FSV1110" s="127"/>
      <c r="FSW1110" s="127"/>
      <c r="FSX1110" s="127"/>
      <c r="FSY1110" s="127"/>
      <c r="FSZ1110" s="127"/>
      <c r="FTA1110" s="127"/>
      <c r="FTB1110" s="127"/>
      <c r="FTC1110" s="127"/>
      <c r="FTD1110" s="127"/>
      <c r="FTE1110" s="127"/>
      <c r="FTF1110" s="127"/>
      <c r="FTG1110" s="127"/>
      <c r="FTH1110" s="127"/>
      <c r="FTI1110" s="127"/>
      <c r="FTJ1110" s="127"/>
      <c r="FTK1110" s="127"/>
      <c r="FTL1110" s="127"/>
      <c r="FTM1110" s="127"/>
      <c r="FTN1110" s="127"/>
      <c r="FTO1110" s="127"/>
      <c r="FTP1110" s="127"/>
      <c r="FTQ1110" s="127"/>
      <c r="FTR1110" s="127"/>
      <c r="FTS1110" s="127"/>
      <c r="FTT1110" s="127"/>
      <c r="FTU1110" s="127"/>
      <c r="FTV1110" s="127"/>
      <c r="FTW1110" s="127"/>
      <c r="FTX1110" s="127"/>
      <c r="FTY1110" s="127"/>
      <c r="FTZ1110" s="127"/>
      <c r="FUA1110" s="127"/>
      <c r="FUB1110" s="127"/>
      <c r="FUC1110" s="127"/>
      <c r="FUD1110" s="127"/>
      <c r="FUE1110" s="127"/>
      <c r="FUF1110" s="127"/>
      <c r="FUG1110" s="127"/>
      <c r="FUH1110" s="127"/>
      <c r="FUI1110" s="127"/>
      <c r="FUJ1110" s="127"/>
      <c r="FUK1110" s="127"/>
      <c r="FUL1110" s="127"/>
      <c r="FUM1110" s="127"/>
      <c r="FUN1110" s="127"/>
      <c r="FUO1110" s="127"/>
      <c r="FUP1110" s="127"/>
      <c r="FUQ1110" s="127"/>
      <c r="FUR1110" s="127"/>
      <c r="FUS1110" s="127"/>
      <c r="FUT1110" s="127"/>
      <c r="FUU1110" s="127"/>
      <c r="FUV1110" s="127"/>
      <c r="FUW1110" s="127"/>
      <c r="FUX1110" s="127"/>
      <c r="FUY1110" s="127"/>
      <c r="FUZ1110" s="127"/>
      <c r="FVA1110" s="127"/>
      <c r="FVB1110" s="127"/>
      <c r="FVC1110" s="127"/>
      <c r="FVD1110" s="127"/>
      <c r="FVE1110" s="127"/>
      <c r="FVF1110" s="127"/>
      <c r="FVG1110" s="127"/>
      <c r="FVH1110" s="127"/>
      <c r="FVI1110" s="127"/>
      <c r="FVJ1110" s="127"/>
      <c r="FVK1110" s="127"/>
      <c r="FVL1110" s="127"/>
      <c r="FVM1110" s="127"/>
      <c r="FVN1110" s="127"/>
      <c r="FVO1110" s="127"/>
      <c r="FVP1110" s="127"/>
      <c r="FVQ1110" s="127"/>
      <c r="FVR1110" s="127"/>
      <c r="FVS1110" s="127"/>
      <c r="FVT1110" s="127"/>
      <c r="FVU1110" s="127"/>
      <c r="FVV1110" s="127"/>
      <c r="FVW1110" s="127"/>
      <c r="FVX1110" s="127"/>
      <c r="FVY1110" s="127"/>
      <c r="FVZ1110" s="127"/>
      <c r="FWA1110" s="127"/>
      <c r="FWB1110" s="127"/>
      <c r="FWC1110" s="127"/>
      <c r="FWD1110" s="127"/>
      <c r="FWE1110" s="127"/>
      <c r="FWF1110" s="127"/>
      <c r="FWG1110" s="127"/>
      <c r="FWH1110" s="127"/>
      <c r="FWI1110" s="127"/>
      <c r="FWJ1110" s="127"/>
      <c r="FWK1110" s="127"/>
      <c r="FWL1110" s="127"/>
      <c r="FWM1110" s="127"/>
      <c r="FWN1110" s="127"/>
      <c r="FWO1110" s="127"/>
      <c r="FWP1110" s="127"/>
      <c r="FWQ1110" s="127"/>
      <c r="FWR1110" s="127"/>
      <c r="FWS1110" s="127"/>
      <c r="FWT1110" s="127"/>
      <c r="FWU1110" s="127"/>
      <c r="FWV1110" s="127"/>
      <c r="FWW1110" s="127"/>
      <c r="FWX1110" s="127"/>
      <c r="FWY1110" s="127"/>
      <c r="FWZ1110" s="127"/>
      <c r="FXA1110" s="127"/>
      <c r="FXB1110" s="127"/>
      <c r="FXC1110" s="127"/>
      <c r="FXD1110" s="127"/>
      <c r="FXE1110" s="127"/>
      <c r="FXF1110" s="127"/>
      <c r="FXG1110" s="127"/>
      <c r="FXH1110" s="127"/>
      <c r="FXI1110" s="127"/>
      <c r="FXJ1110" s="127"/>
      <c r="FXK1110" s="127"/>
      <c r="FXL1110" s="127"/>
      <c r="FXM1110" s="127"/>
      <c r="FXN1110" s="127"/>
      <c r="FXO1110" s="127"/>
      <c r="FXP1110" s="127"/>
      <c r="FXQ1110" s="127"/>
      <c r="FXR1110" s="127"/>
      <c r="FXS1110" s="127"/>
      <c r="FXT1110" s="127"/>
      <c r="FXU1110" s="127"/>
      <c r="FXV1110" s="127"/>
      <c r="FXW1110" s="127"/>
      <c r="FXX1110" s="127"/>
      <c r="FXY1110" s="127"/>
      <c r="FXZ1110" s="127"/>
      <c r="FYA1110" s="127"/>
      <c r="FYB1110" s="127"/>
      <c r="FYC1110" s="127"/>
      <c r="FYD1110" s="127"/>
      <c r="FYE1110" s="127"/>
      <c r="FYF1110" s="127"/>
      <c r="FYG1110" s="127"/>
      <c r="FYH1110" s="127"/>
      <c r="FYI1110" s="127"/>
      <c r="FYJ1110" s="127"/>
      <c r="FYK1110" s="127"/>
      <c r="FYL1110" s="127"/>
      <c r="FYM1110" s="127"/>
      <c r="FYN1110" s="127"/>
      <c r="FYO1110" s="127"/>
      <c r="FYP1110" s="127"/>
      <c r="FYQ1110" s="127"/>
      <c r="FYR1110" s="127"/>
      <c r="FYS1110" s="127"/>
      <c r="FYT1110" s="127"/>
      <c r="FYU1110" s="127"/>
      <c r="FYV1110" s="127"/>
      <c r="FYW1110" s="127"/>
      <c r="FYX1110" s="127"/>
      <c r="FYY1110" s="127"/>
      <c r="FYZ1110" s="127"/>
      <c r="FZA1110" s="127"/>
      <c r="FZB1110" s="127"/>
      <c r="FZC1110" s="127"/>
      <c r="FZD1110" s="127"/>
      <c r="FZE1110" s="127"/>
      <c r="FZF1110" s="127"/>
      <c r="FZG1110" s="127"/>
      <c r="FZH1110" s="127"/>
      <c r="FZI1110" s="127"/>
      <c r="FZJ1110" s="127"/>
      <c r="FZK1110" s="127"/>
      <c r="FZL1110" s="127"/>
      <c r="FZM1110" s="127"/>
      <c r="FZN1110" s="127"/>
      <c r="FZO1110" s="127"/>
      <c r="FZP1110" s="127"/>
      <c r="FZQ1110" s="127"/>
      <c r="FZR1110" s="127"/>
      <c r="FZS1110" s="127"/>
      <c r="FZT1110" s="127"/>
      <c r="FZU1110" s="127"/>
      <c r="FZV1110" s="127"/>
      <c r="FZW1110" s="127"/>
      <c r="FZX1110" s="127"/>
      <c r="FZY1110" s="127"/>
      <c r="FZZ1110" s="127"/>
      <c r="GAA1110" s="127"/>
      <c r="GAB1110" s="127"/>
      <c r="GAC1110" s="127"/>
      <c r="GAD1110" s="127"/>
      <c r="GAE1110" s="127"/>
      <c r="GAF1110" s="127"/>
      <c r="GAG1110" s="127"/>
      <c r="GAH1110" s="127"/>
      <c r="GAI1110" s="127"/>
      <c r="GAJ1110" s="127"/>
      <c r="GAK1110" s="127"/>
      <c r="GAL1110" s="127"/>
      <c r="GAM1110" s="127"/>
      <c r="GAN1110" s="127"/>
      <c r="GAO1110" s="127"/>
      <c r="GAP1110" s="127"/>
      <c r="GAQ1110" s="127"/>
      <c r="GAR1110" s="127"/>
      <c r="GAS1110" s="127"/>
      <c r="GAT1110" s="127"/>
      <c r="GAU1110" s="127"/>
      <c r="GAV1110" s="127"/>
      <c r="GAW1110" s="127"/>
      <c r="GAX1110" s="127"/>
      <c r="GAY1110" s="127"/>
      <c r="GAZ1110" s="127"/>
      <c r="GBA1110" s="127"/>
      <c r="GBB1110" s="127"/>
      <c r="GBC1110" s="127"/>
      <c r="GBD1110" s="127"/>
      <c r="GBE1110" s="127"/>
      <c r="GBF1110" s="127"/>
      <c r="GBG1110" s="127"/>
      <c r="GBH1110" s="127"/>
      <c r="GBI1110" s="127"/>
      <c r="GBJ1110" s="127"/>
      <c r="GBK1110" s="127"/>
      <c r="GBL1110" s="127"/>
      <c r="GBM1110" s="127"/>
      <c r="GBN1110" s="127"/>
      <c r="GBO1110" s="127"/>
      <c r="GBP1110" s="127"/>
      <c r="GBQ1110" s="127"/>
      <c r="GBR1110" s="127"/>
      <c r="GBS1110" s="127"/>
      <c r="GBT1110" s="127"/>
      <c r="GBU1110" s="127"/>
      <c r="GBV1110" s="127"/>
      <c r="GBW1110" s="127"/>
      <c r="GBX1110" s="127"/>
      <c r="GBY1110" s="127"/>
      <c r="GBZ1110" s="127"/>
      <c r="GCA1110" s="127"/>
      <c r="GCB1110" s="127"/>
      <c r="GCC1110" s="127"/>
      <c r="GCD1110" s="127"/>
      <c r="GCE1110" s="127"/>
      <c r="GCF1110" s="127"/>
      <c r="GCG1110" s="127"/>
      <c r="GCH1110" s="127"/>
      <c r="GCI1110" s="127"/>
      <c r="GCJ1110" s="127"/>
      <c r="GCK1110" s="127"/>
      <c r="GCL1110" s="127"/>
      <c r="GCM1110" s="127"/>
      <c r="GCN1110" s="127"/>
      <c r="GCO1110" s="127"/>
      <c r="GCP1110" s="127"/>
      <c r="GCQ1110" s="127"/>
      <c r="GCR1110" s="127"/>
      <c r="GCS1110" s="127"/>
      <c r="GCT1110" s="127"/>
      <c r="GCU1110" s="127"/>
      <c r="GCV1110" s="127"/>
      <c r="GCW1110" s="127"/>
      <c r="GCX1110" s="127"/>
      <c r="GCY1110" s="127"/>
      <c r="GCZ1110" s="127"/>
      <c r="GDA1110" s="127"/>
      <c r="GDB1110" s="127"/>
      <c r="GDC1110" s="127"/>
      <c r="GDD1110" s="127"/>
      <c r="GDE1110" s="127"/>
      <c r="GDF1110" s="127"/>
      <c r="GDG1110" s="127"/>
      <c r="GDH1110" s="127"/>
      <c r="GDI1110" s="127"/>
      <c r="GDJ1110" s="127"/>
      <c r="GDK1110" s="127"/>
      <c r="GDL1110" s="127"/>
      <c r="GDM1110" s="127"/>
      <c r="GDN1110" s="127"/>
      <c r="GDO1110" s="127"/>
      <c r="GDP1110" s="127"/>
      <c r="GDQ1110" s="127"/>
      <c r="GDR1110" s="127"/>
      <c r="GDS1110" s="127"/>
      <c r="GDT1110" s="127"/>
      <c r="GDU1110" s="127"/>
      <c r="GDV1110" s="127"/>
      <c r="GDW1110" s="127"/>
      <c r="GDX1110" s="127"/>
      <c r="GDY1110" s="127"/>
      <c r="GDZ1110" s="127"/>
      <c r="GEA1110" s="127"/>
      <c r="GEB1110" s="127"/>
      <c r="GEC1110" s="127"/>
      <c r="GED1110" s="127"/>
      <c r="GEE1110" s="127"/>
      <c r="GEF1110" s="127"/>
      <c r="GEG1110" s="127"/>
      <c r="GEH1110" s="127"/>
      <c r="GEI1110" s="127"/>
      <c r="GEJ1110" s="127"/>
      <c r="GEK1110" s="127"/>
      <c r="GEL1110" s="127"/>
      <c r="GEM1110" s="127"/>
      <c r="GEN1110" s="127"/>
      <c r="GEO1110" s="127"/>
      <c r="GEP1110" s="127"/>
      <c r="GEQ1110" s="127"/>
      <c r="GER1110" s="127"/>
      <c r="GES1110" s="127"/>
      <c r="GET1110" s="127"/>
      <c r="GEU1110" s="127"/>
      <c r="GEV1110" s="127"/>
      <c r="GEW1110" s="127"/>
      <c r="GEX1110" s="127"/>
      <c r="GEY1110" s="127"/>
      <c r="GEZ1110" s="127"/>
      <c r="GFA1110" s="127"/>
      <c r="GFB1110" s="127"/>
      <c r="GFC1110" s="127"/>
      <c r="GFD1110" s="127"/>
      <c r="GFE1110" s="127"/>
      <c r="GFF1110" s="127"/>
      <c r="GFG1110" s="127"/>
      <c r="GFH1110" s="127"/>
      <c r="GFI1110" s="127"/>
      <c r="GFJ1110" s="127"/>
      <c r="GFK1110" s="127"/>
      <c r="GFL1110" s="127"/>
      <c r="GFM1110" s="127"/>
      <c r="GFN1110" s="127"/>
      <c r="GFO1110" s="127"/>
      <c r="GFP1110" s="127"/>
      <c r="GFQ1110" s="127"/>
      <c r="GFR1110" s="127"/>
      <c r="GFS1110" s="127"/>
      <c r="GFT1110" s="127"/>
      <c r="GFU1110" s="127"/>
      <c r="GFV1110" s="127"/>
      <c r="GFW1110" s="127"/>
      <c r="GFX1110" s="127"/>
      <c r="GFY1110" s="127"/>
      <c r="GFZ1110" s="127"/>
      <c r="GGA1110" s="127"/>
      <c r="GGB1110" s="127"/>
      <c r="GGC1110" s="127"/>
      <c r="GGD1110" s="127"/>
      <c r="GGE1110" s="127"/>
      <c r="GGF1110" s="127"/>
      <c r="GGG1110" s="127"/>
      <c r="GGH1110" s="127"/>
      <c r="GGI1110" s="127"/>
      <c r="GGJ1110" s="127"/>
      <c r="GGK1110" s="127"/>
      <c r="GGL1110" s="127"/>
      <c r="GGM1110" s="127"/>
      <c r="GGN1110" s="127"/>
      <c r="GGO1110" s="127"/>
      <c r="GGP1110" s="127"/>
      <c r="GGQ1110" s="127"/>
      <c r="GGR1110" s="127"/>
      <c r="GGS1110" s="127"/>
      <c r="GGT1110" s="127"/>
      <c r="GGU1110" s="127"/>
      <c r="GGV1110" s="127"/>
      <c r="GGW1110" s="127"/>
      <c r="GGX1110" s="127"/>
      <c r="GGY1110" s="127"/>
      <c r="GGZ1110" s="127"/>
      <c r="GHA1110" s="127"/>
      <c r="GHB1110" s="127"/>
      <c r="GHC1110" s="127"/>
      <c r="GHD1110" s="127"/>
      <c r="GHE1110" s="127"/>
      <c r="GHF1110" s="127"/>
      <c r="GHG1110" s="127"/>
      <c r="GHH1110" s="127"/>
      <c r="GHI1110" s="127"/>
      <c r="GHJ1110" s="127"/>
      <c r="GHK1110" s="127"/>
      <c r="GHL1110" s="127"/>
      <c r="GHM1110" s="127"/>
      <c r="GHN1110" s="127"/>
      <c r="GHO1110" s="127"/>
      <c r="GHP1110" s="127"/>
      <c r="GHQ1110" s="127"/>
      <c r="GHR1110" s="127"/>
      <c r="GHS1110" s="127"/>
      <c r="GHT1110" s="127"/>
      <c r="GHU1110" s="127"/>
      <c r="GHV1110" s="127"/>
      <c r="GHW1110" s="127"/>
      <c r="GHX1110" s="127"/>
      <c r="GHY1110" s="127"/>
      <c r="GHZ1110" s="127"/>
      <c r="GIA1110" s="127"/>
      <c r="GIB1110" s="127"/>
      <c r="GIC1110" s="127"/>
      <c r="GID1110" s="127"/>
      <c r="GIE1110" s="127"/>
      <c r="GIF1110" s="127"/>
      <c r="GIG1110" s="127"/>
      <c r="GIH1110" s="127"/>
      <c r="GII1110" s="127"/>
      <c r="GIJ1110" s="127"/>
      <c r="GIK1110" s="127"/>
      <c r="GIL1110" s="127"/>
      <c r="GIM1110" s="127"/>
      <c r="GIN1110" s="127"/>
      <c r="GIO1110" s="127"/>
      <c r="GIP1110" s="127"/>
      <c r="GIQ1110" s="127"/>
      <c r="GIR1110" s="127"/>
      <c r="GIS1110" s="127"/>
      <c r="GIT1110" s="127"/>
      <c r="GIU1110" s="127"/>
      <c r="GIV1110" s="127"/>
      <c r="GIW1110" s="127"/>
      <c r="GIX1110" s="127"/>
      <c r="GIY1110" s="127"/>
      <c r="GIZ1110" s="127"/>
      <c r="GJA1110" s="127"/>
      <c r="GJB1110" s="127"/>
      <c r="GJC1110" s="127"/>
      <c r="GJD1110" s="127"/>
      <c r="GJE1110" s="127"/>
      <c r="GJF1110" s="127"/>
      <c r="GJG1110" s="127"/>
      <c r="GJH1110" s="127"/>
      <c r="GJI1110" s="127"/>
      <c r="GJJ1110" s="127"/>
      <c r="GJK1110" s="127"/>
      <c r="GJL1110" s="127"/>
      <c r="GJM1110" s="127"/>
      <c r="GJN1110" s="127"/>
      <c r="GJO1110" s="127"/>
      <c r="GJP1110" s="127"/>
      <c r="GJQ1110" s="127"/>
      <c r="GJR1110" s="127"/>
      <c r="GJS1110" s="127"/>
      <c r="GJT1110" s="127"/>
      <c r="GJU1110" s="127"/>
      <c r="GJV1110" s="127"/>
      <c r="GJW1110" s="127"/>
      <c r="GJX1110" s="127"/>
      <c r="GJY1110" s="127"/>
      <c r="GJZ1110" s="127"/>
      <c r="GKA1110" s="127"/>
      <c r="GKB1110" s="127"/>
      <c r="GKC1110" s="127"/>
      <c r="GKD1110" s="127"/>
      <c r="GKE1110" s="127"/>
      <c r="GKF1110" s="127"/>
      <c r="GKG1110" s="127"/>
      <c r="GKH1110" s="127"/>
      <c r="GKI1110" s="127"/>
      <c r="GKJ1110" s="127"/>
      <c r="GKK1110" s="127"/>
      <c r="GKL1110" s="127"/>
      <c r="GKM1110" s="127"/>
      <c r="GKN1110" s="127"/>
      <c r="GKO1110" s="127"/>
      <c r="GKP1110" s="127"/>
      <c r="GKQ1110" s="127"/>
      <c r="GKR1110" s="127"/>
      <c r="GKS1110" s="127"/>
      <c r="GKT1110" s="127"/>
      <c r="GKU1110" s="127"/>
      <c r="GKV1110" s="127"/>
      <c r="GKW1110" s="127"/>
      <c r="GKX1110" s="127"/>
      <c r="GKY1110" s="127"/>
      <c r="GKZ1110" s="127"/>
      <c r="GLA1110" s="127"/>
      <c r="GLB1110" s="127"/>
      <c r="GLC1110" s="127"/>
      <c r="GLD1110" s="127"/>
      <c r="GLE1110" s="127"/>
      <c r="GLF1110" s="127"/>
      <c r="GLG1110" s="127"/>
      <c r="GLH1110" s="127"/>
      <c r="GLI1110" s="127"/>
      <c r="GLJ1110" s="127"/>
      <c r="GLK1110" s="127"/>
      <c r="GLL1110" s="127"/>
      <c r="GLM1110" s="127"/>
      <c r="GLN1110" s="127"/>
      <c r="GLO1110" s="127"/>
      <c r="GLP1110" s="127"/>
      <c r="GLQ1110" s="127"/>
      <c r="GLR1110" s="127"/>
      <c r="GLS1110" s="127"/>
      <c r="GLT1110" s="127"/>
      <c r="GLU1110" s="127"/>
      <c r="GLV1110" s="127"/>
      <c r="GLW1110" s="127"/>
      <c r="GLX1110" s="127"/>
      <c r="GLY1110" s="127"/>
      <c r="GLZ1110" s="127"/>
      <c r="GMA1110" s="127"/>
      <c r="GMB1110" s="127"/>
      <c r="GMC1110" s="127"/>
      <c r="GMD1110" s="127"/>
      <c r="GME1110" s="127"/>
      <c r="GMF1110" s="127"/>
      <c r="GMG1110" s="127"/>
      <c r="GMH1110" s="127"/>
      <c r="GMI1110" s="127"/>
      <c r="GMJ1110" s="127"/>
      <c r="GMK1110" s="127"/>
      <c r="GML1110" s="127"/>
      <c r="GMM1110" s="127"/>
      <c r="GMN1110" s="127"/>
      <c r="GMO1110" s="127"/>
      <c r="GMP1110" s="127"/>
      <c r="GMQ1110" s="127"/>
      <c r="GMR1110" s="127"/>
      <c r="GMS1110" s="127"/>
      <c r="GMT1110" s="127"/>
      <c r="GMU1110" s="127"/>
      <c r="GMV1110" s="127"/>
      <c r="GMW1110" s="127"/>
      <c r="GMX1110" s="127"/>
      <c r="GMY1110" s="127"/>
      <c r="GMZ1110" s="127"/>
      <c r="GNA1110" s="127"/>
      <c r="GNB1110" s="127"/>
      <c r="GNC1110" s="127"/>
      <c r="GND1110" s="127"/>
      <c r="GNE1110" s="127"/>
      <c r="GNF1110" s="127"/>
      <c r="GNG1110" s="127"/>
      <c r="GNH1110" s="127"/>
      <c r="GNI1110" s="127"/>
      <c r="GNJ1110" s="127"/>
      <c r="GNK1110" s="127"/>
      <c r="GNL1110" s="127"/>
      <c r="GNM1110" s="127"/>
      <c r="GNN1110" s="127"/>
      <c r="GNO1110" s="127"/>
      <c r="GNP1110" s="127"/>
      <c r="GNQ1110" s="127"/>
      <c r="GNR1110" s="127"/>
      <c r="GNS1110" s="127"/>
      <c r="GNT1110" s="127"/>
      <c r="GNU1110" s="127"/>
      <c r="GNV1110" s="127"/>
      <c r="GNW1110" s="127"/>
      <c r="GNX1110" s="127"/>
      <c r="GNY1110" s="127"/>
      <c r="GNZ1110" s="127"/>
      <c r="GOA1110" s="127"/>
      <c r="GOB1110" s="127"/>
      <c r="GOC1110" s="127"/>
      <c r="GOD1110" s="127"/>
      <c r="GOE1110" s="127"/>
      <c r="GOF1110" s="127"/>
      <c r="GOG1110" s="127"/>
      <c r="GOH1110" s="127"/>
      <c r="GOI1110" s="127"/>
      <c r="GOJ1110" s="127"/>
      <c r="GOK1110" s="127"/>
      <c r="GOL1110" s="127"/>
      <c r="GOM1110" s="127"/>
      <c r="GON1110" s="127"/>
      <c r="GOO1110" s="127"/>
      <c r="GOP1110" s="127"/>
      <c r="GOQ1110" s="127"/>
      <c r="GOR1110" s="127"/>
      <c r="GOS1110" s="127"/>
      <c r="GOT1110" s="127"/>
      <c r="GOU1110" s="127"/>
      <c r="GOV1110" s="127"/>
      <c r="GOW1110" s="127"/>
      <c r="GOX1110" s="127"/>
      <c r="GOY1110" s="127"/>
      <c r="GOZ1110" s="127"/>
      <c r="GPA1110" s="127"/>
      <c r="GPB1110" s="127"/>
      <c r="GPC1110" s="127"/>
      <c r="GPD1110" s="127"/>
      <c r="GPE1110" s="127"/>
      <c r="GPF1110" s="127"/>
      <c r="GPG1110" s="127"/>
      <c r="GPH1110" s="127"/>
      <c r="GPI1110" s="127"/>
      <c r="GPJ1110" s="127"/>
      <c r="GPK1110" s="127"/>
      <c r="GPL1110" s="127"/>
      <c r="GPM1110" s="127"/>
      <c r="GPN1110" s="127"/>
      <c r="GPO1110" s="127"/>
      <c r="GPP1110" s="127"/>
      <c r="GPQ1110" s="127"/>
      <c r="GPR1110" s="127"/>
      <c r="GPS1110" s="127"/>
      <c r="GPT1110" s="127"/>
      <c r="GPU1110" s="127"/>
      <c r="GPV1110" s="127"/>
      <c r="GPW1110" s="127"/>
      <c r="GPX1110" s="127"/>
      <c r="GPY1110" s="127"/>
      <c r="GPZ1110" s="127"/>
      <c r="GQA1110" s="127"/>
      <c r="GQB1110" s="127"/>
      <c r="GQC1110" s="127"/>
      <c r="GQD1110" s="127"/>
      <c r="GQE1110" s="127"/>
      <c r="GQF1110" s="127"/>
      <c r="GQG1110" s="127"/>
      <c r="GQH1110" s="127"/>
      <c r="GQI1110" s="127"/>
      <c r="GQJ1110" s="127"/>
      <c r="GQK1110" s="127"/>
      <c r="GQL1110" s="127"/>
      <c r="GQM1110" s="127"/>
      <c r="GQN1110" s="127"/>
      <c r="GQO1110" s="127"/>
      <c r="GQP1110" s="127"/>
      <c r="GQQ1110" s="127"/>
      <c r="GQR1110" s="127"/>
      <c r="GQS1110" s="127"/>
      <c r="GQT1110" s="127"/>
      <c r="GQU1110" s="127"/>
      <c r="GQV1110" s="127"/>
      <c r="GQW1110" s="127"/>
      <c r="GQX1110" s="127"/>
      <c r="GQY1110" s="127"/>
      <c r="GQZ1110" s="127"/>
      <c r="GRA1110" s="127"/>
      <c r="GRB1110" s="127"/>
      <c r="GRC1110" s="127"/>
      <c r="GRD1110" s="127"/>
      <c r="GRE1110" s="127"/>
      <c r="GRF1110" s="127"/>
      <c r="GRG1110" s="127"/>
      <c r="GRH1110" s="127"/>
      <c r="GRI1110" s="127"/>
      <c r="GRJ1110" s="127"/>
      <c r="GRK1110" s="127"/>
      <c r="GRL1110" s="127"/>
      <c r="GRM1110" s="127"/>
      <c r="GRN1110" s="127"/>
      <c r="GRO1110" s="127"/>
      <c r="GRP1110" s="127"/>
      <c r="GRQ1110" s="127"/>
      <c r="GRR1110" s="127"/>
      <c r="GRS1110" s="127"/>
      <c r="GRT1110" s="127"/>
      <c r="GRU1110" s="127"/>
      <c r="GRV1110" s="127"/>
      <c r="GRW1110" s="127"/>
      <c r="GRX1110" s="127"/>
      <c r="GRY1110" s="127"/>
      <c r="GRZ1110" s="127"/>
      <c r="GSA1110" s="127"/>
      <c r="GSB1110" s="127"/>
      <c r="GSC1110" s="127"/>
      <c r="GSD1110" s="127"/>
      <c r="GSE1110" s="127"/>
      <c r="GSF1110" s="127"/>
      <c r="GSG1110" s="127"/>
      <c r="GSH1110" s="127"/>
      <c r="GSI1110" s="127"/>
      <c r="GSJ1110" s="127"/>
      <c r="GSK1110" s="127"/>
      <c r="GSL1110" s="127"/>
      <c r="GSM1110" s="127"/>
      <c r="GSN1110" s="127"/>
      <c r="GSO1110" s="127"/>
      <c r="GSP1110" s="127"/>
      <c r="GSQ1110" s="127"/>
      <c r="GSR1110" s="127"/>
      <c r="GSS1110" s="127"/>
      <c r="GST1110" s="127"/>
      <c r="GSU1110" s="127"/>
      <c r="GSV1110" s="127"/>
      <c r="GSW1110" s="127"/>
      <c r="GSX1110" s="127"/>
      <c r="GSY1110" s="127"/>
      <c r="GSZ1110" s="127"/>
      <c r="GTA1110" s="127"/>
      <c r="GTB1110" s="127"/>
      <c r="GTC1110" s="127"/>
      <c r="GTD1110" s="127"/>
      <c r="GTE1110" s="127"/>
      <c r="GTF1110" s="127"/>
      <c r="GTG1110" s="127"/>
      <c r="GTH1110" s="127"/>
      <c r="GTI1110" s="127"/>
      <c r="GTJ1110" s="127"/>
      <c r="GTK1110" s="127"/>
      <c r="GTL1110" s="127"/>
      <c r="GTM1110" s="127"/>
      <c r="GTN1110" s="127"/>
      <c r="GTO1110" s="127"/>
      <c r="GTP1110" s="127"/>
      <c r="GTQ1110" s="127"/>
      <c r="GTR1110" s="127"/>
      <c r="GTS1110" s="127"/>
      <c r="GTT1110" s="127"/>
      <c r="GTU1110" s="127"/>
      <c r="GTV1110" s="127"/>
      <c r="GTW1110" s="127"/>
      <c r="GTX1110" s="127"/>
      <c r="GTY1110" s="127"/>
      <c r="GTZ1110" s="127"/>
      <c r="GUA1110" s="127"/>
      <c r="GUB1110" s="127"/>
      <c r="GUC1110" s="127"/>
      <c r="GUD1110" s="127"/>
      <c r="GUE1110" s="127"/>
      <c r="GUF1110" s="127"/>
      <c r="GUG1110" s="127"/>
      <c r="GUH1110" s="127"/>
      <c r="GUI1110" s="127"/>
      <c r="GUJ1110" s="127"/>
      <c r="GUK1110" s="127"/>
      <c r="GUL1110" s="127"/>
      <c r="GUM1110" s="127"/>
      <c r="GUN1110" s="127"/>
      <c r="GUO1110" s="127"/>
      <c r="GUP1110" s="127"/>
      <c r="GUQ1110" s="127"/>
      <c r="GUR1110" s="127"/>
      <c r="GUS1110" s="127"/>
      <c r="GUT1110" s="127"/>
      <c r="GUU1110" s="127"/>
      <c r="GUV1110" s="127"/>
      <c r="GUW1110" s="127"/>
      <c r="GUX1110" s="127"/>
      <c r="GUY1110" s="127"/>
      <c r="GUZ1110" s="127"/>
      <c r="GVA1110" s="127"/>
      <c r="GVB1110" s="127"/>
      <c r="GVC1110" s="127"/>
      <c r="GVD1110" s="127"/>
      <c r="GVE1110" s="127"/>
      <c r="GVF1110" s="127"/>
      <c r="GVG1110" s="127"/>
      <c r="GVH1110" s="127"/>
      <c r="GVI1110" s="127"/>
      <c r="GVJ1110" s="127"/>
      <c r="GVK1110" s="127"/>
      <c r="GVL1110" s="127"/>
      <c r="GVM1110" s="127"/>
      <c r="GVN1110" s="127"/>
      <c r="GVO1110" s="127"/>
      <c r="GVP1110" s="127"/>
      <c r="GVQ1110" s="127"/>
      <c r="GVR1110" s="127"/>
      <c r="GVS1110" s="127"/>
      <c r="GVT1110" s="127"/>
      <c r="GVU1110" s="127"/>
      <c r="GVV1110" s="127"/>
      <c r="GVW1110" s="127"/>
      <c r="GVX1110" s="127"/>
      <c r="GVY1110" s="127"/>
      <c r="GVZ1110" s="127"/>
      <c r="GWA1110" s="127"/>
      <c r="GWB1110" s="127"/>
      <c r="GWC1110" s="127"/>
      <c r="GWD1110" s="127"/>
      <c r="GWE1110" s="127"/>
      <c r="GWF1110" s="127"/>
      <c r="GWG1110" s="127"/>
      <c r="GWH1110" s="127"/>
      <c r="GWI1110" s="127"/>
      <c r="GWJ1110" s="127"/>
      <c r="GWK1110" s="127"/>
      <c r="GWL1110" s="127"/>
      <c r="GWM1110" s="127"/>
      <c r="GWN1110" s="127"/>
      <c r="GWO1110" s="127"/>
      <c r="GWP1110" s="127"/>
      <c r="GWQ1110" s="127"/>
      <c r="GWR1110" s="127"/>
      <c r="GWS1110" s="127"/>
      <c r="GWT1110" s="127"/>
      <c r="GWU1110" s="127"/>
      <c r="GWV1110" s="127"/>
      <c r="GWW1110" s="127"/>
      <c r="GWX1110" s="127"/>
      <c r="GWY1110" s="127"/>
      <c r="GWZ1110" s="127"/>
      <c r="GXA1110" s="127"/>
      <c r="GXB1110" s="127"/>
      <c r="GXC1110" s="127"/>
      <c r="GXD1110" s="127"/>
      <c r="GXE1110" s="127"/>
      <c r="GXF1110" s="127"/>
      <c r="GXG1110" s="127"/>
      <c r="GXH1110" s="127"/>
      <c r="GXI1110" s="127"/>
      <c r="GXJ1110" s="127"/>
      <c r="GXK1110" s="127"/>
      <c r="GXL1110" s="127"/>
      <c r="GXM1110" s="127"/>
      <c r="GXN1110" s="127"/>
      <c r="GXO1110" s="127"/>
      <c r="GXP1110" s="127"/>
      <c r="GXQ1110" s="127"/>
      <c r="GXR1110" s="127"/>
      <c r="GXS1110" s="127"/>
      <c r="GXT1110" s="127"/>
      <c r="GXU1110" s="127"/>
      <c r="GXV1110" s="127"/>
      <c r="GXW1110" s="127"/>
      <c r="GXX1110" s="127"/>
      <c r="GXY1110" s="127"/>
      <c r="GXZ1110" s="127"/>
      <c r="GYA1110" s="127"/>
      <c r="GYB1110" s="127"/>
      <c r="GYC1110" s="127"/>
      <c r="GYD1110" s="127"/>
      <c r="GYE1110" s="127"/>
      <c r="GYF1110" s="127"/>
      <c r="GYG1110" s="127"/>
      <c r="GYH1110" s="127"/>
      <c r="GYI1110" s="127"/>
      <c r="GYJ1110" s="127"/>
      <c r="GYK1110" s="127"/>
      <c r="GYL1110" s="127"/>
      <c r="GYM1110" s="127"/>
      <c r="GYN1110" s="127"/>
      <c r="GYO1110" s="127"/>
      <c r="GYP1110" s="127"/>
      <c r="GYQ1110" s="127"/>
      <c r="GYR1110" s="127"/>
      <c r="GYS1110" s="127"/>
      <c r="GYT1110" s="127"/>
      <c r="GYU1110" s="127"/>
      <c r="GYV1110" s="127"/>
      <c r="GYW1110" s="127"/>
      <c r="GYX1110" s="127"/>
      <c r="GYY1110" s="127"/>
      <c r="GYZ1110" s="127"/>
      <c r="GZA1110" s="127"/>
      <c r="GZB1110" s="127"/>
      <c r="GZC1110" s="127"/>
      <c r="GZD1110" s="127"/>
      <c r="GZE1110" s="127"/>
      <c r="GZF1110" s="127"/>
      <c r="GZG1110" s="127"/>
      <c r="GZH1110" s="127"/>
      <c r="GZI1110" s="127"/>
      <c r="GZJ1110" s="127"/>
      <c r="GZK1110" s="127"/>
      <c r="GZL1110" s="127"/>
      <c r="GZM1110" s="127"/>
      <c r="GZN1110" s="127"/>
      <c r="GZO1110" s="127"/>
      <c r="GZP1110" s="127"/>
      <c r="GZQ1110" s="127"/>
      <c r="GZR1110" s="127"/>
      <c r="GZS1110" s="127"/>
      <c r="GZT1110" s="127"/>
      <c r="GZU1110" s="127"/>
      <c r="GZV1110" s="127"/>
      <c r="GZW1110" s="127"/>
      <c r="GZX1110" s="127"/>
      <c r="GZY1110" s="127"/>
      <c r="GZZ1110" s="127"/>
      <c r="HAA1110" s="127"/>
      <c r="HAB1110" s="127"/>
      <c r="HAC1110" s="127"/>
      <c r="HAD1110" s="127"/>
      <c r="HAE1110" s="127"/>
      <c r="HAF1110" s="127"/>
      <c r="HAG1110" s="127"/>
      <c r="HAH1110" s="127"/>
      <c r="HAI1110" s="127"/>
      <c r="HAJ1110" s="127"/>
      <c r="HAK1110" s="127"/>
      <c r="HAL1110" s="127"/>
      <c r="HAM1110" s="127"/>
      <c r="HAN1110" s="127"/>
      <c r="HAO1110" s="127"/>
      <c r="HAP1110" s="127"/>
      <c r="HAQ1110" s="127"/>
      <c r="HAR1110" s="127"/>
      <c r="HAS1110" s="127"/>
      <c r="HAT1110" s="127"/>
      <c r="HAU1110" s="127"/>
      <c r="HAV1110" s="127"/>
      <c r="HAW1110" s="127"/>
      <c r="HAX1110" s="127"/>
      <c r="HAY1110" s="127"/>
      <c r="HAZ1110" s="127"/>
      <c r="HBA1110" s="127"/>
      <c r="HBB1110" s="127"/>
      <c r="HBC1110" s="127"/>
      <c r="HBD1110" s="127"/>
      <c r="HBE1110" s="127"/>
      <c r="HBF1110" s="127"/>
      <c r="HBG1110" s="127"/>
      <c r="HBH1110" s="127"/>
      <c r="HBI1110" s="127"/>
      <c r="HBJ1110" s="127"/>
      <c r="HBK1110" s="127"/>
      <c r="HBL1110" s="127"/>
      <c r="HBM1110" s="127"/>
      <c r="HBN1110" s="127"/>
      <c r="HBO1110" s="127"/>
      <c r="HBP1110" s="127"/>
      <c r="HBQ1110" s="127"/>
      <c r="HBR1110" s="127"/>
      <c r="HBS1110" s="127"/>
      <c r="HBT1110" s="127"/>
      <c r="HBU1110" s="127"/>
      <c r="HBV1110" s="127"/>
      <c r="HBW1110" s="127"/>
      <c r="HBX1110" s="127"/>
      <c r="HBY1110" s="127"/>
      <c r="HBZ1110" s="127"/>
      <c r="HCA1110" s="127"/>
      <c r="HCB1110" s="127"/>
      <c r="HCC1110" s="127"/>
      <c r="HCD1110" s="127"/>
      <c r="HCE1110" s="127"/>
      <c r="HCF1110" s="127"/>
      <c r="HCG1110" s="127"/>
      <c r="HCH1110" s="127"/>
      <c r="HCI1110" s="127"/>
      <c r="HCJ1110" s="127"/>
      <c r="HCK1110" s="127"/>
      <c r="HCL1110" s="127"/>
      <c r="HCM1110" s="127"/>
      <c r="HCN1110" s="127"/>
      <c r="HCO1110" s="127"/>
      <c r="HCP1110" s="127"/>
      <c r="HCQ1110" s="127"/>
      <c r="HCR1110" s="127"/>
      <c r="HCS1110" s="127"/>
      <c r="HCT1110" s="127"/>
      <c r="HCU1110" s="127"/>
      <c r="HCV1110" s="127"/>
      <c r="HCW1110" s="127"/>
      <c r="HCX1110" s="127"/>
      <c r="HCY1110" s="127"/>
      <c r="HCZ1110" s="127"/>
      <c r="HDA1110" s="127"/>
      <c r="HDB1110" s="127"/>
      <c r="HDC1110" s="127"/>
      <c r="HDD1110" s="127"/>
      <c r="HDE1110" s="127"/>
      <c r="HDF1110" s="127"/>
      <c r="HDG1110" s="127"/>
      <c r="HDH1110" s="127"/>
      <c r="HDI1110" s="127"/>
      <c r="HDJ1110" s="127"/>
      <c r="HDK1110" s="127"/>
      <c r="HDL1110" s="127"/>
      <c r="HDM1110" s="127"/>
      <c r="HDN1110" s="127"/>
      <c r="HDO1110" s="127"/>
      <c r="HDP1110" s="127"/>
      <c r="HDQ1110" s="127"/>
      <c r="HDR1110" s="127"/>
      <c r="HDS1110" s="127"/>
      <c r="HDT1110" s="127"/>
      <c r="HDU1110" s="127"/>
      <c r="HDV1110" s="127"/>
      <c r="HDW1110" s="127"/>
      <c r="HDX1110" s="127"/>
      <c r="HDY1110" s="127"/>
      <c r="HDZ1110" s="127"/>
      <c r="HEA1110" s="127"/>
      <c r="HEB1110" s="127"/>
      <c r="HEC1110" s="127"/>
      <c r="HED1110" s="127"/>
      <c r="HEE1110" s="127"/>
      <c r="HEF1110" s="127"/>
      <c r="HEG1110" s="127"/>
      <c r="HEH1110" s="127"/>
      <c r="HEI1110" s="127"/>
      <c r="HEJ1110" s="127"/>
      <c r="HEK1110" s="127"/>
      <c r="HEL1110" s="127"/>
      <c r="HEM1110" s="127"/>
      <c r="HEN1110" s="127"/>
      <c r="HEO1110" s="127"/>
      <c r="HEP1110" s="127"/>
      <c r="HEQ1110" s="127"/>
      <c r="HER1110" s="127"/>
      <c r="HES1110" s="127"/>
      <c r="HET1110" s="127"/>
      <c r="HEU1110" s="127"/>
      <c r="HEV1110" s="127"/>
      <c r="HEW1110" s="127"/>
      <c r="HEX1110" s="127"/>
      <c r="HEY1110" s="127"/>
      <c r="HEZ1110" s="127"/>
      <c r="HFA1110" s="127"/>
      <c r="HFB1110" s="127"/>
      <c r="HFC1110" s="127"/>
      <c r="HFD1110" s="127"/>
      <c r="HFE1110" s="127"/>
      <c r="HFF1110" s="127"/>
      <c r="HFG1110" s="127"/>
      <c r="HFH1110" s="127"/>
      <c r="HFI1110" s="127"/>
      <c r="HFJ1110" s="127"/>
      <c r="HFK1110" s="127"/>
      <c r="HFL1110" s="127"/>
      <c r="HFM1110" s="127"/>
      <c r="HFN1110" s="127"/>
      <c r="HFO1110" s="127"/>
      <c r="HFP1110" s="127"/>
      <c r="HFQ1110" s="127"/>
      <c r="HFR1110" s="127"/>
      <c r="HFS1110" s="127"/>
      <c r="HFT1110" s="127"/>
      <c r="HFU1110" s="127"/>
      <c r="HFV1110" s="127"/>
      <c r="HFW1110" s="127"/>
      <c r="HFX1110" s="127"/>
      <c r="HFY1110" s="127"/>
      <c r="HFZ1110" s="127"/>
      <c r="HGA1110" s="127"/>
      <c r="HGB1110" s="127"/>
      <c r="HGC1110" s="127"/>
      <c r="HGD1110" s="127"/>
      <c r="HGE1110" s="127"/>
      <c r="HGF1110" s="127"/>
      <c r="HGG1110" s="127"/>
      <c r="HGH1110" s="127"/>
      <c r="HGI1110" s="127"/>
      <c r="HGJ1110" s="127"/>
      <c r="HGK1110" s="127"/>
      <c r="HGL1110" s="127"/>
      <c r="HGM1110" s="127"/>
      <c r="HGN1110" s="127"/>
      <c r="HGO1110" s="127"/>
      <c r="HGP1110" s="127"/>
      <c r="HGQ1110" s="127"/>
      <c r="HGR1110" s="127"/>
      <c r="HGS1110" s="127"/>
      <c r="HGT1110" s="127"/>
      <c r="HGU1110" s="127"/>
      <c r="HGV1110" s="127"/>
      <c r="HGW1110" s="127"/>
      <c r="HGX1110" s="127"/>
      <c r="HGY1110" s="127"/>
      <c r="HGZ1110" s="127"/>
      <c r="HHA1110" s="127"/>
      <c r="HHB1110" s="127"/>
      <c r="HHC1110" s="127"/>
      <c r="HHD1110" s="127"/>
      <c r="HHE1110" s="127"/>
      <c r="HHF1110" s="127"/>
      <c r="HHG1110" s="127"/>
      <c r="HHH1110" s="127"/>
      <c r="HHI1110" s="127"/>
      <c r="HHJ1110" s="127"/>
      <c r="HHK1110" s="127"/>
      <c r="HHL1110" s="127"/>
      <c r="HHM1110" s="127"/>
      <c r="HHN1110" s="127"/>
      <c r="HHO1110" s="127"/>
      <c r="HHP1110" s="127"/>
      <c r="HHQ1110" s="127"/>
      <c r="HHR1110" s="127"/>
      <c r="HHS1110" s="127"/>
      <c r="HHT1110" s="127"/>
      <c r="HHU1110" s="127"/>
      <c r="HHV1110" s="127"/>
      <c r="HHW1110" s="127"/>
      <c r="HHX1110" s="127"/>
      <c r="HHY1110" s="127"/>
      <c r="HHZ1110" s="127"/>
      <c r="HIA1110" s="127"/>
      <c r="HIB1110" s="127"/>
      <c r="HIC1110" s="127"/>
      <c r="HID1110" s="127"/>
      <c r="HIE1110" s="127"/>
      <c r="HIF1110" s="127"/>
      <c r="HIG1110" s="127"/>
      <c r="HIH1110" s="127"/>
      <c r="HII1110" s="127"/>
      <c r="HIJ1110" s="127"/>
      <c r="HIK1110" s="127"/>
      <c r="HIL1110" s="127"/>
      <c r="HIM1110" s="127"/>
      <c r="HIN1110" s="127"/>
      <c r="HIO1110" s="127"/>
      <c r="HIP1110" s="127"/>
      <c r="HIQ1110" s="127"/>
      <c r="HIR1110" s="127"/>
      <c r="HIS1110" s="127"/>
      <c r="HIT1110" s="127"/>
      <c r="HIU1110" s="127"/>
      <c r="HIV1110" s="127"/>
      <c r="HIW1110" s="127"/>
      <c r="HIX1110" s="127"/>
      <c r="HIY1110" s="127"/>
      <c r="HIZ1110" s="127"/>
      <c r="HJA1110" s="127"/>
      <c r="HJB1110" s="127"/>
      <c r="HJC1110" s="127"/>
      <c r="HJD1110" s="127"/>
      <c r="HJE1110" s="127"/>
      <c r="HJF1110" s="127"/>
      <c r="HJG1110" s="127"/>
      <c r="HJH1110" s="127"/>
      <c r="HJI1110" s="127"/>
      <c r="HJJ1110" s="127"/>
      <c r="HJK1110" s="127"/>
      <c r="HJL1110" s="127"/>
      <c r="HJM1110" s="127"/>
      <c r="HJN1110" s="127"/>
      <c r="HJO1110" s="127"/>
      <c r="HJP1110" s="127"/>
      <c r="HJQ1110" s="127"/>
      <c r="HJR1110" s="127"/>
      <c r="HJS1110" s="127"/>
      <c r="HJT1110" s="127"/>
      <c r="HJU1110" s="127"/>
      <c r="HJV1110" s="127"/>
      <c r="HJW1110" s="127"/>
      <c r="HJX1110" s="127"/>
      <c r="HJY1110" s="127"/>
      <c r="HJZ1110" s="127"/>
      <c r="HKA1110" s="127"/>
      <c r="HKB1110" s="127"/>
      <c r="HKC1110" s="127"/>
      <c r="HKD1110" s="127"/>
      <c r="HKE1110" s="127"/>
      <c r="HKF1110" s="127"/>
      <c r="HKG1110" s="127"/>
      <c r="HKH1110" s="127"/>
      <c r="HKI1110" s="127"/>
      <c r="HKJ1110" s="127"/>
      <c r="HKK1110" s="127"/>
      <c r="HKL1110" s="127"/>
      <c r="HKM1110" s="127"/>
      <c r="HKN1110" s="127"/>
      <c r="HKO1110" s="127"/>
      <c r="HKP1110" s="127"/>
      <c r="HKQ1110" s="127"/>
      <c r="HKR1110" s="127"/>
      <c r="HKS1110" s="127"/>
      <c r="HKT1110" s="127"/>
      <c r="HKU1110" s="127"/>
      <c r="HKV1110" s="127"/>
      <c r="HKW1110" s="127"/>
      <c r="HKX1110" s="127"/>
      <c r="HKY1110" s="127"/>
      <c r="HKZ1110" s="127"/>
      <c r="HLA1110" s="127"/>
      <c r="HLB1110" s="127"/>
      <c r="HLC1110" s="127"/>
      <c r="HLD1110" s="127"/>
      <c r="HLE1110" s="127"/>
      <c r="HLF1110" s="127"/>
      <c r="HLG1110" s="127"/>
      <c r="HLH1110" s="127"/>
      <c r="HLI1110" s="127"/>
      <c r="HLJ1110" s="127"/>
      <c r="HLK1110" s="127"/>
      <c r="HLL1110" s="127"/>
      <c r="HLM1110" s="127"/>
      <c r="HLN1110" s="127"/>
      <c r="HLO1110" s="127"/>
      <c r="HLP1110" s="127"/>
      <c r="HLQ1110" s="127"/>
      <c r="HLR1110" s="127"/>
      <c r="HLS1110" s="127"/>
      <c r="HLT1110" s="127"/>
      <c r="HLU1110" s="127"/>
      <c r="HLV1110" s="127"/>
      <c r="HLW1110" s="127"/>
      <c r="HLX1110" s="127"/>
      <c r="HLY1110" s="127"/>
      <c r="HLZ1110" s="127"/>
      <c r="HMA1110" s="127"/>
      <c r="HMB1110" s="127"/>
      <c r="HMC1110" s="127"/>
      <c r="HMD1110" s="127"/>
      <c r="HME1110" s="127"/>
      <c r="HMF1110" s="127"/>
      <c r="HMG1110" s="127"/>
      <c r="HMH1110" s="127"/>
      <c r="HMI1110" s="127"/>
      <c r="HMJ1110" s="127"/>
      <c r="HMK1110" s="127"/>
      <c r="HML1110" s="127"/>
      <c r="HMM1110" s="127"/>
      <c r="HMN1110" s="127"/>
      <c r="HMO1110" s="127"/>
      <c r="HMP1110" s="127"/>
      <c r="HMQ1110" s="127"/>
      <c r="HMR1110" s="127"/>
      <c r="HMS1110" s="127"/>
      <c r="HMT1110" s="127"/>
      <c r="HMU1110" s="127"/>
      <c r="HMV1110" s="127"/>
      <c r="HMW1110" s="127"/>
      <c r="HMX1110" s="127"/>
      <c r="HMY1110" s="127"/>
      <c r="HMZ1110" s="127"/>
      <c r="HNA1110" s="127"/>
      <c r="HNB1110" s="127"/>
      <c r="HNC1110" s="127"/>
      <c r="HND1110" s="127"/>
      <c r="HNE1110" s="127"/>
      <c r="HNF1110" s="127"/>
      <c r="HNG1110" s="127"/>
      <c r="HNH1110" s="127"/>
      <c r="HNI1110" s="127"/>
      <c r="HNJ1110" s="127"/>
      <c r="HNK1110" s="127"/>
      <c r="HNL1110" s="127"/>
      <c r="HNM1110" s="127"/>
      <c r="HNN1110" s="127"/>
      <c r="HNO1110" s="127"/>
      <c r="HNP1110" s="127"/>
      <c r="HNQ1110" s="127"/>
      <c r="HNR1110" s="127"/>
      <c r="HNS1110" s="127"/>
      <c r="HNT1110" s="127"/>
      <c r="HNU1110" s="127"/>
      <c r="HNV1110" s="127"/>
      <c r="HNW1110" s="127"/>
      <c r="HNX1110" s="127"/>
      <c r="HNY1110" s="127"/>
      <c r="HNZ1110" s="127"/>
      <c r="HOA1110" s="127"/>
      <c r="HOB1110" s="127"/>
      <c r="HOC1110" s="127"/>
      <c r="HOD1110" s="127"/>
      <c r="HOE1110" s="127"/>
      <c r="HOF1110" s="127"/>
      <c r="HOG1110" s="127"/>
      <c r="HOH1110" s="127"/>
      <c r="HOI1110" s="127"/>
      <c r="HOJ1110" s="127"/>
      <c r="HOK1110" s="127"/>
      <c r="HOL1110" s="127"/>
      <c r="HOM1110" s="127"/>
      <c r="HON1110" s="127"/>
      <c r="HOO1110" s="127"/>
      <c r="HOP1110" s="127"/>
      <c r="HOQ1110" s="127"/>
      <c r="HOR1110" s="127"/>
      <c r="HOS1110" s="127"/>
      <c r="HOT1110" s="127"/>
      <c r="HOU1110" s="127"/>
      <c r="HOV1110" s="127"/>
      <c r="HOW1110" s="127"/>
      <c r="HOX1110" s="127"/>
      <c r="HOY1110" s="127"/>
      <c r="HOZ1110" s="127"/>
      <c r="HPA1110" s="127"/>
      <c r="HPB1110" s="127"/>
      <c r="HPC1110" s="127"/>
      <c r="HPD1110" s="127"/>
      <c r="HPE1110" s="127"/>
      <c r="HPF1110" s="127"/>
      <c r="HPG1110" s="127"/>
      <c r="HPH1110" s="127"/>
      <c r="HPI1110" s="127"/>
      <c r="HPJ1110" s="127"/>
      <c r="HPK1110" s="127"/>
      <c r="HPL1110" s="127"/>
      <c r="HPM1110" s="127"/>
      <c r="HPN1110" s="127"/>
      <c r="HPO1110" s="127"/>
      <c r="HPP1110" s="127"/>
      <c r="HPQ1110" s="127"/>
      <c r="HPR1110" s="127"/>
      <c r="HPS1110" s="127"/>
      <c r="HPT1110" s="127"/>
      <c r="HPU1110" s="127"/>
      <c r="HPV1110" s="127"/>
      <c r="HPW1110" s="127"/>
      <c r="HPX1110" s="127"/>
      <c r="HPY1110" s="127"/>
      <c r="HPZ1110" s="127"/>
      <c r="HQA1110" s="127"/>
      <c r="HQB1110" s="127"/>
      <c r="HQC1110" s="127"/>
      <c r="HQD1110" s="127"/>
      <c r="HQE1110" s="127"/>
      <c r="HQF1110" s="127"/>
      <c r="HQG1110" s="127"/>
      <c r="HQH1110" s="127"/>
      <c r="HQI1110" s="127"/>
      <c r="HQJ1110" s="127"/>
      <c r="HQK1110" s="127"/>
      <c r="HQL1110" s="127"/>
      <c r="HQM1110" s="127"/>
      <c r="HQN1110" s="127"/>
      <c r="HQO1110" s="127"/>
      <c r="HQP1110" s="127"/>
      <c r="HQQ1110" s="127"/>
      <c r="HQR1110" s="127"/>
      <c r="HQS1110" s="127"/>
      <c r="HQT1110" s="127"/>
      <c r="HQU1110" s="127"/>
      <c r="HQV1110" s="127"/>
      <c r="HQW1110" s="127"/>
      <c r="HQX1110" s="127"/>
      <c r="HQY1110" s="127"/>
      <c r="HQZ1110" s="127"/>
      <c r="HRA1110" s="127"/>
      <c r="HRB1110" s="127"/>
      <c r="HRC1110" s="127"/>
      <c r="HRD1110" s="127"/>
      <c r="HRE1110" s="127"/>
      <c r="HRF1110" s="127"/>
      <c r="HRG1110" s="127"/>
      <c r="HRH1110" s="127"/>
      <c r="HRI1110" s="127"/>
      <c r="HRJ1110" s="127"/>
      <c r="HRK1110" s="127"/>
      <c r="HRL1110" s="127"/>
      <c r="HRM1110" s="127"/>
      <c r="HRN1110" s="127"/>
      <c r="HRO1110" s="127"/>
      <c r="HRP1110" s="127"/>
      <c r="HRQ1110" s="127"/>
      <c r="HRR1110" s="127"/>
      <c r="HRS1110" s="127"/>
      <c r="HRT1110" s="127"/>
      <c r="HRU1110" s="127"/>
      <c r="HRV1110" s="127"/>
      <c r="HRW1110" s="127"/>
      <c r="HRX1110" s="127"/>
      <c r="HRY1110" s="127"/>
      <c r="HRZ1110" s="127"/>
      <c r="HSA1110" s="127"/>
      <c r="HSB1110" s="127"/>
      <c r="HSC1110" s="127"/>
      <c r="HSD1110" s="127"/>
      <c r="HSE1110" s="127"/>
      <c r="HSF1110" s="127"/>
      <c r="HSG1110" s="127"/>
      <c r="HSH1110" s="127"/>
      <c r="HSI1110" s="127"/>
      <c r="HSJ1110" s="127"/>
      <c r="HSK1110" s="127"/>
      <c r="HSL1110" s="127"/>
      <c r="HSM1110" s="127"/>
      <c r="HSN1110" s="127"/>
      <c r="HSO1110" s="127"/>
      <c r="HSP1110" s="127"/>
      <c r="HSQ1110" s="127"/>
      <c r="HSR1110" s="127"/>
      <c r="HSS1110" s="127"/>
      <c r="HST1110" s="127"/>
      <c r="HSU1110" s="127"/>
      <c r="HSV1110" s="127"/>
      <c r="HSW1110" s="127"/>
      <c r="HSX1110" s="127"/>
      <c r="HSY1110" s="127"/>
      <c r="HSZ1110" s="127"/>
      <c r="HTA1110" s="127"/>
      <c r="HTB1110" s="127"/>
      <c r="HTC1110" s="127"/>
      <c r="HTD1110" s="127"/>
      <c r="HTE1110" s="127"/>
      <c r="HTF1110" s="127"/>
      <c r="HTG1110" s="127"/>
      <c r="HTH1110" s="127"/>
      <c r="HTI1110" s="127"/>
      <c r="HTJ1110" s="127"/>
      <c r="HTK1110" s="127"/>
      <c r="HTL1110" s="127"/>
      <c r="HTM1110" s="127"/>
      <c r="HTN1110" s="127"/>
      <c r="HTO1110" s="127"/>
      <c r="HTP1110" s="127"/>
      <c r="HTQ1110" s="127"/>
      <c r="HTR1110" s="127"/>
      <c r="HTS1110" s="127"/>
      <c r="HTT1110" s="127"/>
      <c r="HTU1110" s="127"/>
      <c r="HTV1110" s="127"/>
      <c r="HTW1110" s="127"/>
      <c r="HTX1110" s="127"/>
      <c r="HTY1110" s="127"/>
      <c r="HTZ1110" s="127"/>
      <c r="HUA1110" s="127"/>
      <c r="HUB1110" s="127"/>
      <c r="HUC1110" s="127"/>
      <c r="HUD1110" s="127"/>
      <c r="HUE1110" s="127"/>
      <c r="HUF1110" s="127"/>
      <c r="HUG1110" s="127"/>
      <c r="HUH1110" s="127"/>
      <c r="HUI1110" s="127"/>
      <c r="HUJ1110" s="127"/>
      <c r="HUK1110" s="127"/>
      <c r="HUL1110" s="127"/>
      <c r="HUM1110" s="127"/>
      <c r="HUN1110" s="127"/>
      <c r="HUO1110" s="127"/>
      <c r="HUP1110" s="127"/>
      <c r="HUQ1110" s="127"/>
      <c r="HUR1110" s="127"/>
      <c r="HUS1110" s="127"/>
      <c r="HUT1110" s="127"/>
      <c r="HUU1110" s="127"/>
      <c r="HUV1110" s="127"/>
      <c r="HUW1110" s="127"/>
      <c r="HUX1110" s="127"/>
      <c r="HUY1110" s="127"/>
      <c r="HUZ1110" s="127"/>
      <c r="HVA1110" s="127"/>
      <c r="HVB1110" s="127"/>
      <c r="HVC1110" s="127"/>
      <c r="HVD1110" s="127"/>
      <c r="HVE1110" s="127"/>
      <c r="HVF1110" s="127"/>
      <c r="HVG1110" s="127"/>
      <c r="HVH1110" s="127"/>
      <c r="HVI1110" s="127"/>
      <c r="HVJ1110" s="127"/>
      <c r="HVK1110" s="127"/>
      <c r="HVL1110" s="127"/>
      <c r="HVM1110" s="127"/>
      <c r="HVN1110" s="127"/>
      <c r="HVO1110" s="127"/>
      <c r="HVP1110" s="127"/>
      <c r="HVQ1110" s="127"/>
      <c r="HVR1110" s="127"/>
      <c r="HVS1110" s="127"/>
      <c r="HVT1110" s="127"/>
      <c r="HVU1110" s="127"/>
      <c r="HVV1110" s="127"/>
      <c r="HVW1110" s="127"/>
      <c r="HVX1110" s="127"/>
      <c r="HVY1110" s="127"/>
      <c r="HVZ1110" s="127"/>
      <c r="HWA1110" s="127"/>
      <c r="HWB1110" s="127"/>
      <c r="HWC1110" s="127"/>
      <c r="HWD1110" s="127"/>
      <c r="HWE1110" s="127"/>
      <c r="HWF1110" s="127"/>
      <c r="HWG1110" s="127"/>
      <c r="HWH1110" s="127"/>
      <c r="HWI1110" s="127"/>
      <c r="HWJ1110" s="127"/>
      <c r="HWK1110" s="127"/>
      <c r="HWL1110" s="127"/>
      <c r="HWM1110" s="127"/>
      <c r="HWN1110" s="127"/>
      <c r="HWO1110" s="127"/>
      <c r="HWP1110" s="127"/>
      <c r="HWQ1110" s="127"/>
      <c r="HWR1110" s="127"/>
      <c r="HWS1110" s="127"/>
      <c r="HWT1110" s="127"/>
      <c r="HWU1110" s="127"/>
      <c r="HWV1110" s="127"/>
      <c r="HWW1110" s="127"/>
      <c r="HWX1110" s="127"/>
      <c r="HWY1110" s="127"/>
      <c r="HWZ1110" s="127"/>
      <c r="HXA1110" s="127"/>
      <c r="HXB1110" s="127"/>
      <c r="HXC1110" s="127"/>
      <c r="HXD1110" s="127"/>
      <c r="HXE1110" s="127"/>
      <c r="HXF1110" s="127"/>
      <c r="HXG1110" s="127"/>
      <c r="HXH1110" s="127"/>
      <c r="HXI1110" s="127"/>
      <c r="HXJ1110" s="127"/>
      <c r="HXK1110" s="127"/>
      <c r="HXL1110" s="127"/>
      <c r="HXM1110" s="127"/>
      <c r="HXN1110" s="127"/>
      <c r="HXO1110" s="127"/>
      <c r="HXP1110" s="127"/>
      <c r="HXQ1110" s="127"/>
      <c r="HXR1110" s="127"/>
      <c r="HXS1110" s="127"/>
      <c r="HXT1110" s="127"/>
      <c r="HXU1110" s="127"/>
      <c r="HXV1110" s="127"/>
      <c r="HXW1110" s="127"/>
      <c r="HXX1110" s="127"/>
      <c r="HXY1110" s="127"/>
      <c r="HXZ1110" s="127"/>
      <c r="HYA1110" s="127"/>
      <c r="HYB1110" s="127"/>
      <c r="HYC1110" s="127"/>
      <c r="HYD1110" s="127"/>
      <c r="HYE1110" s="127"/>
      <c r="HYF1110" s="127"/>
      <c r="HYG1110" s="127"/>
      <c r="HYH1110" s="127"/>
      <c r="HYI1110" s="127"/>
      <c r="HYJ1110" s="127"/>
      <c r="HYK1110" s="127"/>
      <c r="HYL1110" s="127"/>
      <c r="HYM1110" s="127"/>
      <c r="HYN1110" s="127"/>
      <c r="HYO1110" s="127"/>
      <c r="HYP1110" s="127"/>
      <c r="HYQ1110" s="127"/>
      <c r="HYR1110" s="127"/>
      <c r="HYS1110" s="127"/>
      <c r="HYT1110" s="127"/>
      <c r="HYU1110" s="127"/>
      <c r="HYV1110" s="127"/>
      <c r="HYW1110" s="127"/>
      <c r="HYX1110" s="127"/>
      <c r="HYY1110" s="127"/>
      <c r="HYZ1110" s="127"/>
      <c r="HZA1110" s="127"/>
      <c r="HZB1110" s="127"/>
      <c r="HZC1110" s="127"/>
      <c r="HZD1110" s="127"/>
      <c r="HZE1110" s="127"/>
      <c r="HZF1110" s="127"/>
      <c r="HZG1110" s="127"/>
      <c r="HZH1110" s="127"/>
      <c r="HZI1110" s="127"/>
      <c r="HZJ1110" s="127"/>
      <c r="HZK1110" s="127"/>
      <c r="HZL1110" s="127"/>
      <c r="HZM1110" s="127"/>
      <c r="HZN1110" s="127"/>
      <c r="HZO1110" s="127"/>
      <c r="HZP1110" s="127"/>
      <c r="HZQ1110" s="127"/>
      <c r="HZR1110" s="127"/>
      <c r="HZS1110" s="127"/>
      <c r="HZT1110" s="127"/>
      <c r="HZU1110" s="127"/>
      <c r="HZV1110" s="127"/>
      <c r="HZW1110" s="127"/>
      <c r="HZX1110" s="127"/>
      <c r="HZY1110" s="127"/>
      <c r="HZZ1110" s="127"/>
      <c r="IAA1110" s="127"/>
      <c r="IAB1110" s="127"/>
      <c r="IAC1110" s="127"/>
      <c r="IAD1110" s="127"/>
      <c r="IAE1110" s="127"/>
      <c r="IAF1110" s="127"/>
      <c r="IAG1110" s="127"/>
      <c r="IAH1110" s="127"/>
      <c r="IAI1110" s="127"/>
      <c r="IAJ1110" s="127"/>
      <c r="IAK1110" s="127"/>
      <c r="IAL1110" s="127"/>
      <c r="IAM1110" s="127"/>
      <c r="IAN1110" s="127"/>
      <c r="IAO1110" s="127"/>
      <c r="IAP1110" s="127"/>
      <c r="IAQ1110" s="127"/>
      <c r="IAR1110" s="127"/>
      <c r="IAS1110" s="127"/>
      <c r="IAT1110" s="127"/>
      <c r="IAU1110" s="127"/>
      <c r="IAV1110" s="127"/>
      <c r="IAW1110" s="127"/>
      <c r="IAX1110" s="127"/>
      <c r="IAY1110" s="127"/>
      <c r="IAZ1110" s="127"/>
      <c r="IBA1110" s="127"/>
      <c r="IBB1110" s="127"/>
      <c r="IBC1110" s="127"/>
      <c r="IBD1110" s="127"/>
      <c r="IBE1110" s="127"/>
      <c r="IBF1110" s="127"/>
      <c r="IBG1110" s="127"/>
      <c r="IBH1110" s="127"/>
      <c r="IBI1110" s="127"/>
      <c r="IBJ1110" s="127"/>
      <c r="IBK1110" s="127"/>
      <c r="IBL1110" s="127"/>
      <c r="IBM1110" s="127"/>
      <c r="IBN1110" s="127"/>
      <c r="IBO1110" s="127"/>
      <c r="IBP1110" s="127"/>
      <c r="IBQ1110" s="127"/>
      <c r="IBR1110" s="127"/>
      <c r="IBS1110" s="127"/>
      <c r="IBT1110" s="127"/>
      <c r="IBU1110" s="127"/>
      <c r="IBV1110" s="127"/>
      <c r="IBW1110" s="127"/>
      <c r="IBX1110" s="127"/>
      <c r="IBY1110" s="127"/>
      <c r="IBZ1110" s="127"/>
      <c r="ICA1110" s="127"/>
      <c r="ICB1110" s="127"/>
      <c r="ICC1110" s="127"/>
      <c r="ICD1110" s="127"/>
      <c r="ICE1110" s="127"/>
      <c r="ICF1110" s="127"/>
      <c r="ICG1110" s="127"/>
      <c r="ICH1110" s="127"/>
      <c r="ICI1110" s="127"/>
      <c r="ICJ1110" s="127"/>
      <c r="ICK1110" s="127"/>
      <c r="ICL1110" s="127"/>
      <c r="ICM1110" s="127"/>
      <c r="ICN1110" s="127"/>
      <c r="ICO1110" s="127"/>
      <c r="ICP1110" s="127"/>
      <c r="ICQ1110" s="127"/>
      <c r="ICR1110" s="127"/>
      <c r="ICS1110" s="127"/>
      <c r="ICT1110" s="127"/>
      <c r="ICU1110" s="127"/>
      <c r="ICV1110" s="127"/>
      <c r="ICW1110" s="127"/>
      <c r="ICX1110" s="127"/>
      <c r="ICY1110" s="127"/>
      <c r="ICZ1110" s="127"/>
      <c r="IDA1110" s="127"/>
      <c r="IDB1110" s="127"/>
      <c r="IDC1110" s="127"/>
      <c r="IDD1110" s="127"/>
      <c r="IDE1110" s="127"/>
      <c r="IDF1110" s="127"/>
      <c r="IDG1110" s="127"/>
      <c r="IDH1110" s="127"/>
      <c r="IDI1110" s="127"/>
      <c r="IDJ1110" s="127"/>
      <c r="IDK1110" s="127"/>
      <c r="IDL1110" s="127"/>
      <c r="IDM1110" s="127"/>
      <c r="IDN1110" s="127"/>
      <c r="IDO1110" s="127"/>
      <c r="IDP1110" s="127"/>
      <c r="IDQ1110" s="127"/>
      <c r="IDR1110" s="127"/>
      <c r="IDS1110" s="127"/>
      <c r="IDT1110" s="127"/>
      <c r="IDU1110" s="127"/>
      <c r="IDV1110" s="127"/>
      <c r="IDW1110" s="127"/>
      <c r="IDX1110" s="127"/>
      <c r="IDY1110" s="127"/>
      <c r="IDZ1110" s="127"/>
      <c r="IEA1110" s="127"/>
      <c r="IEB1110" s="127"/>
      <c r="IEC1110" s="127"/>
      <c r="IED1110" s="127"/>
      <c r="IEE1110" s="127"/>
      <c r="IEF1110" s="127"/>
      <c r="IEG1110" s="127"/>
      <c r="IEH1110" s="127"/>
      <c r="IEI1110" s="127"/>
      <c r="IEJ1110" s="127"/>
      <c r="IEK1110" s="127"/>
      <c r="IEL1110" s="127"/>
      <c r="IEM1110" s="127"/>
      <c r="IEN1110" s="127"/>
      <c r="IEO1110" s="127"/>
      <c r="IEP1110" s="127"/>
      <c r="IEQ1110" s="127"/>
      <c r="IER1110" s="127"/>
      <c r="IES1110" s="127"/>
      <c r="IET1110" s="127"/>
      <c r="IEU1110" s="127"/>
      <c r="IEV1110" s="127"/>
      <c r="IEW1110" s="127"/>
      <c r="IEX1110" s="127"/>
      <c r="IEY1110" s="127"/>
      <c r="IEZ1110" s="127"/>
      <c r="IFA1110" s="127"/>
      <c r="IFB1110" s="127"/>
      <c r="IFC1110" s="127"/>
      <c r="IFD1110" s="127"/>
      <c r="IFE1110" s="127"/>
      <c r="IFF1110" s="127"/>
      <c r="IFG1110" s="127"/>
      <c r="IFH1110" s="127"/>
      <c r="IFI1110" s="127"/>
      <c r="IFJ1110" s="127"/>
      <c r="IFK1110" s="127"/>
      <c r="IFL1110" s="127"/>
      <c r="IFM1110" s="127"/>
      <c r="IFN1110" s="127"/>
      <c r="IFO1110" s="127"/>
      <c r="IFP1110" s="127"/>
      <c r="IFQ1110" s="127"/>
      <c r="IFR1110" s="127"/>
      <c r="IFS1110" s="127"/>
      <c r="IFT1110" s="127"/>
      <c r="IFU1110" s="127"/>
      <c r="IFV1110" s="127"/>
      <c r="IFW1110" s="127"/>
      <c r="IFX1110" s="127"/>
      <c r="IFY1110" s="127"/>
      <c r="IFZ1110" s="127"/>
      <c r="IGA1110" s="127"/>
      <c r="IGB1110" s="127"/>
      <c r="IGC1110" s="127"/>
      <c r="IGD1110" s="127"/>
      <c r="IGE1110" s="127"/>
      <c r="IGF1110" s="127"/>
      <c r="IGG1110" s="127"/>
      <c r="IGH1110" s="127"/>
      <c r="IGI1110" s="127"/>
      <c r="IGJ1110" s="127"/>
      <c r="IGK1110" s="127"/>
      <c r="IGL1110" s="127"/>
      <c r="IGM1110" s="127"/>
      <c r="IGN1110" s="127"/>
      <c r="IGO1110" s="127"/>
      <c r="IGP1110" s="127"/>
      <c r="IGQ1110" s="127"/>
      <c r="IGR1110" s="127"/>
      <c r="IGS1110" s="127"/>
      <c r="IGT1110" s="127"/>
      <c r="IGU1110" s="127"/>
      <c r="IGV1110" s="127"/>
      <c r="IGW1110" s="127"/>
      <c r="IGX1110" s="127"/>
      <c r="IGY1110" s="127"/>
      <c r="IGZ1110" s="127"/>
      <c r="IHA1110" s="127"/>
      <c r="IHB1110" s="127"/>
      <c r="IHC1110" s="127"/>
      <c r="IHD1110" s="127"/>
      <c r="IHE1110" s="127"/>
      <c r="IHF1110" s="127"/>
      <c r="IHG1110" s="127"/>
      <c r="IHH1110" s="127"/>
      <c r="IHI1110" s="127"/>
      <c r="IHJ1110" s="127"/>
      <c r="IHK1110" s="127"/>
      <c r="IHL1110" s="127"/>
      <c r="IHM1110" s="127"/>
      <c r="IHN1110" s="127"/>
      <c r="IHO1110" s="127"/>
      <c r="IHP1110" s="127"/>
      <c r="IHQ1110" s="127"/>
      <c r="IHR1110" s="127"/>
      <c r="IHS1110" s="127"/>
      <c r="IHT1110" s="127"/>
      <c r="IHU1110" s="127"/>
      <c r="IHV1110" s="127"/>
      <c r="IHW1110" s="127"/>
      <c r="IHX1110" s="127"/>
      <c r="IHY1110" s="127"/>
      <c r="IHZ1110" s="127"/>
      <c r="IIA1110" s="127"/>
      <c r="IIB1110" s="127"/>
      <c r="IIC1110" s="127"/>
      <c r="IID1110" s="127"/>
      <c r="IIE1110" s="127"/>
      <c r="IIF1110" s="127"/>
      <c r="IIG1110" s="127"/>
      <c r="IIH1110" s="127"/>
      <c r="III1110" s="127"/>
      <c r="IIJ1110" s="127"/>
      <c r="IIK1110" s="127"/>
      <c r="IIL1110" s="127"/>
      <c r="IIM1110" s="127"/>
      <c r="IIN1110" s="127"/>
      <c r="IIO1110" s="127"/>
      <c r="IIP1110" s="127"/>
      <c r="IIQ1110" s="127"/>
      <c r="IIR1110" s="127"/>
      <c r="IIS1110" s="127"/>
      <c r="IIT1110" s="127"/>
      <c r="IIU1110" s="127"/>
      <c r="IIV1110" s="127"/>
      <c r="IIW1110" s="127"/>
      <c r="IIX1110" s="127"/>
      <c r="IIY1110" s="127"/>
      <c r="IIZ1110" s="127"/>
      <c r="IJA1110" s="127"/>
      <c r="IJB1110" s="127"/>
      <c r="IJC1110" s="127"/>
      <c r="IJD1110" s="127"/>
      <c r="IJE1110" s="127"/>
      <c r="IJF1110" s="127"/>
      <c r="IJG1110" s="127"/>
      <c r="IJH1110" s="127"/>
      <c r="IJI1110" s="127"/>
      <c r="IJJ1110" s="127"/>
      <c r="IJK1110" s="127"/>
      <c r="IJL1110" s="127"/>
      <c r="IJM1110" s="127"/>
      <c r="IJN1110" s="127"/>
      <c r="IJO1110" s="127"/>
      <c r="IJP1110" s="127"/>
      <c r="IJQ1110" s="127"/>
      <c r="IJR1110" s="127"/>
      <c r="IJS1110" s="127"/>
      <c r="IJT1110" s="127"/>
      <c r="IJU1110" s="127"/>
      <c r="IJV1110" s="127"/>
      <c r="IJW1110" s="127"/>
      <c r="IJX1110" s="127"/>
      <c r="IJY1110" s="127"/>
      <c r="IJZ1110" s="127"/>
      <c r="IKA1110" s="127"/>
      <c r="IKB1110" s="127"/>
      <c r="IKC1110" s="127"/>
      <c r="IKD1110" s="127"/>
      <c r="IKE1110" s="127"/>
      <c r="IKF1110" s="127"/>
      <c r="IKG1110" s="127"/>
      <c r="IKH1110" s="127"/>
      <c r="IKI1110" s="127"/>
      <c r="IKJ1110" s="127"/>
      <c r="IKK1110" s="127"/>
      <c r="IKL1110" s="127"/>
      <c r="IKM1110" s="127"/>
      <c r="IKN1110" s="127"/>
      <c r="IKO1110" s="127"/>
      <c r="IKP1110" s="127"/>
      <c r="IKQ1110" s="127"/>
      <c r="IKR1110" s="127"/>
      <c r="IKS1110" s="127"/>
      <c r="IKT1110" s="127"/>
      <c r="IKU1110" s="127"/>
      <c r="IKV1110" s="127"/>
      <c r="IKW1110" s="127"/>
      <c r="IKX1110" s="127"/>
      <c r="IKY1110" s="127"/>
      <c r="IKZ1110" s="127"/>
      <c r="ILA1110" s="127"/>
      <c r="ILB1110" s="127"/>
      <c r="ILC1110" s="127"/>
      <c r="ILD1110" s="127"/>
      <c r="ILE1110" s="127"/>
      <c r="ILF1110" s="127"/>
      <c r="ILG1110" s="127"/>
      <c r="ILH1110" s="127"/>
      <c r="ILI1110" s="127"/>
      <c r="ILJ1110" s="127"/>
      <c r="ILK1110" s="127"/>
      <c r="ILL1110" s="127"/>
      <c r="ILM1110" s="127"/>
      <c r="ILN1110" s="127"/>
      <c r="ILO1110" s="127"/>
      <c r="ILP1110" s="127"/>
      <c r="ILQ1110" s="127"/>
      <c r="ILR1110" s="127"/>
      <c r="ILS1110" s="127"/>
      <c r="ILT1110" s="127"/>
      <c r="ILU1110" s="127"/>
      <c r="ILV1110" s="127"/>
      <c r="ILW1110" s="127"/>
      <c r="ILX1110" s="127"/>
      <c r="ILY1110" s="127"/>
      <c r="ILZ1110" s="127"/>
      <c r="IMA1110" s="127"/>
      <c r="IMB1110" s="127"/>
      <c r="IMC1110" s="127"/>
      <c r="IMD1110" s="127"/>
      <c r="IME1110" s="127"/>
      <c r="IMF1110" s="127"/>
      <c r="IMG1110" s="127"/>
      <c r="IMH1110" s="127"/>
      <c r="IMI1110" s="127"/>
      <c r="IMJ1110" s="127"/>
      <c r="IMK1110" s="127"/>
      <c r="IML1110" s="127"/>
      <c r="IMM1110" s="127"/>
      <c r="IMN1110" s="127"/>
      <c r="IMO1110" s="127"/>
      <c r="IMP1110" s="127"/>
      <c r="IMQ1110" s="127"/>
      <c r="IMR1110" s="127"/>
      <c r="IMS1110" s="127"/>
      <c r="IMT1110" s="127"/>
      <c r="IMU1110" s="127"/>
      <c r="IMV1110" s="127"/>
      <c r="IMW1110" s="127"/>
      <c r="IMX1110" s="127"/>
      <c r="IMY1110" s="127"/>
      <c r="IMZ1110" s="127"/>
      <c r="INA1110" s="127"/>
      <c r="INB1110" s="127"/>
      <c r="INC1110" s="127"/>
      <c r="IND1110" s="127"/>
      <c r="INE1110" s="127"/>
      <c r="INF1110" s="127"/>
      <c r="ING1110" s="127"/>
      <c r="INH1110" s="127"/>
      <c r="INI1110" s="127"/>
      <c r="INJ1110" s="127"/>
      <c r="INK1110" s="127"/>
      <c r="INL1110" s="127"/>
      <c r="INM1110" s="127"/>
      <c r="INN1110" s="127"/>
      <c r="INO1110" s="127"/>
      <c r="INP1110" s="127"/>
      <c r="INQ1110" s="127"/>
      <c r="INR1110" s="127"/>
      <c r="INS1110" s="127"/>
      <c r="INT1110" s="127"/>
      <c r="INU1110" s="127"/>
      <c r="INV1110" s="127"/>
      <c r="INW1110" s="127"/>
      <c r="INX1110" s="127"/>
      <c r="INY1110" s="127"/>
      <c r="INZ1110" s="127"/>
      <c r="IOA1110" s="127"/>
      <c r="IOB1110" s="127"/>
      <c r="IOC1110" s="127"/>
      <c r="IOD1110" s="127"/>
      <c r="IOE1110" s="127"/>
      <c r="IOF1110" s="127"/>
      <c r="IOG1110" s="127"/>
      <c r="IOH1110" s="127"/>
      <c r="IOI1110" s="127"/>
      <c r="IOJ1110" s="127"/>
      <c r="IOK1110" s="127"/>
      <c r="IOL1110" s="127"/>
      <c r="IOM1110" s="127"/>
      <c r="ION1110" s="127"/>
      <c r="IOO1110" s="127"/>
      <c r="IOP1110" s="127"/>
      <c r="IOQ1110" s="127"/>
      <c r="IOR1110" s="127"/>
      <c r="IOS1110" s="127"/>
      <c r="IOT1110" s="127"/>
      <c r="IOU1110" s="127"/>
      <c r="IOV1110" s="127"/>
      <c r="IOW1110" s="127"/>
      <c r="IOX1110" s="127"/>
      <c r="IOY1110" s="127"/>
      <c r="IOZ1110" s="127"/>
      <c r="IPA1110" s="127"/>
      <c r="IPB1110" s="127"/>
      <c r="IPC1110" s="127"/>
      <c r="IPD1110" s="127"/>
      <c r="IPE1110" s="127"/>
      <c r="IPF1110" s="127"/>
      <c r="IPG1110" s="127"/>
      <c r="IPH1110" s="127"/>
      <c r="IPI1110" s="127"/>
      <c r="IPJ1110" s="127"/>
      <c r="IPK1110" s="127"/>
      <c r="IPL1110" s="127"/>
      <c r="IPM1110" s="127"/>
      <c r="IPN1110" s="127"/>
      <c r="IPO1110" s="127"/>
      <c r="IPP1110" s="127"/>
      <c r="IPQ1110" s="127"/>
      <c r="IPR1110" s="127"/>
      <c r="IPS1110" s="127"/>
      <c r="IPT1110" s="127"/>
      <c r="IPU1110" s="127"/>
      <c r="IPV1110" s="127"/>
      <c r="IPW1110" s="127"/>
      <c r="IPX1110" s="127"/>
      <c r="IPY1110" s="127"/>
      <c r="IPZ1110" s="127"/>
      <c r="IQA1110" s="127"/>
      <c r="IQB1110" s="127"/>
      <c r="IQC1110" s="127"/>
      <c r="IQD1110" s="127"/>
      <c r="IQE1110" s="127"/>
      <c r="IQF1110" s="127"/>
      <c r="IQG1110" s="127"/>
      <c r="IQH1110" s="127"/>
      <c r="IQI1110" s="127"/>
      <c r="IQJ1110" s="127"/>
      <c r="IQK1110" s="127"/>
      <c r="IQL1110" s="127"/>
      <c r="IQM1110" s="127"/>
      <c r="IQN1110" s="127"/>
      <c r="IQO1110" s="127"/>
      <c r="IQP1110" s="127"/>
      <c r="IQQ1110" s="127"/>
      <c r="IQR1110" s="127"/>
      <c r="IQS1110" s="127"/>
      <c r="IQT1110" s="127"/>
      <c r="IQU1110" s="127"/>
      <c r="IQV1110" s="127"/>
      <c r="IQW1110" s="127"/>
      <c r="IQX1110" s="127"/>
      <c r="IQY1110" s="127"/>
      <c r="IQZ1110" s="127"/>
      <c r="IRA1110" s="127"/>
      <c r="IRB1110" s="127"/>
      <c r="IRC1110" s="127"/>
      <c r="IRD1110" s="127"/>
      <c r="IRE1110" s="127"/>
      <c r="IRF1110" s="127"/>
      <c r="IRG1110" s="127"/>
      <c r="IRH1110" s="127"/>
      <c r="IRI1110" s="127"/>
      <c r="IRJ1110" s="127"/>
      <c r="IRK1110" s="127"/>
      <c r="IRL1110" s="127"/>
      <c r="IRM1110" s="127"/>
      <c r="IRN1110" s="127"/>
      <c r="IRO1110" s="127"/>
      <c r="IRP1110" s="127"/>
      <c r="IRQ1110" s="127"/>
      <c r="IRR1110" s="127"/>
      <c r="IRS1110" s="127"/>
      <c r="IRT1110" s="127"/>
      <c r="IRU1110" s="127"/>
      <c r="IRV1110" s="127"/>
      <c r="IRW1110" s="127"/>
      <c r="IRX1110" s="127"/>
      <c r="IRY1110" s="127"/>
      <c r="IRZ1110" s="127"/>
      <c r="ISA1110" s="127"/>
      <c r="ISB1110" s="127"/>
      <c r="ISC1110" s="127"/>
      <c r="ISD1110" s="127"/>
      <c r="ISE1110" s="127"/>
      <c r="ISF1110" s="127"/>
      <c r="ISG1110" s="127"/>
      <c r="ISH1110" s="127"/>
      <c r="ISI1110" s="127"/>
      <c r="ISJ1110" s="127"/>
      <c r="ISK1110" s="127"/>
      <c r="ISL1110" s="127"/>
      <c r="ISM1110" s="127"/>
      <c r="ISN1110" s="127"/>
      <c r="ISO1110" s="127"/>
      <c r="ISP1110" s="127"/>
      <c r="ISQ1110" s="127"/>
      <c r="ISR1110" s="127"/>
      <c r="ISS1110" s="127"/>
      <c r="IST1110" s="127"/>
      <c r="ISU1110" s="127"/>
      <c r="ISV1110" s="127"/>
      <c r="ISW1110" s="127"/>
      <c r="ISX1110" s="127"/>
      <c r="ISY1110" s="127"/>
      <c r="ISZ1110" s="127"/>
      <c r="ITA1110" s="127"/>
      <c r="ITB1110" s="127"/>
      <c r="ITC1110" s="127"/>
      <c r="ITD1110" s="127"/>
      <c r="ITE1110" s="127"/>
      <c r="ITF1110" s="127"/>
      <c r="ITG1110" s="127"/>
      <c r="ITH1110" s="127"/>
      <c r="ITI1110" s="127"/>
      <c r="ITJ1110" s="127"/>
      <c r="ITK1110" s="127"/>
      <c r="ITL1110" s="127"/>
      <c r="ITM1110" s="127"/>
      <c r="ITN1110" s="127"/>
      <c r="ITO1110" s="127"/>
      <c r="ITP1110" s="127"/>
      <c r="ITQ1110" s="127"/>
      <c r="ITR1110" s="127"/>
      <c r="ITS1110" s="127"/>
      <c r="ITT1110" s="127"/>
      <c r="ITU1110" s="127"/>
      <c r="ITV1110" s="127"/>
      <c r="ITW1110" s="127"/>
      <c r="ITX1110" s="127"/>
      <c r="ITY1110" s="127"/>
      <c r="ITZ1110" s="127"/>
      <c r="IUA1110" s="127"/>
      <c r="IUB1110" s="127"/>
      <c r="IUC1110" s="127"/>
      <c r="IUD1110" s="127"/>
      <c r="IUE1110" s="127"/>
      <c r="IUF1110" s="127"/>
      <c r="IUG1110" s="127"/>
      <c r="IUH1110" s="127"/>
      <c r="IUI1110" s="127"/>
      <c r="IUJ1110" s="127"/>
      <c r="IUK1110" s="127"/>
      <c r="IUL1110" s="127"/>
      <c r="IUM1110" s="127"/>
      <c r="IUN1110" s="127"/>
      <c r="IUO1110" s="127"/>
      <c r="IUP1110" s="127"/>
      <c r="IUQ1110" s="127"/>
      <c r="IUR1110" s="127"/>
      <c r="IUS1110" s="127"/>
      <c r="IUT1110" s="127"/>
      <c r="IUU1110" s="127"/>
      <c r="IUV1110" s="127"/>
      <c r="IUW1110" s="127"/>
      <c r="IUX1110" s="127"/>
      <c r="IUY1110" s="127"/>
      <c r="IUZ1110" s="127"/>
      <c r="IVA1110" s="127"/>
      <c r="IVB1110" s="127"/>
      <c r="IVC1110" s="127"/>
      <c r="IVD1110" s="127"/>
      <c r="IVE1110" s="127"/>
      <c r="IVF1110" s="127"/>
      <c r="IVG1110" s="127"/>
      <c r="IVH1110" s="127"/>
      <c r="IVI1110" s="127"/>
      <c r="IVJ1110" s="127"/>
      <c r="IVK1110" s="127"/>
      <c r="IVL1110" s="127"/>
      <c r="IVM1110" s="127"/>
      <c r="IVN1110" s="127"/>
      <c r="IVO1110" s="127"/>
      <c r="IVP1110" s="127"/>
      <c r="IVQ1110" s="127"/>
      <c r="IVR1110" s="127"/>
      <c r="IVS1110" s="127"/>
      <c r="IVT1110" s="127"/>
      <c r="IVU1110" s="127"/>
      <c r="IVV1110" s="127"/>
      <c r="IVW1110" s="127"/>
      <c r="IVX1110" s="127"/>
      <c r="IVY1110" s="127"/>
      <c r="IVZ1110" s="127"/>
      <c r="IWA1110" s="127"/>
      <c r="IWB1110" s="127"/>
      <c r="IWC1110" s="127"/>
      <c r="IWD1110" s="127"/>
      <c r="IWE1110" s="127"/>
      <c r="IWF1110" s="127"/>
      <c r="IWG1110" s="127"/>
      <c r="IWH1110" s="127"/>
      <c r="IWI1110" s="127"/>
      <c r="IWJ1110" s="127"/>
      <c r="IWK1110" s="127"/>
      <c r="IWL1110" s="127"/>
      <c r="IWM1110" s="127"/>
      <c r="IWN1110" s="127"/>
      <c r="IWO1110" s="127"/>
      <c r="IWP1110" s="127"/>
      <c r="IWQ1110" s="127"/>
      <c r="IWR1110" s="127"/>
      <c r="IWS1110" s="127"/>
      <c r="IWT1110" s="127"/>
      <c r="IWU1110" s="127"/>
      <c r="IWV1110" s="127"/>
      <c r="IWW1110" s="127"/>
      <c r="IWX1110" s="127"/>
      <c r="IWY1110" s="127"/>
      <c r="IWZ1110" s="127"/>
      <c r="IXA1110" s="127"/>
      <c r="IXB1110" s="127"/>
      <c r="IXC1110" s="127"/>
      <c r="IXD1110" s="127"/>
      <c r="IXE1110" s="127"/>
      <c r="IXF1110" s="127"/>
      <c r="IXG1110" s="127"/>
      <c r="IXH1110" s="127"/>
      <c r="IXI1110" s="127"/>
      <c r="IXJ1110" s="127"/>
      <c r="IXK1110" s="127"/>
      <c r="IXL1110" s="127"/>
      <c r="IXM1110" s="127"/>
      <c r="IXN1110" s="127"/>
      <c r="IXO1110" s="127"/>
      <c r="IXP1110" s="127"/>
      <c r="IXQ1110" s="127"/>
      <c r="IXR1110" s="127"/>
      <c r="IXS1110" s="127"/>
      <c r="IXT1110" s="127"/>
      <c r="IXU1110" s="127"/>
      <c r="IXV1110" s="127"/>
      <c r="IXW1110" s="127"/>
      <c r="IXX1110" s="127"/>
      <c r="IXY1110" s="127"/>
      <c r="IXZ1110" s="127"/>
      <c r="IYA1110" s="127"/>
      <c r="IYB1110" s="127"/>
      <c r="IYC1110" s="127"/>
      <c r="IYD1110" s="127"/>
      <c r="IYE1110" s="127"/>
      <c r="IYF1110" s="127"/>
      <c r="IYG1110" s="127"/>
      <c r="IYH1110" s="127"/>
      <c r="IYI1110" s="127"/>
      <c r="IYJ1110" s="127"/>
      <c r="IYK1110" s="127"/>
      <c r="IYL1110" s="127"/>
      <c r="IYM1110" s="127"/>
      <c r="IYN1110" s="127"/>
      <c r="IYO1110" s="127"/>
      <c r="IYP1110" s="127"/>
      <c r="IYQ1110" s="127"/>
      <c r="IYR1110" s="127"/>
      <c r="IYS1110" s="127"/>
      <c r="IYT1110" s="127"/>
      <c r="IYU1110" s="127"/>
      <c r="IYV1110" s="127"/>
      <c r="IYW1110" s="127"/>
      <c r="IYX1110" s="127"/>
      <c r="IYY1110" s="127"/>
      <c r="IYZ1110" s="127"/>
      <c r="IZA1110" s="127"/>
      <c r="IZB1110" s="127"/>
      <c r="IZC1110" s="127"/>
      <c r="IZD1110" s="127"/>
      <c r="IZE1110" s="127"/>
      <c r="IZF1110" s="127"/>
      <c r="IZG1110" s="127"/>
      <c r="IZH1110" s="127"/>
      <c r="IZI1110" s="127"/>
      <c r="IZJ1110" s="127"/>
      <c r="IZK1110" s="127"/>
      <c r="IZL1110" s="127"/>
      <c r="IZM1110" s="127"/>
      <c r="IZN1110" s="127"/>
      <c r="IZO1110" s="127"/>
      <c r="IZP1110" s="127"/>
      <c r="IZQ1110" s="127"/>
      <c r="IZR1110" s="127"/>
      <c r="IZS1110" s="127"/>
      <c r="IZT1110" s="127"/>
      <c r="IZU1110" s="127"/>
      <c r="IZV1110" s="127"/>
      <c r="IZW1110" s="127"/>
      <c r="IZX1110" s="127"/>
      <c r="IZY1110" s="127"/>
      <c r="IZZ1110" s="127"/>
      <c r="JAA1110" s="127"/>
      <c r="JAB1110" s="127"/>
      <c r="JAC1110" s="127"/>
      <c r="JAD1110" s="127"/>
      <c r="JAE1110" s="127"/>
      <c r="JAF1110" s="127"/>
      <c r="JAG1110" s="127"/>
      <c r="JAH1110" s="127"/>
      <c r="JAI1110" s="127"/>
      <c r="JAJ1110" s="127"/>
      <c r="JAK1110" s="127"/>
      <c r="JAL1110" s="127"/>
      <c r="JAM1110" s="127"/>
      <c r="JAN1110" s="127"/>
      <c r="JAO1110" s="127"/>
      <c r="JAP1110" s="127"/>
      <c r="JAQ1110" s="127"/>
      <c r="JAR1110" s="127"/>
      <c r="JAS1110" s="127"/>
      <c r="JAT1110" s="127"/>
      <c r="JAU1110" s="127"/>
      <c r="JAV1110" s="127"/>
      <c r="JAW1110" s="127"/>
      <c r="JAX1110" s="127"/>
      <c r="JAY1110" s="127"/>
      <c r="JAZ1110" s="127"/>
      <c r="JBA1110" s="127"/>
      <c r="JBB1110" s="127"/>
      <c r="JBC1110" s="127"/>
      <c r="JBD1110" s="127"/>
      <c r="JBE1110" s="127"/>
      <c r="JBF1110" s="127"/>
      <c r="JBG1110" s="127"/>
      <c r="JBH1110" s="127"/>
      <c r="JBI1110" s="127"/>
      <c r="JBJ1110" s="127"/>
      <c r="JBK1110" s="127"/>
      <c r="JBL1110" s="127"/>
      <c r="JBM1110" s="127"/>
      <c r="JBN1110" s="127"/>
      <c r="JBO1110" s="127"/>
      <c r="JBP1110" s="127"/>
      <c r="JBQ1110" s="127"/>
      <c r="JBR1110" s="127"/>
      <c r="JBS1110" s="127"/>
      <c r="JBT1110" s="127"/>
      <c r="JBU1110" s="127"/>
      <c r="JBV1110" s="127"/>
      <c r="JBW1110" s="127"/>
      <c r="JBX1110" s="127"/>
      <c r="JBY1110" s="127"/>
      <c r="JBZ1110" s="127"/>
      <c r="JCA1110" s="127"/>
      <c r="JCB1110" s="127"/>
      <c r="JCC1110" s="127"/>
      <c r="JCD1110" s="127"/>
      <c r="JCE1110" s="127"/>
      <c r="JCF1110" s="127"/>
      <c r="JCG1110" s="127"/>
      <c r="JCH1110" s="127"/>
      <c r="JCI1110" s="127"/>
      <c r="JCJ1110" s="127"/>
      <c r="JCK1110" s="127"/>
      <c r="JCL1110" s="127"/>
      <c r="JCM1110" s="127"/>
      <c r="JCN1110" s="127"/>
      <c r="JCO1110" s="127"/>
      <c r="JCP1110" s="127"/>
      <c r="JCQ1110" s="127"/>
      <c r="JCR1110" s="127"/>
      <c r="JCS1110" s="127"/>
      <c r="JCT1110" s="127"/>
      <c r="JCU1110" s="127"/>
      <c r="JCV1110" s="127"/>
      <c r="JCW1110" s="127"/>
      <c r="JCX1110" s="127"/>
      <c r="JCY1110" s="127"/>
      <c r="JCZ1110" s="127"/>
      <c r="JDA1110" s="127"/>
      <c r="JDB1110" s="127"/>
      <c r="JDC1110" s="127"/>
      <c r="JDD1110" s="127"/>
      <c r="JDE1110" s="127"/>
      <c r="JDF1110" s="127"/>
      <c r="JDG1110" s="127"/>
      <c r="JDH1110" s="127"/>
      <c r="JDI1110" s="127"/>
      <c r="JDJ1110" s="127"/>
      <c r="JDK1110" s="127"/>
      <c r="JDL1110" s="127"/>
      <c r="JDM1110" s="127"/>
      <c r="JDN1110" s="127"/>
      <c r="JDO1110" s="127"/>
      <c r="JDP1110" s="127"/>
      <c r="JDQ1110" s="127"/>
      <c r="JDR1110" s="127"/>
      <c r="JDS1110" s="127"/>
      <c r="JDT1110" s="127"/>
      <c r="JDU1110" s="127"/>
      <c r="JDV1110" s="127"/>
      <c r="JDW1110" s="127"/>
      <c r="JDX1110" s="127"/>
      <c r="JDY1110" s="127"/>
      <c r="JDZ1110" s="127"/>
      <c r="JEA1110" s="127"/>
      <c r="JEB1110" s="127"/>
      <c r="JEC1110" s="127"/>
      <c r="JED1110" s="127"/>
      <c r="JEE1110" s="127"/>
      <c r="JEF1110" s="127"/>
      <c r="JEG1110" s="127"/>
      <c r="JEH1110" s="127"/>
      <c r="JEI1110" s="127"/>
      <c r="JEJ1110" s="127"/>
      <c r="JEK1110" s="127"/>
      <c r="JEL1110" s="127"/>
      <c r="JEM1110" s="127"/>
      <c r="JEN1110" s="127"/>
      <c r="JEO1110" s="127"/>
      <c r="JEP1110" s="127"/>
      <c r="JEQ1110" s="127"/>
      <c r="JER1110" s="127"/>
      <c r="JES1110" s="127"/>
      <c r="JET1110" s="127"/>
      <c r="JEU1110" s="127"/>
      <c r="JEV1110" s="127"/>
      <c r="JEW1110" s="127"/>
      <c r="JEX1110" s="127"/>
      <c r="JEY1110" s="127"/>
      <c r="JEZ1110" s="127"/>
      <c r="JFA1110" s="127"/>
      <c r="JFB1110" s="127"/>
      <c r="JFC1110" s="127"/>
      <c r="JFD1110" s="127"/>
      <c r="JFE1110" s="127"/>
      <c r="JFF1110" s="127"/>
      <c r="JFG1110" s="127"/>
      <c r="JFH1110" s="127"/>
      <c r="JFI1110" s="127"/>
      <c r="JFJ1110" s="127"/>
      <c r="JFK1110" s="127"/>
      <c r="JFL1110" s="127"/>
      <c r="JFM1110" s="127"/>
      <c r="JFN1110" s="127"/>
      <c r="JFO1110" s="127"/>
      <c r="JFP1110" s="127"/>
      <c r="JFQ1110" s="127"/>
      <c r="JFR1110" s="127"/>
      <c r="JFS1110" s="127"/>
      <c r="JFT1110" s="127"/>
      <c r="JFU1110" s="127"/>
      <c r="JFV1110" s="127"/>
      <c r="JFW1110" s="127"/>
      <c r="JFX1110" s="127"/>
      <c r="JFY1110" s="127"/>
      <c r="JFZ1110" s="127"/>
      <c r="JGA1110" s="127"/>
      <c r="JGB1110" s="127"/>
      <c r="JGC1110" s="127"/>
      <c r="JGD1110" s="127"/>
      <c r="JGE1110" s="127"/>
      <c r="JGF1110" s="127"/>
      <c r="JGG1110" s="127"/>
      <c r="JGH1110" s="127"/>
      <c r="JGI1110" s="127"/>
      <c r="JGJ1110" s="127"/>
      <c r="JGK1110" s="127"/>
      <c r="JGL1110" s="127"/>
      <c r="JGM1110" s="127"/>
      <c r="JGN1110" s="127"/>
      <c r="JGO1110" s="127"/>
      <c r="JGP1110" s="127"/>
      <c r="JGQ1110" s="127"/>
      <c r="JGR1110" s="127"/>
      <c r="JGS1110" s="127"/>
      <c r="JGT1110" s="127"/>
      <c r="JGU1110" s="127"/>
      <c r="JGV1110" s="127"/>
      <c r="JGW1110" s="127"/>
      <c r="JGX1110" s="127"/>
      <c r="JGY1110" s="127"/>
      <c r="JGZ1110" s="127"/>
      <c r="JHA1110" s="127"/>
      <c r="JHB1110" s="127"/>
      <c r="JHC1110" s="127"/>
      <c r="JHD1110" s="127"/>
      <c r="JHE1110" s="127"/>
      <c r="JHF1110" s="127"/>
      <c r="JHG1110" s="127"/>
      <c r="JHH1110" s="127"/>
      <c r="JHI1110" s="127"/>
      <c r="JHJ1110" s="127"/>
      <c r="JHK1110" s="127"/>
      <c r="JHL1110" s="127"/>
      <c r="JHM1110" s="127"/>
      <c r="JHN1110" s="127"/>
      <c r="JHO1110" s="127"/>
      <c r="JHP1110" s="127"/>
      <c r="JHQ1110" s="127"/>
      <c r="JHR1110" s="127"/>
      <c r="JHS1110" s="127"/>
      <c r="JHT1110" s="127"/>
      <c r="JHU1110" s="127"/>
      <c r="JHV1110" s="127"/>
      <c r="JHW1110" s="127"/>
      <c r="JHX1110" s="127"/>
      <c r="JHY1110" s="127"/>
      <c r="JHZ1110" s="127"/>
      <c r="JIA1110" s="127"/>
      <c r="JIB1110" s="127"/>
      <c r="JIC1110" s="127"/>
      <c r="JID1110" s="127"/>
      <c r="JIE1110" s="127"/>
      <c r="JIF1110" s="127"/>
      <c r="JIG1110" s="127"/>
      <c r="JIH1110" s="127"/>
      <c r="JII1110" s="127"/>
      <c r="JIJ1110" s="127"/>
      <c r="JIK1110" s="127"/>
      <c r="JIL1110" s="127"/>
      <c r="JIM1110" s="127"/>
      <c r="JIN1110" s="127"/>
      <c r="JIO1110" s="127"/>
      <c r="JIP1110" s="127"/>
      <c r="JIQ1110" s="127"/>
      <c r="JIR1110" s="127"/>
      <c r="JIS1110" s="127"/>
      <c r="JIT1110" s="127"/>
      <c r="JIU1110" s="127"/>
      <c r="JIV1110" s="127"/>
      <c r="JIW1110" s="127"/>
      <c r="JIX1110" s="127"/>
      <c r="JIY1110" s="127"/>
      <c r="JIZ1110" s="127"/>
      <c r="JJA1110" s="127"/>
      <c r="JJB1110" s="127"/>
      <c r="JJC1110" s="127"/>
      <c r="JJD1110" s="127"/>
      <c r="JJE1110" s="127"/>
      <c r="JJF1110" s="127"/>
      <c r="JJG1110" s="127"/>
      <c r="JJH1110" s="127"/>
      <c r="JJI1110" s="127"/>
      <c r="JJJ1110" s="127"/>
      <c r="JJK1110" s="127"/>
      <c r="JJL1110" s="127"/>
      <c r="JJM1110" s="127"/>
      <c r="JJN1110" s="127"/>
      <c r="JJO1110" s="127"/>
      <c r="JJP1110" s="127"/>
      <c r="JJQ1110" s="127"/>
      <c r="JJR1110" s="127"/>
      <c r="JJS1110" s="127"/>
      <c r="JJT1110" s="127"/>
      <c r="JJU1110" s="127"/>
      <c r="JJV1110" s="127"/>
      <c r="JJW1110" s="127"/>
      <c r="JJX1110" s="127"/>
      <c r="JJY1110" s="127"/>
      <c r="JJZ1110" s="127"/>
      <c r="JKA1110" s="127"/>
      <c r="JKB1110" s="127"/>
      <c r="JKC1110" s="127"/>
      <c r="JKD1110" s="127"/>
      <c r="JKE1110" s="127"/>
      <c r="JKF1110" s="127"/>
      <c r="JKG1110" s="127"/>
      <c r="JKH1110" s="127"/>
      <c r="JKI1110" s="127"/>
      <c r="JKJ1110" s="127"/>
      <c r="JKK1110" s="127"/>
      <c r="JKL1110" s="127"/>
      <c r="JKM1110" s="127"/>
      <c r="JKN1110" s="127"/>
      <c r="JKO1110" s="127"/>
      <c r="JKP1110" s="127"/>
      <c r="JKQ1110" s="127"/>
      <c r="JKR1110" s="127"/>
      <c r="JKS1110" s="127"/>
      <c r="JKT1110" s="127"/>
      <c r="JKU1110" s="127"/>
      <c r="JKV1110" s="127"/>
      <c r="JKW1110" s="127"/>
      <c r="JKX1110" s="127"/>
      <c r="JKY1110" s="127"/>
      <c r="JKZ1110" s="127"/>
      <c r="JLA1110" s="127"/>
      <c r="JLB1110" s="127"/>
      <c r="JLC1110" s="127"/>
      <c r="JLD1110" s="127"/>
      <c r="JLE1110" s="127"/>
      <c r="JLF1110" s="127"/>
      <c r="JLG1110" s="127"/>
      <c r="JLH1110" s="127"/>
      <c r="JLI1110" s="127"/>
      <c r="JLJ1110" s="127"/>
      <c r="JLK1110" s="127"/>
      <c r="JLL1110" s="127"/>
      <c r="JLM1110" s="127"/>
      <c r="JLN1110" s="127"/>
      <c r="JLO1110" s="127"/>
      <c r="JLP1110" s="127"/>
      <c r="JLQ1110" s="127"/>
      <c r="JLR1110" s="127"/>
      <c r="JLS1110" s="127"/>
      <c r="JLT1110" s="127"/>
      <c r="JLU1110" s="127"/>
      <c r="JLV1110" s="127"/>
      <c r="JLW1110" s="127"/>
      <c r="JLX1110" s="127"/>
      <c r="JLY1110" s="127"/>
      <c r="JLZ1110" s="127"/>
      <c r="JMA1110" s="127"/>
      <c r="JMB1110" s="127"/>
      <c r="JMC1110" s="127"/>
      <c r="JMD1110" s="127"/>
      <c r="JME1110" s="127"/>
      <c r="JMF1110" s="127"/>
      <c r="JMG1110" s="127"/>
      <c r="JMH1110" s="127"/>
      <c r="JMI1110" s="127"/>
      <c r="JMJ1110" s="127"/>
      <c r="JMK1110" s="127"/>
      <c r="JML1110" s="127"/>
      <c r="JMM1110" s="127"/>
      <c r="JMN1110" s="127"/>
      <c r="JMO1110" s="127"/>
      <c r="JMP1110" s="127"/>
      <c r="JMQ1110" s="127"/>
      <c r="JMR1110" s="127"/>
      <c r="JMS1110" s="127"/>
      <c r="JMT1110" s="127"/>
      <c r="JMU1110" s="127"/>
      <c r="JMV1110" s="127"/>
      <c r="JMW1110" s="127"/>
      <c r="JMX1110" s="127"/>
      <c r="JMY1110" s="127"/>
      <c r="JMZ1110" s="127"/>
      <c r="JNA1110" s="127"/>
      <c r="JNB1110" s="127"/>
      <c r="JNC1110" s="127"/>
      <c r="JND1110" s="127"/>
      <c r="JNE1110" s="127"/>
      <c r="JNF1110" s="127"/>
      <c r="JNG1110" s="127"/>
      <c r="JNH1110" s="127"/>
      <c r="JNI1110" s="127"/>
      <c r="JNJ1110" s="127"/>
      <c r="JNK1110" s="127"/>
      <c r="JNL1110" s="127"/>
      <c r="JNM1110" s="127"/>
      <c r="JNN1110" s="127"/>
      <c r="JNO1110" s="127"/>
      <c r="JNP1110" s="127"/>
      <c r="JNQ1110" s="127"/>
      <c r="JNR1110" s="127"/>
      <c r="JNS1110" s="127"/>
      <c r="JNT1110" s="127"/>
      <c r="JNU1110" s="127"/>
      <c r="JNV1110" s="127"/>
      <c r="JNW1110" s="127"/>
      <c r="JNX1110" s="127"/>
      <c r="JNY1110" s="127"/>
      <c r="JNZ1110" s="127"/>
      <c r="JOA1110" s="127"/>
      <c r="JOB1110" s="127"/>
      <c r="JOC1110" s="127"/>
      <c r="JOD1110" s="127"/>
      <c r="JOE1110" s="127"/>
      <c r="JOF1110" s="127"/>
      <c r="JOG1110" s="127"/>
      <c r="JOH1110" s="127"/>
      <c r="JOI1110" s="127"/>
      <c r="JOJ1110" s="127"/>
      <c r="JOK1110" s="127"/>
      <c r="JOL1110" s="127"/>
      <c r="JOM1110" s="127"/>
      <c r="JON1110" s="127"/>
      <c r="JOO1110" s="127"/>
      <c r="JOP1110" s="127"/>
      <c r="JOQ1110" s="127"/>
      <c r="JOR1110" s="127"/>
      <c r="JOS1110" s="127"/>
      <c r="JOT1110" s="127"/>
      <c r="JOU1110" s="127"/>
      <c r="JOV1110" s="127"/>
      <c r="JOW1110" s="127"/>
      <c r="JOX1110" s="127"/>
      <c r="JOY1110" s="127"/>
      <c r="JOZ1110" s="127"/>
      <c r="JPA1110" s="127"/>
      <c r="JPB1110" s="127"/>
      <c r="JPC1110" s="127"/>
      <c r="JPD1110" s="127"/>
      <c r="JPE1110" s="127"/>
      <c r="JPF1110" s="127"/>
      <c r="JPG1110" s="127"/>
      <c r="JPH1110" s="127"/>
      <c r="JPI1110" s="127"/>
      <c r="JPJ1110" s="127"/>
      <c r="JPK1110" s="127"/>
      <c r="JPL1110" s="127"/>
      <c r="JPM1110" s="127"/>
      <c r="JPN1110" s="127"/>
      <c r="JPO1110" s="127"/>
      <c r="JPP1110" s="127"/>
      <c r="JPQ1110" s="127"/>
      <c r="JPR1110" s="127"/>
      <c r="JPS1110" s="127"/>
      <c r="JPT1110" s="127"/>
      <c r="JPU1110" s="127"/>
      <c r="JPV1110" s="127"/>
      <c r="JPW1110" s="127"/>
      <c r="JPX1110" s="127"/>
      <c r="JPY1110" s="127"/>
      <c r="JPZ1110" s="127"/>
      <c r="JQA1110" s="127"/>
      <c r="JQB1110" s="127"/>
      <c r="JQC1110" s="127"/>
      <c r="JQD1110" s="127"/>
      <c r="JQE1110" s="127"/>
      <c r="JQF1110" s="127"/>
      <c r="JQG1110" s="127"/>
      <c r="JQH1110" s="127"/>
      <c r="JQI1110" s="127"/>
      <c r="JQJ1110" s="127"/>
      <c r="JQK1110" s="127"/>
      <c r="JQL1110" s="127"/>
      <c r="JQM1110" s="127"/>
      <c r="JQN1110" s="127"/>
      <c r="JQO1110" s="127"/>
      <c r="JQP1110" s="127"/>
      <c r="JQQ1110" s="127"/>
      <c r="JQR1110" s="127"/>
      <c r="JQS1110" s="127"/>
      <c r="JQT1110" s="127"/>
      <c r="JQU1110" s="127"/>
      <c r="JQV1110" s="127"/>
      <c r="JQW1110" s="127"/>
      <c r="JQX1110" s="127"/>
      <c r="JQY1110" s="127"/>
      <c r="JQZ1110" s="127"/>
      <c r="JRA1110" s="127"/>
      <c r="JRB1110" s="127"/>
      <c r="JRC1110" s="127"/>
      <c r="JRD1110" s="127"/>
      <c r="JRE1110" s="127"/>
      <c r="JRF1110" s="127"/>
      <c r="JRG1110" s="127"/>
      <c r="JRH1110" s="127"/>
      <c r="JRI1110" s="127"/>
      <c r="JRJ1110" s="127"/>
      <c r="JRK1110" s="127"/>
      <c r="JRL1110" s="127"/>
      <c r="JRM1110" s="127"/>
      <c r="JRN1110" s="127"/>
      <c r="JRO1110" s="127"/>
      <c r="JRP1110" s="127"/>
      <c r="JRQ1110" s="127"/>
      <c r="JRR1110" s="127"/>
      <c r="JRS1110" s="127"/>
      <c r="JRT1110" s="127"/>
      <c r="JRU1110" s="127"/>
      <c r="JRV1110" s="127"/>
      <c r="JRW1110" s="127"/>
      <c r="JRX1110" s="127"/>
      <c r="JRY1110" s="127"/>
      <c r="JRZ1110" s="127"/>
      <c r="JSA1110" s="127"/>
      <c r="JSB1110" s="127"/>
      <c r="JSC1110" s="127"/>
      <c r="JSD1110" s="127"/>
      <c r="JSE1110" s="127"/>
      <c r="JSF1110" s="127"/>
      <c r="JSG1110" s="127"/>
      <c r="JSH1110" s="127"/>
      <c r="JSI1110" s="127"/>
      <c r="JSJ1110" s="127"/>
      <c r="JSK1110" s="127"/>
      <c r="JSL1110" s="127"/>
      <c r="JSM1110" s="127"/>
      <c r="JSN1110" s="127"/>
      <c r="JSO1110" s="127"/>
      <c r="JSP1110" s="127"/>
      <c r="JSQ1110" s="127"/>
      <c r="JSR1110" s="127"/>
      <c r="JSS1110" s="127"/>
      <c r="JST1110" s="127"/>
      <c r="JSU1110" s="127"/>
      <c r="JSV1110" s="127"/>
      <c r="JSW1110" s="127"/>
      <c r="JSX1110" s="127"/>
      <c r="JSY1110" s="127"/>
      <c r="JSZ1110" s="127"/>
      <c r="JTA1110" s="127"/>
      <c r="JTB1110" s="127"/>
      <c r="JTC1110" s="127"/>
      <c r="JTD1110" s="127"/>
      <c r="JTE1110" s="127"/>
      <c r="JTF1110" s="127"/>
      <c r="JTG1110" s="127"/>
      <c r="JTH1110" s="127"/>
      <c r="JTI1110" s="127"/>
      <c r="JTJ1110" s="127"/>
      <c r="JTK1110" s="127"/>
      <c r="JTL1110" s="127"/>
      <c r="JTM1110" s="127"/>
      <c r="JTN1110" s="127"/>
      <c r="JTO1110" s="127"/>
      <c r="JTP1110" s="127"/>
      <c r="JTQ1110" s="127"/>
      <c r="JTR1110" s="127"/>
      <c r="JTS1110" s="127"/>
      <c r="JTT1110" s="127"/>
      <c r="JTU1110" s="127"/>
      <c r="JTV1110" s="127"/>
      <c r="JTW1110" s="127"/>
      <c r="JTX1110" s="127"/>
      <c r="JTY1110" s="127"/>
      <c r="JTZ1110" s="127"/>
      <c r="JUA1110" s="127"/>
      <c r="JUB1110" s="127"/>
      <c r="JUC1110" s="127"/>
      <c r="JUD1110" s="127"/>
      <c r="JUE1110" s="127"/>
      <c r="JUF1110" s="127"/>
      <c r="JUG1110" s="127"/>
      <c r="JUH1110" s="127"/>
      <c r="JUI1110" s="127"/>
      <c r="JUJ1110" s="127"/>
      <c r="JUK1110" s="127"/>
      <c r="JUL1110" s="127"/>
      <c r="JUM1110" s="127"/>
      <c r="JUN1110" s="127"/>
      <c r="JUO1110" s="127"/>
      <c r="JUP1110" s="127"/>
      <c r="JUQ1110" s="127"/>
      <c r="JUR1110" s="127"/>
      <c r="JUS1110" s="127"/>
      <c r="JUT1110" s="127"/>
      <c r="JUU1110" s="127"/>
      <c r="JUV1110" s="127"/>
      <c r="JUW1110" s="127"/>
      <c r="JUX1110" s="127"/>
      <c r="JUY1110" s="127"/>
      <c r="JUZ1110" s="127"/>
      <c r="JVA1110" s="127"/>
      <c r="JVB1110" s="127"/>
      <c r="JVC1110" s="127"/>
      <c r="JVD1110" s="127"/>
      <c r="JVE1110" s="127"/>
      <c r="JVF1110" s="127"/>
      <c r="JVG1110" s="127"/>
      <c r="JVH1110" s="127"/>
      <c r="JVI1110" s="127"/>
      <c r="JVJ1110" s="127"/>
      <c r="JVK1110" s="127"/>
      <c r="JVL1110" s="127"/>
      <c r="JVM1110" s="127"/>
      <c r="JVN1110" s="127"/>
      <c r="JVO1110" s="127"/>
      <c r="JVP1110" s="127"/>
      <c r="JVQ1110" s="127"/>
      <c r="JVR1110" s="127"/>
      <c r="JVS1110" s="127"/>
      <c r="JVT1110" s="127"/>
      <c r="JVU1110" s="127"/>
      <c r="JVV1110" s="127"/>
      <c r="JVW1110" s="127"/>
      <c r="JVX1110" s="127"/>
      <c r="JVY1110" s="127"/>
      <c r="JVZ1110" s="127"/>
      <c r="JWA1110" s="127"/>
      <c r="JWB1110" s="127"/>
      <c r="JWC1110" s="127"/>
      <c r="JWD1110" s="127"/>
      <c r="JWE1110" s="127"/>
      <c r="JWF1110" s="127"/>
      <c r="JWG1110" s="127"/>
      <c r="JWH1110" s="127"/>
      <c r="JWI1110" s="127"/>
      <c r="JWJ1110" s="127"/>
      <c r="JWK1110" s="127"/>
      <c r="JWL1110" s="127"/>
      <c r="JWM1110" s="127"/>
      <c r="JWN1110" s="127"/>
      <c r="JWO1110" s="127"/>
      <c r="JWP1110" s="127"/>
      <c r="JWQ1110" s="127"/>
      <c r="JWR1110" s="127"/>
      <c r="JWS1110" s="127"/>
      <c r="JWT1110" s="127"/>
      <c r="JWU1110" s="127"/>
      <c r="JWV1110" s="127"/>
      <c r="JWW1110" s="127"/>
      <c r="JWX1110" s="127"/>
      <c r="JWY1110" s="127"/>
      <c r="JWZ1110" s="127"/>
      <c r="JXA1110" s="127"/>
      <c r="JXB1110" s="127"/>
      <c r="JXC1110" s="127"/>
      <c r="JXD1110" s="127"/>
      <c r="JXE1110" s="127"/>
      <c r="JXF1110" s="127"/>
      <c r="JXG1110" s="127"/>
      <c r="JXH1110" s="127"/>
      <c r="JXI1110" s="127"/>
      <c r="JXJ1110" s="127"/>
      <c r="JXK1110" s="127"/>
      <c r="JXL1110" s="127"/>
      <c r="JXM1110" s="127"/>
      <c r="JXN1110" s="127"/>
      <c r="JXO1110" s="127"/>
      <c r="JXP1110" s="127"/>
      <c r="JXQ1110" s="127"/>
      <c r="JXR1110" s="127"/>
      <c r="JXS1110" s="127"/>
      <c r="JXT1110" s="127"/>
      <c r="JXU1110" s="127"/>
      <c r="JXV1110" s="127"/>
      <c r="JXW1110" s="127"/>
      <c r="JXX1110" s="127"/>
      <c r="JXY1110" s="127"/>
      <c r="JXZ1110" s="127"/>
      <c r="JYA1110" s="127"/>
      <c r="JYB1110" s="127"/>
      <c r="JYC1110" s="127"/>
      <c r="JYD1110" s="127"/>
      <c r="JYE1110" s="127"/>
      <c r="JYF1110" s="127"/>
      <c r="JYG1110" s="127"/>
      <c r="JYH1110" s="127"/>
      <c r="JYI1110" s="127"/>
      <c r="JYJ1110" s="127"/>
      <c r="JYK1110" s="127"/>
      <c r="JYL1110" s="127"/>
      <c r="JYM1110" s="127"/>
      <c r="JYN1110" s="127"/>
      <c r="JYO1110" s="127"/>
      <c r="JYP1110" s="127"/>
      <c r="JYQ1110" s="127"/>
      <c r="JYR1110" s="127"/>
      <c r="JYS1110" s="127"/>
      <c r="JYT1110" s="127"/>
      <c r="JYU1110" s="127"/>
      <c r="JYV1110" s="127"/>
      <c r="JYW1110" s="127"/>
      <c r="JYX1110" s="127"/>
      <c r="JYY1110" s="127"/>
      <c r="JYZ1110" s="127"/>
      <c r="JZA1110" s="127"/>
      <c r="JZB1110" s="127"/>
      <c r="JZC1110" s="127"/>
      <c r="JZD1110" s="127"/>
      <c r="JZE1110" s="127"/>
      <c r="JZF1110" s="127"/>
      <c r="JZG1110" s="127"/>
      <c r="JZH1110" s="127"/>
      <c r="JZI1110" s="127"/>
      <c r="JZJ1110" s="127"/>
      <c r="JZK1110" s="127"/>
      <c r="JZL1110" s="127"/>
      <c r="JZM1110" s="127"/>
      <c r="JZN1110" s="127"/>
      <c r="JZO1110" s="127"/>
      <c r="JZP1110" s="127"/>
      <c r="JZQ1110" s="127"/>
      <c r="JZR1110" s="127"/>
      <c r="JZS1110" s="127"/>
      <c r="JZT1110" s="127"/>
      <c r="JZU1110" s="127"/>
      <c r="JZV1110" s="127"/>
      <c r="JZW1110" s="127"/>
      <c r="JZX1110" s="127"/>
      <c r="JZY1110" s="127"/>
      <c r="JZZ1110" s="127"/>
      <c r="KAA1110" s="127"/>
      <c r="KAB1110" s="127"/>
      <c r="KAC1110" s="127"/>
      <c r="KAD1110" s="127"/>
      <c r="KAE1110" s="127"/>
      <c r="KAF1110" s="127"/>
      <c r="KAG1110" s="127"/>
      <c r="KAH1110" s="127"/>
      <c r="KAI1110" s="127"/>
      <c r="KAJ1110" s="127"/>
      <c r="KAK1110" s="127"/>
      <c r="KAL1110" s="127"/>
      <c r="KAM1110" s="127"/>
      <c r="KAN1110" s="127"/>
      <c r="KAO1110" s="127"/>
      <c r="KAP1110" s="127"/>
      <c r="KAQ1110" s="127"/>
      <c r="KAR1110" s="127"/>
      <c r="KAS1110" s="127"/>
      <c r="KAT1110" s="127"/>
      <c r="KAU1110" s="127"/>
      <c r="KAV1110" s="127"/>
      <c r="KAW1110" s="127"/>
      <c r="KAX1110" s="127"/>
      <c r="KAY1110" s="127"/>
      <c r="KAZ1110" s="127"/>
      <c r="KBA1110" s="127"/>
      <c r="KBB1110" s="127"/>
      <c r="KBC1110" s="127"/>
      <c r="KBD1110" s="127"/>
      <c r="KBE1110" s="127"/>
      <c r="KBF1110" s="127"/>
      <c r="KBG1110" s="127"/>
      <c r="KBH1110" s="127"/>
      <c r="KBI1110" s="127"/>
      <c r="KBJ1110" s="127"/>
      <c r="KBK1110" s="127"/>
      <c r="KBL1110" s="127"/>
      <c r="KBM1110" s="127"/>
      <c r="KBN1110" s="127"/>
      <c r="KBO1110" s="127"/>
      <c r="KBP1110" s="127"/>
      <c r="KBQ1110" s="127"/>
      <c r="KBR1110" s="127"/>
      <c r="KBS1110" s="127"/>
      <c r="KBT1110" s="127"/>
      <c r="KBU1110" s="127"/>
      <c r="KBV1110" s="127"/>
      <c r="KBW1110" s="127"/>
      <c r="KBX1110" s="127"/>
      <c r="KBY1110" s="127"/>
      <c r="KBZ1110" s="127"/>
      <c r="KCA1110" s="127"/>
      <c r="KCB1110" s="127"/>
      <c r="KCC1110" s="127"/>
      <c r="KCD1110" s="127"/>
      <c r="KCE1110" s="127"/>
      <c r="KCF1110" s="127"/>
      <c r="KCG1110" s="127"/>
      <c r="KCH1110" s="127"/>
      <c r="KCI1110" s="127"/>
      <c r="KCJ1110" s="127"/>
      <c r="KCK1110" s="127"/>
      <c r="KCL1110" s="127"/>
      <c r="KCM1110" s="127"/>
      <c r="KCN1110" s="127"/>
      <c r="KCO1110" s="127"/>
      <c r="KCP1110" s="127"/>
      <c r="KCQ1110" s="127"/>
      <c r="KCR1110" s="127"/>
      <c r="KCS1110" s="127"/>
      <c r="KCT1110" s="127"/>
      <c r="KCU1110" s="127"/>
      <c r="KCV1110" s="127"/>
      <c r="KCW1110" s="127"/>
      <c r="KCX1110" s="127"/>
      <c r="KCY1110" s="127"/>
      <c r="KCZ1110" s="127"/>
      <c r="KDA1110" s="127"/>
      <c r="KDB1110" s="127"/>
      <c r="KDC1110" s="127"/>
      <c r="KDD1110" s="127"/>
      <c r="KDE1110" s="127"/>
      <c r="KDF1110" s="127"/>
      <c r="KDG1110" s="127"/>
      <c r="KDH1110" s="127"/>
      <c r="KDI1110" s="127"/>
      <c r="KDJ1110" s="127"/>
      <c r="KDK1110" s="127"/>
      <c r="KDL1110" s="127"/>
      <c r="KDM1110" s="127"/>
      <c r="KDN1110" s="127"/>
      <c r="KDO1110" s="127"/>
      <c r="KDP1110" s="127"/>
      <c r="KDQ1110" s="127"/>
      <c r="KDR1110" s="127"/>
      <c r="KDS1110" s="127"/>
      <c r="KDT1110" s="127"/>
      <c r="KDU1110" s="127"/>
      <c r="KDV1110" s="127"/>
      <c r="KDW1110" s="127"/>
      <c r="KDX1110" s="127"/>
      <c r="KDY1110" s="127"/>
      <c r="KDZ1110" s="127"/>
      <c r="KEA1110" s="127"/>
      <c r="KEB1110" s="127"/>
      <c r="KEC1110" s="127"/>
      <c r="KED1110" s="127"/>
      <c r="KEE1110" s="127"/>
      <c r="KEF1110" s="127"/>
      <c r="KEG1110" s="127"/>
      <c r="KEH1110" s="127"/>
      <c r="KEI1110" s="127"/>
      <c r="KEJ1110" s="127"/>
      <c r="KEK1110" s="127"/>
      <c r="KEL1110" s="127"/>
      <c r="KEM1110" s="127"/>
      <c r="KEN1110" s="127"/>
      <c r="KEO1110" s="127"/>
      <c r="KEP1110" s="127"/>
      <c r="KEQ1110" s="127"/>
      <c r="KER1110" s="127"/>
      <c r="KES1110" s="127"/>
      <c r="KET1110" s="127"/>
      <c r="KEU1110" s="127"/>
      <c r="KEV1110" s="127"/>
      <c r="KEW1110" s="127"/>
      <c r="KEX1110" s="127"/>
      <c r="KEY1110" s="127"/>
      <c r="KEZ1110" s="127"/>
      <c r="KFA1110" s="127"/>
      <c r="KFB1110" s="127"/>
      <c r="KFC1110" s="127"/>
      <c r="KFD1110" s="127"/>
      <c r="KFE1110" s="127"/>
      <c r="KFF1110" s="127"/>
      <c r="KFG1110" s="127"/>
      <c r="KFH1110" s="127"/>
      <c r="KFI1110" s="127"/>
      <c r="KFJ1110" s="127"/>
      <c r="KFK1110" s="127"/>
      <c r="KFL1110" s="127"/>
      <c r="KFM1110" s="127"/>
      <c r="KFN1110" s="127"/>
      <c r="KFO1110" s="127"/>
      <c r="KFP1110" s="127"/>
      <c r="KFQ1110" s="127"/>
      <c r="KFR1110" s="127"/>
      <c r="KFS1110" s="127"/>
      <c r="KFT1110" s="127"/>
      <c r="KFU1110" s="127"/>
      <c r="KFV1110" s="127"/>
      <c r="KFW1110" s="127"/>
      <c r="KFX1110" s="127"/>
      <c r="KFY1110" s="127"/>
      <c r="KFZ1110" s="127"/>
      <c r="KGA1110" s="127"/>
      <c r="KGB1110" s="127"/>
      <c r="KGC1110" s="127"/>
      <c r="KGD1110" s="127"/>
      <c r="KGE1110" s="127"/>
      <c r="KGF1110" s="127"/>
      <c r="KGG1110" s="127"/>
      <c r="KGH1110" s="127"/>
      <c r="KGI1110" s="127"/>
      <c r="KGJ1110" s="127"/>
      <c r="KGK1110" s="127"/>
      <c r="KGL1110" s="127"/>
      <c r="KGM1110" s="127"/>
      <c r="KGN1110" s="127"/>
      <c r="KGO1110" s="127"/>
      <c r="KGP1110" s="127"/>
      <c r="KGQ1110" s="127"/>
      <c r="KGR1110" s="127"/>
      <c r="KGS1110" s="127"/>
      <c r="KGT1110" s="127"/>
      <c r="KGU1110" s="127"/>
      <c r="KGV1110" s="127"/>
      <c r="KGW1110" s="127"/>
      <c r="KGX1110" s="127"/>
      <c r="KGY1110" s="127"/>
      <c r="KGZ1110" s="127"/>
      <c r="KHA1110" s="127"/>
      <c r="KHB1110" s="127"/>
      <c r="KHC1110" s="127"/>
      <c r="KHD1110" s="127"/>
      <c r="KHE1110" s="127"/>
      <c r="KHF1110" s="127"/>
      <c r="KHG1110" s="127"/>
      <c r="KHH1110" s="127"/>
      <c r="KHI1110" s="127"/>
      <c r="KHJ1110" s="127"/>
      <c r="KHK1110" s="127"/>
      <c r="KHL1110" s="127"/>
      <c r="KHM1110" s="127"/>
      <c r="KHN1110" s="127"/>
      <c r="KHO1110" s="127"/>
      <c r="KHP1110" s="127"/>
      <c r="KHQ1110" s="127"/>
      <c r="KHR1110" s="127"/>
      <c r="KHS1110" s="127"/>
      <c r="KHT1110" s="127"/>
      <c r="KHU1110" s="127"/>
      <c r="KHV1110" s="127"/>
      <c r="KHW1110" s="127"/>
      <c r="KHX1110" s="127"/>
      <c r="KHY1110" s="127"/>
      <c r="KHZ1110" s="127"/>
      <c r="KIA1110" s="127"/>
      <c r="KIB1110" s="127"/>
      <c r="KIC1110" s="127"/>
      <c r="KID1110" s="127"/>
      <c r="KIE1110" s="127"/>
      <c r="KIF1110" s="127"/>
      <c r="KIG1110" s="127"/>
      <c r="KIH1110" s="127"/>
      <c r="KII1110" s="127"/>
      <c r="KIJ1110" s="127"/>
      <c r="KIK1110" s="127"/>
      <c r="KIL1110" s="127"/>
      <c r="KIM1110" s="127"/>
      <c r="KIN1110" s="127"/>
      <c r="KIO1110" s="127"/>
      <c r="KIP1110" s="127"/>
      <c r="KIQ1110" s="127"/>
      <c r="KIR1110" s="127"/>
      <c r="KIS1110" s="127"/>
      <c r="KIT1110" s="127"/>
      <c r="KIU1110" s="127"/>
      <c r="KIV1110" s="127"/>
      <c r="KIW1110" s="127"/>
      <c r="KIX1110" s="127"/>
      <c r="KIY1110" s="127"/>
      <c r="KIZ1110" s="127"/>
      <c r="KJA1110" s="127"/>
      <c r="KJB1110" s="127"/>
      <c r="KJC1110" s="127"/>
      <c r="KJD1110" s="127"/>
      <c r="KJE1110" s="127"/>
      <c r="KJF1110" s="127"/>
      <c r="KJG1110" s="127"/>
      <c r="KJH1110" s="127"/>
      <c r="KJI1110" s="127"/>
      <c r="KJJ1110" s="127"/>
      <c r="KJK1110" s="127"/>
      <c r="KJL1110" s="127"/>
      <c r="KJM1110" s="127"/>
      <c r="KJN1110" s="127"/>
      <c r="KJO1110" s="127"/>
      <c r="KJP1110" s="127"/>
      <c r="KJQ1110" s="127"/>
      <c r="KJR1110" s="127"/>
      <c r="KJS1110" s="127"/>
      <c r="KJT1110" s="127"/>
      <c r="KJU1110" s="127"/>
      <c r="KJV1110" s="127"/>
      <c r="KJW1110" s="127"/>
      <c r="KJX1110" s="127"/>
      <c r="KJY1110" s="127"/>
      <c r="KJZ1110" s="127"/>
      <c r="KKA1110" s="127"/>
      <c r="KKB1110" s="127"/>
      <c r="KKC1110" s="127"/>
      <c r="KKD1110" s="127"/>
      <c r="KKE1110" s="127"/>
      <c r="KKF1110" s="127"/>
      <c r="KKG1110" s="127"/>
      <c r="KKH1110" s="127"/>
      <c r="KKI1110" s="127"/>
      <c r="KKJ1110" s="127"/>
      <c r="KKK1110" s="127"/>
      <c r="KKL1110" s="127"/>
      <c r="KKM1110" s="127"/>
      <c r="KKN1110" s="127"/>
      <c r="KKO1110" s="127"/>
      <c r="KKP1110" s="127"/>
      <c r="KKQ1110" s="127"/>
      <c r="KKR1110" s="127"/>
      <c r="KKS1110" s="127"/>
      <c r="KKT1110" s="127"/>
      <c r="KKU1110" s="127"/>
      <c r="KKV1110" s="127"/>
      <c r="KKW1110" s="127"/>
      <c r="KKX1110" s="127"/>
      <c r="KKY1110" s="127"/>
      <c r="KKZ1110" s="127"/>
      <c r="KLA1110" s="127"/>
      <c r="KLB1110" s="127"/>
      <c r="KLC1110" s="127"/>
      <c r="KLD1110" s="127"/>
      <c r="KLE1110" s="127"/>
      <c r="KLF1110" s="127"/>
      <c r="KLG1110" s="127"/>
      <c r="KLH1110" s="127"/>
      <c r="KLI1110" s="127"/>
      <c r="KLJ1110" s="127"/>
      <c r="KLK1110" s="127"/>
      <c r="KLL1110" s="127"/>
      <c r="KLM1110" s="127"/>
      <c r="KLN1110" s="127"/>
      <c r="KLO1110" s="127"/>
      <c r="KLP1110" s="127"/>
      <c r="KLQ1110" s="127"/>
      <c r="KLR1110" s="127"/>
      <c r="KLS1110" s="127"/>
      <c r="KLT1110" s="127"/>
      <c r="KLU1110" s="127"/>
      <c r="KLV1110" s="127"/>
      <c r="KLW1110" s="127"/>
      <c r="KLX1110" s="127"/>
      <c r="KLY1110" s="127"/>
      <c r="KLZ1110" s="127"/>
      <c r="KMA1110" s="127"/>
      <c r="KMB1110" s="127"/>
      <c r="KMC1110" s="127"/>
      <c r="KMD1110" s="127"/>
      <c r="KME1110" s="127"/>
      <c r="KMF1110" s="127"/>
      <c r="KMG1110" s="127"/>
      <c r="KMH1110" s="127"/>
      <c r="KMI1110" s="127"/>
      <c r="KMJ1110" s="127"/>
      <c r="KMK1110" s="127"/>
      <c r="KML1110" s="127"/>
      <c r="KMM1110" s="127"/>
      <c r="KMN1110" s="127"/>
      <c r="KMO1110" s="127"/>
      <c r="KMP1110" s="127"/>
      <c r="KMQ1110" s="127"/>
      <c r="KMR1110" s="127"/>
      <c r="KMS1110" s="127"/>
      <c r="KMT1110" s="127"/>
      <c r="KMU1110" s="127"/>
      <c r="KMV1110" s="127"/>
      <c r="KMW1110" s="127"/>
      <c r="KMX1110" s="127"/>
      <c r="KMY1110" s="127"/>
      <c r="KMZ1110" s="127"/>
      <c r="KNA1110" s="127"/>
      <c r="KNB1110" s="127"/>
      <c r="KNC1110" s="127"/>
      <c r="KND1110" s="127"/>
      <c r="KNE1110" s="127"/>
      <c r="KNF1110" s="127"/>
      <c r="KNG1110" s="127"/>
      <c r="KNH1110" s="127"/>
      <c r="KNI1110" s="127"/>
      <c r="KNJ1110" s="127"/>
      <c r="KNK1110" s="127"/>
      <c r="KNL1110" s="127"/>
      <c r="KNM1110" s="127"/>
      <c r="KNN1110" s="127"/>
      <c r="KNO1110" s="127"/>
      <c r="KNP1110" s="127"/>
      <c r="KNQ1110" s="127"/>
      <c r="KNR1110" s="127"/>
      <c r="KNS1110" s="127"/>
      <c r="KNT1110" s="127"/>
      <c r="KNU1110" s="127"/>
      <c r="KNV1110" s="127"/>
      <c r="KNW1110" s="127"/>
      <c r="KNX1110" s="127"/>
      <c r="KNY1110" s="127"/>
      <c r="KNZ1110" s="127"/>
      <c r="KOA1110" s="127"/>
      <c r="KOB1110" s="127"/>
      <c r="KOC1110" s="127"/>
      <c r="KOD1110" s="127"/>
      <c r="KOE1110" s="127"/>
      <c r="KOF1110" s="127"/>
      <c r="KOG1110" s="127"/>
      <c r="KOH1110" s="127"/>
      <c r="KOI1110" s="127"/>
      <c r="KOJ1110" s="127"/>
      <c r="KOK1110" s="127"/>
      <c r="KOL1110" s="127"/>
      <c r="KOM1110" s="127"/>
      <c r="KON1110" s="127"/>
      <c r="KOO1110" s="127"/>
      <c r="KOP1110" s="127"/>
      <c r="KOQ1110" s="127"/>
      <c r="KOR1110" s="127"/>
      <c r="KOS1110" s="127"/>
      <c r="KOT1110" s="127"/>
      <c r="KOU1110" s="127"/>
      <c r="KOV1110" s="127"/>
      <c r="KOW1110" s="127"/>
      <c r="KOX1110" s="127"/>
      <c r="KOY1110" s="127"/>
      <c r="KOZ1110" s="127"/>
      <c r="KPA1110" s="127"/>
      <c r="KPB1110" s="127"/>
      <c r="KPC1110" s="127"/>
      <c r="KPD1110" s="127"/>
      <c r="KPE1110" s="127"/>
      <c r="KPF1110" s="127"/>
      <c r="KPG1110" s="127"/>
      <c r="KPH1110" s="127"/>
      <c r="KPI1110" s="127"/>
      <c r="KPJ1110" s="127"/>
      <c r="KPK1110" s="127"/>
      <c r="KPL1110" s="127"/>
      <c r="KPM1110" s="127"/>
      <c r="KPN1110" s="127"/>
      <c r="KPO1110" s="127"/>
      <c r="KPP1110" s="127"/>
      <c r="KPQ1110" s="127"/>
      <c r="KPR1110" s="127"/>
      <c r="KPS1110" s="127"/>
      <c r="KPT1110" s="127"/>
      <c r="KPU1110" s="127"/>
      <c r="KPV1110" s="127"/>
      <c r="KPW1110" s="127"/>
      <c r="KPX1110" s="127"/>
      <c r="KPY1110" s="127"/>
      <c r="KPZ1110" s="127"/>
      <c r="KQA1110" s="127"/>
      <c r="KQB1110" s="127"/>
      <c r="KQC1110" s="127"/>
      <c r="KQD1110" s="127"/>
      <c r="KQE1110" s="127"/>
      <c r="KQF1110" s="127"/>
      <c r="KQG1110" s="127"/>
      <c r="KQH1110" s="127"/>
      <c r="KQI1110" s="127"/>
      <c r="KQJ1110" s="127"/>
      <c r="KQK1110" s="127"/>
      <c r="KQL1110" s="127"/>
      <c r="KQM1110" s="127"/>
      <c r="KQN1110" s="127"/>
      <c r="KQO1110" s="127"/>
      <c r="KQP1110" s="127"/>
      <c r="KQQ1110" s="127"/>
      <c r="KQR1110" s="127"/>
      <c r="KQS1110" s="127"/>
      <c r="KQT1110" s="127"/>
      <c r="KQU1110" s="127"/>
      <c r="KQV1110" s="127"/>
      <c r="KQW1110" s="127"/>
      <c r="KQX1110" s="127"/>
      <c r="KQY1110" s="127"/>
      <c r="KQZ1110" s="127"/>
      <c r="KRA1110" s="127"/>
      <c r="KRB1110" s="127"/>
      <c r="KRC1110" s="127"/>
      <c r="KRD1110" s="127"/>
      <c r="KRE1110" s="127"/>
      <c r="KRF1110" s="127"/>
      <c r="KRG1110" s="127"/>
      <c r="KRH1110" s="127"/>
      <c r="KRI1110" s="127"/>
      <c r="KRJ1110" s="127"/>
      <c r="KRK1110" s="127"/>
      <c r="KRL1110" s="127"/>
      <c r="KRM1110" s="127"/>
      <c r="KRN1110" s="127"/>
      <c r="KRO1110" s="127"/>
      <c r="KRP1110" s="127"/>
      <c r="KRQ1110" s="127"/>
      <c r="KRR1110" s="127"/>
      <c r="KRS1110" s="127"/>
      <c r="KRT1110" s="127"/>
      <c r="KRU1110" s="127"/>
      <c r="KRV1110" s="127"/>
      <c r="KRW1110" s="127"/>
      <c r="KRX1110" s="127"/>
      <c r="KRY1110" s="127"/>
      <c r="KRZ1110" s="127"/>
      <c r="KSA1110" s="127"/>
      <c r="KSB1110" s="127"/>
      <c r="KSC1110" s="127"/>
      <c r="KSD1110" s="127"/>
      <c r="KSE1110" s="127"/>
      <c r="KSF1110" s="127"/>
      <c r="KSG1110" s="127"/>
      <c r="KSH1110" s="127"/>
      <c r="KSI1110" s="127"/>
      <c r="KSJ1110" s="127"/>
      <c r="KSK1110" s="127"/>
      <c r="KSL1110" s="127"/>
      <c r="KSM1110" s="127"/>
      <c r="KSN1110" s="127"/>
      <c r="KSO1110" s="127"/>
      <c r="KSP1110" s="127"/>
      <c r="KSQ1110" s="127"/>
      <c r="KSR1110" s="127"/>
      <c r="KSS1110" s="127"/>
      <c r="KST1110" s="127"/>
      <c r="KSU1110" s="127"/>
      <c r="KSV1110" s="127"/>
      <c r="KSW1110" s="127"/>
      <c r="KSX1110" s="127"/>
      <c r="KSY1110" s="127"/>
      <c r="KSZ1110" s="127"/>
      <c r="KTA1110" s="127"/>
      <c r="KTB1110" s="127"/>
      <c r="KTC1110" s="127"/>
      <c r="KTD1110" s="127"/>
      <c r="KTE1110" s="127"/>
      <c r="KTF1110" s="127"/>
      <c r="KTG1110" s="127"/>
      <c r="KTH1110" s="127"/>
      <c r="KTI1110" s="127"/>
      <c r="KTJ1110" s="127"/>
      <c r="KTK1110" s="127"/>
      <c r="KTL1110" s="127"/>
      <c r="KTM1110" s="127"/>
      <c r="KTN1110" s="127"/>
      <c r="KTO1110" s="127"/>
      <c r="KTP1110" s="127"/>
      <c r="KTQ1110" s="127"/>
      <c r="KTR1110" s="127"/>
      <c r="KTS1110" s="127"/>
      <c r="KTT1110" s="127"/>
      <c r="KTU1110" s="127"/>
      <c r="KTV1110" s="127"/>
      <c r="KTW1110" s="127"/>
      <c r="KTX1110" s="127"/>
      <c r="KTY1110" s="127"/>
      <c r="KTZ1110" s="127"/>
      <c r="KUA1110" s="127"/>
      <c r="KUB1110" s="127"/>
      <c r="KUC1110" s="127"/>
      <c r="KUD1110" s="127"/>
      <c r="KUE1110" s="127"/>
      <c r="KUF1110" s="127"/>
      <c r="KUG1110" s="127"/>
      <c r="KUH1110" s="127"/>
      <c r="KUI1110" s="127"/>
      <c r="KUJ1110" s="127"/>
      <c r="KUK1110" s="127"/>
      <c r="KUL1110" s="127"/>
      <c r="KUM1110" s="127"/>
      <c r="KUN1110" s="127"/>
      <c r="KUO1110" s="127"/>
      <c r="KUP1110" s="127"/>
      <c r="KUQ1110" s="127"/>
      <c r="KUR1110" s="127"/>
      <c r="KUS1110" s="127"/>
      <c r="KUT1110" s="127"/>
      <c r="KUU1110" s="127"/>
      <c r="KUV1110" s="127"/>
      <c r="KUW1110" s="127"/>
      <c r="KUX1110" s="127"/>
      <c r="KUY1110" s="127"/>
      <c r="KUZ1110" s="127"/>
      <c r="KVA1110" s="127"/>
      <c r="KVB1110" s="127"/>
      <c r="KVC1110" s="127"/>
      <c r="KVD1110" s="127"/>
      <c r="KVE1110" s="127"/>
      <c r="KVF1110" s="127"/>
      <c r="KVG1110" s="127"/>
      <c r="KVH1110" s="127"/>
      <c r="KVI1110" s="127"/>
      <c r="KVJ1110" s="127"/>
      <c r="KVK1110" s="127"/>
      <c r="KVL1110" s="127"/>
      <c r="KVM1110" s="127"/>
      <c r="KVN1110" s="127"/>
      <c r="KVO1110" s="127"/>
      <c r="KVP1110" s="127"/>
      <c r="KVQ1110" s="127"/>
      <c r="KVR1110" s="127"/>
      <c r="KVS1110" s="127"/>
      <c r="KVT1110" s="127"/>
      <c r="KVU1110" s="127"/>
      <c r="KVV1110" s="127"/>
      <c r="KVW1110" s="127"/>
      <c r="KVX1110" s="127"/>
      <c r="KVY1110" s="127"/>
      <c r="KVZ1110" s="127"/>
      <c r="KWA1110" s="127"/>
      <c r="KWB1110" s="127"/>
      <c r="KWC1110" s="127"/>
      <c r="KWD1110" s="127"/>
      <c r="KWE1110" s="127"/>
      <c r="KWF1110" s="127"/>
      <c r="KWG1110" s="127"/>
      <c r="KWH1110" s="127"/>
      <c r="KWI1110" s="127"/>
      <c r="KWJ1110" s="127"/>
      <c r="KWK1110" s="127"/>
      <c r="KWL1110" s="127"/>
      <c r="KWM1110" s="127"/>
      <c r="KWN1110" s="127"/>
      <c r="KWO1110" s="127"/>
      <c r="KWP1110" s="127"/>
      <c r="KWQ1110" s="127"/>
      <c r="KWR1110" s="127"/>
      <c r="KWS1110" s="127"/>
      <c r="KWT1110" s="127"/>
      <c r="KWU1110" s="127"/>
      <c r="KWV1110" s="127"/>
      <c r="KWW1110" s="127"/>
      <c r="KWX1110" s="127"/>
      <c r="KWY1110" s="127"/>
      <c r="KWZ1110" s="127"/>
      <c r="KXA1110" s="127"/>
      <c r="KXB1110" s="127"/>
      <c r="KXC1110" s="127"/>
      <c r="KXD1110" s="127"/>
      <c r="KXE1110" s="127"/>
      <c r="KXF1110" s="127"/>
      <c r="KXG1110" s="127"/>
      <c r="KXH1110" s="127"/>
      <c r="KXI1110" s="127"/>
      <c r="KXJ1110" s="127"/>
      <c r="KXK1110" s="127"/>
      <c r="KXL1110" s="127"/>
      <c r="KXM1110" s="127"/>
      <c r="KXN1110" s="127"/>
      <c r="KXO1110" s="127"/>
      <c r="KXP1110" s="127"/>
      <c r="KXQ1110" s="127"/>
      <c r="KXR1110" s="127"/>
      <c r="KXS1110" s="127"/>
      <c r="KXT1110" s="127"/>
      <c r="KXU1110" s="127"/>
      <c r="KXV1110" s="127"/>
      <c r="KXW1110" s="127"/>
      <c r="KXX1110" s="127"/>
      <c r="KXY1110" s="127"/>
      <c r="KXZ1110" s="127"/>
      <c r="KYA1110" s="127"/>
      <c r="KYB1110" s="127"/>
      <c r="KYC1110" s="127"/>
      <c r="KYD1110" s="127"/>
      <c r="KYE1110" s="127"/>
      <c r="KYF1110" s="127"/>
      <c r="KYG1110" s="127"/>
      <c r="KYH1110" s="127"/>
      <c r="KYI1110" s="127"/>
      <c r="KYJ1110" s="127"/>
      <c r="KYK1110" s="127"/>
      <c r="KYL1110" s="127"/>
      <c r="KYM1110" s="127"/>
      <c r="KYN1110" s="127"/>
      <c r="KYO1110" s="127"/>
      <c r="KYP1110" s="127"/>
      <c r="KYQ1110" s="127"/>
      <c r="KYR1110" s="127"/>
      <c r="KYS1110" s="127"/>
      <c r="KYT1110" s="127"/>
      <c r="KYU1110" s="127"/>
      <c r="KYV1110" s="127"/>
      <c r="KYW1110" s="127"/>
      <c r="KYX1110" s="127"/>
      <c r="KYY1110" s="127"/>
      <c r="KYZ1110" s="127"/>
      <c r="KZA1110" s="127"/>
      <c r="KZB1110" s="127"/>
      <c r="KZC1110" s="127"/>
      <c r="KZD1110" s="127"/>
      <c r="KZE1110" s="127"/>
      <c r="KZF1110" s="127"/>
      <c r="KZG1110" s="127"/>
      <c r="KZH1110" s="127"/>
      <c r="KZI1110" s="127"/>
      <c r="KZJ1110" s="127"/>
      <c r="KZK1110" s="127"/>
      <c r="KZL1110" s="127"/>
      <c r="KZM1110" s="127"/>
      <c r="KZN1110" s="127"/>
      <c r="KZO1110" s="127"/>
      <c r="KZP1110" s="127"/>
      <c r="KZQ1110" s="127"/>
      <c r="KZR1110" s="127"/>
      <c r="KZS1110" s="127"/>
      <c r="KZT1110" s="127"/>
      <c r="KZU1110" s="127"/>
      <c r="KZV1110" s="127"/>
      <c r="KZW1110" s="127"/>
      <c r="KZX1110" s="127"/>
      <c r="KZY1110" s="127"/>
      <c r="KZZ1110" s="127"/>
      <c r="LAA1110" s="127"/>
      <c r="LAB1110" s="127"/>
      <c r="LAC1110" s="127"/>
      <c r="LAD1110" s="127"/>
      <c r="LAE1110" s="127"/>
      <c r="LAF1110" s="127"/>
      <c r="LAG1110" s="127"/>
      <c r="LAH1110" s="127"/>
      <c r="LAI1110" s="127"/>
      <c r="LAJ1110" s="127"/>
      <c r="LAK1110" s="127"/>
      <c r="LAL1110" s="127"/>
      <c r="LAM1110" s="127"/>
      <c r="LAN1110" s="127"/>
      <c r="LAO1110" s="127"/>
      <c r="LAP1110" s="127"/>
      <c r="LAQ1110" s="127"/>
      <c r="LAR1110" s="127"/>
      <c r="LAS1110" s="127"/>
      <c r="LAT1110" s="127"/>
      <c r="LAU1110" s="127"/>
      <c r="LAV1110" s="127"/>
      <c r="LAW1110" s="127"/>
      <c r="LAX1110" s="127"/>
      <c r="LAY1110" s="127"/>
      <c r="LAZ1110" s="127"/>
      <c r="LBA1110" s="127"/>
      <c r="LBB1110" s="127"/>
      <c r="LBC1110" s="127"/>
      <c r="LBD1110" s="127"/>
      <c r="LBE1110" s="127"/>
      <c r="LBF1110" s="127"/>
      <c r="LBG1110" s="127"/>
      <c r="LBH1110" s="127"/>
      <c r="LBI1110" s="127"/>
      <c r="LBJ1110" s="127"/>
      <c r="LBK1110" s="127"/>
      <c r="LBL1110" s="127"/>
      <c r="LBM1110" s="127"/>
      <c r="LBN1110" s="127"/>
      <c r="LBO1110" s="127"/>
      <c r="LBP1110" s="127"/>
      <c r="LBQ1110" s="127"/>
      <c r="LBR1110" s="127"/>
      <c r="LBS1110" s="127"/>
      <c r="LBT1110" s="127"/>
      <c r="LBU1110" s="127"/>
      <c r="LBV1110" s="127"/>
      <c r="LBW1110" s="127"/>
      <c r="LBX1110" s="127"/>
      <c r="LBY1110" s="127"/>
      <c r="LBZ1110" s="127"/>
      <c r="LCA1110" s="127"/>
      <c r="LCB1110" s="127"/>
      <c r="LCC1110" s="127"/>
      <c r="LCD1110" s="127"/>
      <c r="LCE1110" s="127"/>
      <c r="LCF1110" s="127"/>
      <c r="LCG1110" s="127"/>
      <c r="LCH1110" s="127"/>
      <c r="LCI1110" s="127"/>
      <c r="LCJ1110" s="127"/>
      <c r="LCK1110" s="127"/>
      <c r="LCL1110" s="127"/>
      <c r="LCM1110" s="127"/>
      <c r="LCN1110" s="127"/>
      <c r="LCO1110" s="127"/>
      <c r="LCP1110" s="127"/>
      <c r="LCQ1110" s="127"/>
      <c r="LCR1110" s="127"/>
      <c r="LCS1110" s="127"/>
      <c r="LCT1110" s="127"/>
      <c r="LCU1110" s="127"/>
      <c r="LCV1110" s="127"/>
      <c r="LCW1110" s="127"/>
      <c r="LCX1110" s="127"/>
      <c r="LCY1110" s="127"/>
      <c r="LCZ1110" s="127"/>
      <c r="LDA1110" s="127"/>
      <c r="LDB1110" s="127"/>
      <c r="LDC1110" s="127"/>
      <c r="LDD1110" s="127"/>
      <c r="LDE1110" s="127"/>
      <c r="LDF1110" s="127"/>
      <c r="LDG1110" s="127"/>
      <c r="LDH1110" s="127"/>
      <c r="LDI1110" s="127"/>
      <c r="LDJ1110" s="127"/>
      <c r="LDK1110" s="127"/>
      <c r="LDL1110" s="127"/>
      <c r="LDM1110" s="127"/>
      <c r="LDN1110" s="127"/>
      <c r="LDO1110" s="127"/>
      <c r="LDP1110" s="127"/>
      <c r="LDQ1110" s="127"/>
      <c r="LDR1110" s="127"/>
      <c r="LDS1110" s="127"/>
      <c r="LDT1110" s="127"/>
      <c r="LDU1110" s="127"/>
      <c r="LDV1110" s="127"/>
      <c r="LDW1110" s="127"/>
      <c r="LDX1110" s="127"/>
      <c r="LDY1110" s="127"/>
      <c r="LDZ1110" s="127"/>
      <c r="LEA1110" s="127"/>
      <c r="LEB1110" s="127"/>
      <c r="LEC1110" s="127"/>
      <c r="LED1110" s="127"/>
      <c r="LEE1110" s="127"/>
      <c r="LEF1110" s="127"/>
      <c r="LEG1110" s="127"/>
      <c r="LEH1110" s="127"/>
      <c r="LEI1110" s="127"/>
      <c r="LEJ1110" s="127"/>
      <c r="LEK1110" s="127"/>
      <c r="LEL1110" s="127"/>
      <c r="LEM1110" s="127"/>
      <c r="LEN1110" s="127"/>
      <c r="LEO1110" s="127"/>
      <c r="LEP1110" s="127"/>
      <c r="LEQ1110" s="127"/>
      <c r="LER1110" s="127"/>
      <c r="LES1110" s="127"/>
      <c r="LET1110" s="127"/>
      <c r="LEU1110" s="127"/>
      <c r="LEV1110" s="127"/>
      <c r="LEW1110" s="127"/>
      <c r="LEX1110" s="127"/>
      <c r="LEY1110" s="127"/>
      <c r="LEZ1110" s="127"/>
      <c r="LFA1110" s="127"/>
      <c r="LFB1110" s="127"/>
      <c r="LFC1110" s="127"/>
      <c r="LFD1110" s="127"/>
      <c r="LFE1110" s="127"/>
      <c r="LFF1110" s="127"/>
      <c r="LFG1110" s="127"/>
      <c r="LFH1110" s="127"/>
      <c r="LFI1110" s="127"/>
      <c r="LFJ1110" s="127"/>
      <c r="LFK1110" s="127"/>
      <c r="LFL1110" s="127"/>
      <c r="LFM1110" s="127"/>
      <c r="LFN1110" s="127"/>
      <c r="LFO1110" s="127"/>
      <c r="LFP1110" s="127"/>
      <c r="LFQ1110" s="127"/>
      <c r="LFR1110" s="127"/>
      <c r="LFS1110" s="127"/>
      <c r="LFT1110" s="127"/>
      <c r="LFU1110" s="127"/>
      <c r="LFV1110" s="127"/>
      <c r="LFW1110" s="127"/>
      <c r="LFX1110" s="127"/>
      <c r="LFY1110" s="127"/>
      <c r="LFZ1110" s="127"/>
      <c r="LGA1110" s="127"/>
      <c r="LGB1110" s="127"/>
      <c r="LGC1110" s="127"/>
      <c r="LGD1110" s="127"/>
      <c r="LGE1110" s="127"/>
      <c r="LGF1110" s="127"/>
      <c r="LGG1110" s="127"/>
      <c r="LGH1110" s="127"/>
      <c r="LGI1110" s="127"/>
      <c r="LGJ1110" s="127"/>
      <c r="LGK1110" s="127"/>
      <c r="LGL1110" s="127"/>
      <c r="LGM1110" s="127"/>
      <c r="LGN1110" s="127"/>
      <c r="LGO1110" s="127"/>
      <c r="LGP1110" s="127"/>
      <c r="LGQ1110" s="127"/>
      <c r="LGR1110" s="127"/>
      <c r="LGS1110" s="127"/>
      <c r="LGT1110" s="127"/>
      <c r="LGU1110" s="127"/>
      <c r="LGV1110" s="127"/>
      <c r="LGW1110" s="127"/>
      <c r="LGX1110" s="127"/>
      <c r="LGY1110" s="127"/>
      <c r="LGZ1110" s="127"/>
      <c r="LHA1110" s="127"/>
      <c r="LHB1110" s="127"/>
      <c r="LHC1110" s="127"/>
      <c r="LHD1110" s="127"/>
      <c r="LHE1110" s="127"/>
      <c r="LHF1110" s="127"/>
      <c r="LHG1110" s="127"/>
      <c r="LHH1110" s="127"/>
      <c r="LHI1110" s="127"/>
      <c r="LHJ1110" s="127"/>
      <c r="LHK1110" s="127"/>
      <c r="LHL1110" s="127"/>
      <c r="LHM1110" s="127"/>
      <c r="LHN1110" s="127"/>
      <c r="LHO1110" s="127"/>
      <c r="LHP1110" s="127"/>
      <c r="LHQ1110" s="127"/>
      <c r="LHR1110" s="127"/>
      <c r="LHS1110" s="127"/>
      <c r="LHT1110" s="127"/>
      <c r="LHU1110" s="127"/>
      <c r="LHV1110" s="127"/>
      <c r="LHW1110" s="127"/>
      <c r="LHX1110" s="127"/>
      <c r="LHY1110" s="127"/>
      <c r="LHZ1110" s="127"/>
      <c r="LIA1110" s="127"/>
      <c r="LIB1110" s="127"/>
      <c r="LIC1110" s="127"/>
      <c r="LID1110" s="127"/>
      <c r="LIE1110" s="127"/>
      <c r="LIF1110" s="127"/>
      <c r="LIG1110" s="127"/>
      <c r="LIH1110" s="127"/>
      <c r="LII1110" s="127"/>
      <c r="LIJ1110" s="127"/>
      <c r="LIK1110" s="127"/>
      <c r="LIL1110" s="127"/>
      <c r="LIM1110" s="127"/>
      <c r="LIN1110" s="127"/>
      <c r="LIO1110" s="127"/>
      <c r="LIP1110" s="127"/>
      <c r="LIQ1110" s="127"/>
      <c r="LIR1110" s="127"/>
      <c r="LIS1110" s="127"/>
      <c r="LIT1110" s="127"/>
      <c r="LIU1110" s="127"/>
      <c r="LIV1110" s="127"/>
      <c r="LIW1110" s="127"/>
      <c r="LIX1110" s="127"/>
      <c r="LIY1110" s="127"/>
      <c r="LIZ1110" s="127"/>
      <c r="LJA1110" s="127"/>
      <c r="LJB1110" s="127"/>
      <c r="LJC1110" s="127"/>
      <c r="LJD1110" s="127"/>
      <c r="LJE1110" s="127"/>
      <c r="LJF1110" s="127"/>
      <c r="LJG1110" s="127"/>
      <c r="LJH1110" s="127"/>
      <c r="LJI1110" s="127"/>
      <c r="LJJ1110" s="127"/>
      <c r="LJK1110" s="127"/>
      <c r="LJL1110" s="127"/>
      <c r="LJM1110" s="127"/>
      <c r="LJN1110" s="127"/>
      <c r="LJO1110" s="127"/>
      <c r="LJP1110" s="127"/>
      <c r="LJQ1110" s="127"/>
      <c r="LJR1110" s="127"/>
      <c r="LJS1110" s="127"/>
      <c r="LJT1110" s="127"/>
      <c r="LJU1110" s="127"/>
      <c r="LJV1110" s="127"/>
      <c r="LJW1110" s="127"/>
      <c r="LJX1110" s="127"/>
      <c r="LJY1110" s="127"/>
      <c r="LJZ1110" s="127"/>
      <c r="LKA1110" s="127"/>
      <c r="LKB1110" s="127"/>
      <c r="LKC1110" s="127"/>
      <c r="LKD1110" s="127"/>
      <c r="LKE1110" s="127"/>
      <c r="LKF1110" s="127"/>
      <c r="LKG1110" s="127"/>
      <c r="LKH1110" s="127"/>
      <c r="LKI1110" s="127"/>
      <c r="LKJ1110" s="127"/>
      <c r="LKK1110" s="127"/>
      <c r="LKL1110" s="127"/>
      <c r="LKM1110" s="127"/>
      <c r="LKN1110" s="127"/>
      <c r="LKO1110" s="127"/>
      <c r="LKP1110" s="127"/>
      <c r="LKQ1110" s="127"/>
      <c r="LKR1110" s="127"/>
      <c r="LKS1110" s="127"/>
      <c r="LKT1110" s="127"/>
      <c r="LKU1110" s="127"/>
      <c r="LKV1110" s="127"/>
      <c r="LKW1110" s="127"/>
      <c r="LKX1110" s="127"/>
      <c r="LKY1110" s="127"/>
      <c r="LKZ1110" s="127"/>
      <c r="LLA1110" s="127"/>
      <c r="LLB1110" s="127"/>
      <c r="LLC1110" s="127"/>
      <c r="LLD1110" s="127"/>
      <c r="LLE1110" s="127"/>
      <c r="LLF1110" s="127"/>
      <c r="LLG1110" s="127"/>
      <c r="LLH1110" s="127"/>
      <c r="LLI1110" s="127"/>
      <c r="LLJ1110" s="127"/>
      <c r="LLK1110" s="127"/>
      <c r="LLL1110" s="127"/>
      <c r="LLM1110" s="127"/>
      <c r="LLN1110" s="127"/>
      <c r="LLO1110" s="127"/>
      <c r="LLP1110" s="127"/>
      <c r="LLQ1110" s="127"/>
      <c r="LLR1110" s="127"/>
      <c r="LLS1110" s="127"/>
      <c r="LLT1110" s="127"/>
      <c r="LLU1110" s="127"/>
      <c r="LLV1110" s="127"/>
      <c r="LLW1110" s="127"/>
      <c r="LLX1110" s="127"/>
      <c r="LLY1110" s="127"/>
      <c r="LLZ1110" s="127"/>
      <c r="LMA1110" s="127"/>
      <c r="LMB1110" s="127"/>
      <c r="LMC1110" s="127"/>
      <c r="LMD1110" s="127"/>
      <c r="LME1110" s="127"/>
      <c r="LMF1110" s="127"/>
      <c r="LMG1110" s="127"/>
      <c r="LMH1110" s="127"/>
      <c r="LMI1110" s="127"/>
      <c r="LMJ1110" s="127"/>
      <c r="LMK1110" s="127"/>
      <c r="LML1110" s="127"/>
      <c r="LMM1110" s="127"/>
      <c r="LMN1110" s="127"/>
      <c r="LMO1110" s="127"/>
      <c r="LMP1110" s="127"/>
      <c r="LMQ1110" s="127"/>
      <c r="LMR1110" s="127"/>
      <c r="LMS1110" s="127"/>
      <c r="LMT1110" s="127"/>
      <c r="LMU1110" s="127"/>
      <c r="LMV1110" s="127"/>
      <c r="LMW1110" s="127"/>
      <c r="LMX1110" s="127"/>
      <c r="LMY1110" s="127"/>
      <c r="LMZ1110" s="127"/>
      <c r="LNA1110" s="127"/>
      <c r="LNB1110" s="127"/>
      <c r="LNC1110" s="127"/>
      <c r="LND1110" s="127"/>
      <c r="LNE1110" s="127"/>
      <c r="LNF1110" s="127"/>
      <c r="LNG1110" s="127"/>
      <c r="LNH1110" s="127"/>
      <c r="LNI1110" s="127"/>
      <c r="LNJ1110" s="127"/>
      <c r="LNK1110" s="127"/>
      <c r="LNL1110" s="127"/>
      <c r="LNM1110" s="127"/>
      <c r="LNN1110" s="127"/>
      <c r="LNO1110" s="127"/>
      <c r="LNP1110" s="127"/>
      <c r="LNQ1110" s="127"/>
      <c r="LNR1110" s="127"/>
      <c r="LNS1110" s="127"/>
      <c r="LNT1110" s="127"/>
      <c r="LNU1110" s="127"/>
      <c r="LNV1110" s="127"/>
      <c r="LNW1110" s="127"/>
      <c r="LNX1110" s="127"/>
      <c r="LNY1110" s="127"/>
      <c r="LNZ1110" s="127"/>
      <c r="LOA1110" s="127"/>
      <c r="LOB1110" s="127"/>
      <c r="LOC1110" s="127"/>
      <c r="LOD1110" s="127"/>
      <c r="LOE1110" s="127"/>
      <c r="LOF1110" s="127"/>
      <c r="LOG1110" s="127"/>
      <c r="LOH1110" s="127"/>
      <c r="LOI1110" s="127"/>
      <c r="LOJ1110" s="127"/>
      <c r="LOK1110" s="127"/>
      <c r="LOL1110" s="127"/>
      <c r="LOM1110" s="127"/>
      <c r="LON1110" s="127"/>
      <c r="LOO1110" s="127"/>
      <c r="LOP1110" s="127"/>
      <c r="LOQ1110" s="127"/>
      <c r="LOR1110" s="127"/>
      <c r="LOS1110" s="127"/>
      <c r="LOT1110" s="127"/>
      <c r="LOU1110" s="127"/>
      <c r="LOV1110" s="127"/>
      <c r="LOW1110" s="127"/>
      <c r="LOX1110" s="127"/>
      <c r="LOY1110" s="127"/>
      <c r="LOZ1110" s="127"/>
      <c r="LPA1110" s="127"/>
      <c r="LPB1110" s="127"/>
      <c r="LPC1110" s="127"/>
      <c r="LPD1110" s="127"/>
      <c r="LPE1110" s="127"/>
      <c r="LPF1110" s="127"/>
      <c r="LPG1110" s="127"/>
      <c r="LPH1110" s="127"/>
      <c r="LPI1110" s="127"/>
      <c r="LPJ1110" s="127"/>
      <c r="LPK1110" s="127"/>
      <c r="LPL1110" s="127"/>
      <c r="LPM1110" s="127"/>
      <c r="LPN1110" s="127"/>
      <c r="LPO1110" s="127"/>
      <c r="LPP1110" s="127"/>
      <c r="LPQ1110" s="127"/>
      <c r="LPR1110" s="127"/>
      <c r="LPS1110" s="127"/>
      <c r="LPT1110" s="127"/>
      <c r="LPU1110" s="127"/>
      <c r="LPV1110" s="127"/>
      <c r="LPW1110" s="127"/>
      <c r="LPX1110" s="127"/>
      <c r="LPY1110" s="127"/>
      <c r="LPZ1110" s="127"/>
      <c r="LQA1110" s="127"/>
      <c r="LQB1110" s="127"/>
      <c r="LQC1110" s="127"/>
      <c r="LQD1110" s="127"/>
      <c r="LQE1110" s="127"/>
      <c r="LQF1110" s="127"/>
      <c r="LQG1110" s="127"/>
      <c r="LQH1110" s="127"/>
      <c r="LQI1110" s="127"/>
      <c r="LQJ1110" s="127"/>
      <c r="LQK1110" s="127"/>
      <c r="LQL1110" s="127"/>
      <c r="LQM1110" s="127"/>
      <c r="LQN1110" s="127"/>
      <c r="LQO1110" s="127"/>
      <c r="LQP1110" s="127"/>
      <c r="LQQ1110" s="127"/>
      <c r="LQR1110" s="127"/>
      <c r="LQS1110" s="127"/>
      <c r="LQT1110" s="127"/>
      <c r="LQU1110" s="127"/>
      <c r="LQV1110" s="127"/>
      <c r="LQW1110" s="127"/>
      <c r="LQX1110" s="127"/>
      <c r="LQY1110" s="127"/>
      <c r="LQZ1110" s="127"/>
      <c r="LRA1110" s="127"/>
      <c r="LRB1110" s="127"/>
      <c r="LRC1110" s="127"/>
      <c r="LRD1110" s="127"/>
      <c r="LRE1110" s="127"/>
      <c r="LRF1110" s="127"/>
      <c r="LRG1110" s="127"/>
      <c r="LRH1110" s="127"/>
      <c r="LRI1110" s="127"/>
      <c r="LRJ1110" s="127"/>
      <c r="LRK1110" s="127"/>
      <c r="LRL1110" s="127"/>
      <c r="LRM1110" s="127"/>
      <c r="LRN1110" s="127"/>
      <c r="LRO1110" s="127"/>
      <c r="LRP1110" s="127"/>
      <c r="LRQ1110" s="127"/>
      <c r="LRR1110" s="127"/>
      <c r="LRS1110" s="127"/>
      <c r="LRT1110" s="127"/>
      <c r="LRU1110" s="127"/>
      <c r="LRV1110" s="127"/>
      <c r="LRW1110" s="127"/>
      <c r="LRX1110" s="127"/>
      <c r="LRY1110" s="127"/>
      <c r="LRZ1110" s="127"/>
      <c r="LSA1110" s="127"/>
      <c r="LSB1110" s="127"/>
      <c r="LSC1110" s="127"/>
      <c r="LSD1110" s="127"/>
      <c r="LSE1110" s="127"/>
      <c r="LSF1110" s="127"/>
      <c r="LSG1110" s="127"/>
      <c r="LSH1110" s="127"/>
      <c r="LSI1110" s="127"/>
      <c r="LSJ1110" s="127"/>
      <c r="LSK1110" s="127"/>
      <c r="LSL1110" s="127"/>
      <c r="LSM1110" s="127"/>
      <c r="LSN1110" s="127"/>
      <c r="LSO1110" s="127"/>
      <c r="LSP1110" s="127"/>
      <c r="LSQ1110" s="127"/>
      <c r="LSR1110" s="127"/>
      <c r="LSS1110" s="127"/>
      <c r="LST1110" s="127"/>
      <c r="LSU1110" s="127"/>
      <c r="LSV1110" s="127"/>
      <c r="LSW1110" s="127"/>
      <c r="LSX1110" s="127"/>
      <c r="LSY1110" s="127"/>
      <c r="LSZ1110" s="127"/>
      <c r="LTA1110" s="127"/>
      <c r="LTB1110" s="127"/>
      <c r="LTC1110" s="127"/>
      <c r="LTD1110" s="127"/>
      <c r="LTE1110" s="127"/>
      <c r="LTF1110" s="127"/>
      <c r="LTG1110" s="127"/>
      <c r="LTH1110" s="127"/>
      <c r="LTI1110" s="127"/>
      <c r="LTJ1110" s="127"/>
      <c r="LTK1110" s="127"/>
      <c r="LTL1110" s="127"/>
      <c r="LTM1110" s="127"/>
      <c r="LTN1110" s="127"/>
      <c r="LTO1110" s="127"/>
      <c r="LTP1110" s="127"/>
      <c r="LTQ1110" s="127"/>
      <c r="LTR1110" s="127"/>
      <c r="LTS1110" s="127"/>
      <c r="LTT1110" s="127"/>
      <c r="LTU1110" s="127"/>
      <c r="LTV1110" s="127"/>
      <c r="LTW1110" s="127"/>
      <c r="LTX1110" s="127"/>
      <c r="LTY1110" s="127"/>
      <c r="LTZ1110" s="127"/>
      <c r="LUA1110" s="127"/>
      <c r="LUB1110" s="127"/>
      <c r="LUC1110" s="127"/>
      <c r="LUD1110" s="127"/>
      <c r="LUE1110" s="127"/>
      <c r="LUF1110" s="127"/>
      <c r="LUG1110" s="127"/>
      <c r="LUH1110" s="127"/>
      <c r="LUI1110" s="127"/>
      <c r="LUJ1110" s="127"/>
      <c r="LUK1110" s="127"/>
      <c r="LUL1110" s="127"/>
      <c r="LUM1110" s="127"/>
      <c r="LUN1110" s="127"/>
      <c r="LUO1110" s="127"/>
      <c r="LUP1110" s="127"/>
      <c r="LUQ1110" s="127"/>
      <c r="LUR1110" s="127"/>
      <c r="LUS1110" s="127"/>
      <c r="LUT1110" s="127"/>
      <c r="LUU1110" s="127"/>
      <c r="LUV1110" s="127"/>
      <c r="LUW1110" s="127"/>
      <c r="LUX1110" s="127"/>
      <c r="LUY1110" s="127"/>
      <c r="LUZ1110" s="127"/>
      <c r="LVA1110" s="127"/>
      <c r="LVB1110" s="127"/>
      <c r="LVC1110" s="127"/>
      <c r="LVD1110" s="127"/>
      <c r="LVE1110" s="127"/>
      <c r="LVF1110" s="127"/>
      <c r="LVG1110" s="127"/>
      <c r="LVH1110" s="127"/>
      <c r="LVI1110" s="127"/>
      <c r="LVJ1110" s="127"/>
      <c r="LVK1110" s="127"/>
      <c r="LVL1110" s="127"/>
      <c r="LVM1110" s="127"/>
      <c r="LVN1110" s="127"/>
      <c r="LVO1110" s="127"/>
      <c r="LVP1110" s="127"/>
      <c r="LVQ1110" s="127"/>
      <c r="LVR1110" s="127"/>
      <c r="LVS1110" s="127"/>
      <c r="LVT1110" s="127"/>
      <c r="LVU1110" s="127"/>
      <c r="LVV1110" s="127"/>
      <c r="LVW1110" s="127"/>
      <c r="LVX1110" s="127"/>
      <c r="LVY1110" s="127"/>
      <c r="LVZ1110" s="127"/>
      <c r="LWA1110" s="127"/>
      <c r="LWB1110" s="127"/>
      <c r="LWC1110" s="127"/>
      <c r="LWD1110" s="127"/>
      <c r="LWE1110" s="127"/>
      <c r="LWF1110" s="127"/>
      <c r="LWG1110" s="127"/>
      <c r="LWH1110" s="127"/>
      <c r="LWI1110" s="127"/>
      <c r="LWJ1110" s="127"/>
      <c r="LWK1110" s="127"/>
      <c r="LWL1110" s="127"/>
      <c r="LWM1110" s="127"/>
      <c r="LWN1110" s="127"/>
      <c r="LWO1110" s="127"/>
      <c r="LWP1110" s="127"/>
      <c r="LWQ1110" s="127"/>
      <c r="LWR1110" s="127"/>
      <c r="LWS1110" s="127"/>
      <c r="LWT1110" s="127"/>
      <c r="LWU1110" s="127"/>
      <c r="LWV1110" s="127"/>
      <c r="LWW1110" s="127"/>
      <c r="LWX1110" s="127"/>
      <c r="LWY1110" s="127"/>
      <c r="LWZ1110" s="127"/>
      <c r="LXA1110" s="127"/>
      <c r="LXB1110" s="127"/>
      <c r="LXC1110" s="127"/>
      <c r="LXD1110" s="127"/>
      <c r="LXE1110" s="127"/>
      <c r="LXF1110" s="127"/>
      <c r="LXG1110" s="127"/>
      <c r="LXH1110" s="127"/>
      <c r="LXI1110" s="127"/>
      <c r="LXJ1110" s="127"/>
      <c r="LXK1110" s="127"/>
      <c r="LXL1110" s="127"/>
      <c r="LXM1110" s="127"/>
      <c r="LXN1110" s="127"/>
      <c r="LXO1110" s="127"/>
      <c r="LXP1110" s="127"/>
      <c r="LXQ1110" s="127"/>
      <c r="LXR1110" s="127"/>
      <c r="LXS1110" s="127"/>
      <c r="LXT1110" s="127"/>
      <c r="LXU1110" s="127"/>
      <c r="LXV1110" s="127"/>
      <c r="LXW1110" s="127"/>
      <c r="LXX1110" s="127"/>
      <c r="LXY1110" s="127"/>
      <c r="LXZ1110" s="127"/>
      <c r="LYA1110" s="127"/>
      <c r="LYB1110" s="127"/>
      <c r="LYC1110" s="127"/>
      <c r="LYD1110" s="127"/>
      <c r="LYE1110" s="127"/>
      <c r="LYF1110" s="127"/>
      <c r="LYG1110" s="127"/>
      <c r="LYH1110" s="127"/>
      <c r="LYI1110" s="127"/>
      <c r="LYJ1110" s="127"/>
      <c r="LYK1110" s="127"/>
      <c r="LYL1110" s="127"/>
      <c r="LYM1110" s="127"/>
      <c r="LYN1110" s="127"/>
      <c r="LYO1110" s="127"/>
      <c r="LYP1110" s="127"/>
      <c r="LYQ1110" s="127"/>
      <c r="LYR1110" s="127"/>
      <c r="LYS1110" s="127"/>
      <c r="LYT1110" s="127"/>
      <c r="LYU1110" s="127"/>
      <c r="LYV1110" s="127"/>
      <c r="LYW1110" s="127"/>
      <c r="LYX1110" s="127"/>
      <c r="LYY1110" s="127"/>
      <c r="LYZ1110" s="127"/>
      <c r="LZA1110" s="127"/>
      <c r="LZB1110" s="127"/>
      <c r="LZC1110" s="127"/>
      <c r="LZD1110" s="127"/>
      <c r="LZE1110" s="127"/>
      <c r="LZF1110" s="127"/>
      <c r="LZG1110" s="127"/>
      <c r="LZH1110" s="127"/>
      <c r="LZI1110" s="127"/>
      <c r="LZJ1110" s="127"/>
      <c r="LZK1110" s="127"/>
      <c r="LZL1110" s="127"/>
      <c r="LZM1110" s="127"/>
      <c r="LZN1110" s="127"/>
      <c r="LZO1110" s="127"/>
      <c r="LZP1110" s="127"/>
      <c r="LZQ1110" s="127"/>
      <c r="LZR1110" s="127"/>
      <c r="LZS1110" s="127"/>
      <c r="LZT1110" s="127"/>
      <c r="LZU1110" s="127"/>
      <c r="LZV1110" s="127"/>
      <c r="LZW1110" s="127"/>
      <c r="LZX1110" s="127"/>
      <c r="LZY1110" s="127"/>
      <c r="LZZ1110" s="127"/>
      <c r="MAA1110" s="127"/>
      <c r="MAB1110" s="127"/>
      <c r="MAC1110" s="127"/>
      <c r="MAD1110" s="127"/>
      <c r="MAE1110" s="127"/>
      <c r="MAF1110" s="127"/>
      <c r="MAG1110" s="127"/>
      <c r="MAH1110" s="127"/>
      <c r="MAI1110" s="127"/>
      <c r="MAJ1110" s="127"/>
      <c r="MAK1110" s="127"/>
      <c r="MAL1110" s="127"/>
      <c r="MAM1110" s="127"/>
      <c r="MAN1110" s="127"/>
      <c r="MAO1110" s="127"/>
      <c r="MAP1110" s="127"/>
      <c r="MAQ1110" s="127"/>
      <c r="MAR1110" s="127"/>
      <c r="MAS1110" s="127"/>
      <c r="MAT1110" s="127"/>
      <c r="MAU1110" s="127"/>
      <c r="MAV1110" s="127"/>
      <c r="MAW1110" s="127"/>
      <c r="MAX1110" s="127"/>
      <c r="MAY1110" s="127"/>
      <c r="MAZ1110" s="127"/>
      <c r="MBA1110" s="127"/>
      <c r="MBB1110" s="127"/>
      <c r="MBC1110" s="127"/>
      <c r="MBD1110" s="127"/>
      <c r="MBE1110" s="127"/>
      <c r="MBF1110" s="127"/>
      <c r="MBG1110" s="127"/>
      <c r="MBH1110" s="127"/>
      <c r="MBI1110" s="127"/>
      <c r="MBJ1110" s="127"/>
      <c r="MBK1110" s="127"/>
      <c r="MBL1110" s="127"/>
      <c r="MBM1110" s="127"/>
      <c r="MBN1110" s="127"/>
      <c r="MBO1110" s="127"/>
      <c r="MBP1110" s="127"/>
      <c r="MBQ1110" s="127"/>
      <c r="MBR1110" s="127"/>
      <c r="MBS1110" s="127"/>
      <c r="MBT1110" s="127"/>
      <c r="MBU1110" s="127"/>
      <c r="MBV1110" s="127"/>
      <c r="MBW1110" s="127"/>
      <c r="MBX1110" s="127"/>
      <c r="MBY1110" s="127"/>
      <c r="MBZ1110" s="127"/>
      <c r="MCA1110" s="127"/>
      <c r="MCB1110" s="127"/>
      <c r="MCC1110" s="127"/>
      <c r="MCD1110" s="127"/>
      <c r="MCE1110" s="127"/>
      <c r="MCF1110" s="127"/>
      <c r="MCG1110" s="127"/>
      <c r="MCH1110" s="127"/>
      <c r="MCI1110" s="127"/>
      <c r="MCJ1110" s="127"/>
      <c r="MCK1110" s="127"/>
      <c r="MCL1110" s="127"/>
      <c r="MCM1110" s="127"/>
      <c r="MCN1110" s="127"/>
      <c r="MCO1110" s="127"/>
      <c r="MCP1110" s="127"/>
      <c r="MCQ1110" s="127"/>
      <c r="MCR1110" s="127"/>
      <c r="MCS1110" s="127"/>
      <c r="MCT1110" s="127"/>
      <c r="MCU1110" s="127"/>
      <c r="MCV1110" s="127"/>
      <c r="MCW1110" s="127"/>
      <c r="MCX1110" s="127"/>
      <c r="MCY1110" s="127"/>
      <c r="MCZ1110" s="127"/>
      <c r="MDA1110" s="127"/>
      <c r="MDB1110" s="127"/>
      <c r="MDC1110" s="127"/>
      <c r="MDD1110" s="127"/>
      <c r="MDE1110" s="127"/>
      <c r="MDF1110" s="127"/>
      <c r="MDG1110" s="127"/>
      <c r="MDH1110" s="127"/>
      <c r="MDI1110" s="127"/>
      <c r="MDJ1110" s="127"/>
      <c r="MDK1110" s="127"/>
      <c r="MDL1110" s="127"/>
      <c r="MDM1110" s="127"/>
      <c r="MDN1110" s="127"/>
      <c r="MDO1110" s="127"/>
      <c r="MDP1110" s="127"/>
      <c r="MDQ1110" s="127"/>
      <c r="MDR1110" s="127"/>
      <c r="MDS1110" s="127"/>
      <c r="MDT1110" s="127"/>
      <c r="MDU1110" s="127"/>
      <c r="MDV1110" s="127"/>
      <c r="MDW1110" s="127"/>
      <c r="MDX1110" s="127"/>
      <c r="MDY1110" s="127"/>
      <c r="MDZ1110" s="127"/>
      <c r="MEA1110" s="127"/>
      <c r="MEB1110" s="127"/>
      <c r="MEC1110" s="127"/>
      <c r="MED1110" s="127"/>
      <c r="MEE1110" s="127"/>
      <c r="MEF1110" s="127"/>
      <c r="MEG1110" s="127"/>
      <c r="MEH1110" s="127"/>
      <c r="MEI1110" s="127"/>
      <c r="MEJ1110" s="127"/>
      <c r="MEK1110" s="127"/>
      <c r="MEL1110" s="127"/>
      <c r="MEM1110" s="127"/>
      <c r="MEN1110" s="127"/>
      <c r="MEO1110" s="127"/>
      <c r="MEP1110" s="127"/>
      <c r="MEQ1110" s="127"/>
      <c r="MER1110" s="127"/>
      <c r="MES1110" s="127"/>
      <c r="MET1110" s="127"/>
      <c r="MEU1110" s="127"/>
      <c r="MEV1110" s="127"/>
      <c r="MEW1110" s="127"/>
      <c r="MEX1110" s="127"/>
      <c r="MEY1110" s="127"/>
      <c r="MEZ1110" s="127"/>
      <c r="MFA1110" s="127"/>
      <c r="MFB1110" s="127"/>
      <c r="MFC1110" s="127"/>
      <c r="MFD1110" s="127"/>
      <c r="MFE1110" s="127"/>
      <c r="MFF1110" s="127"/>
      <c r="MFG1110" s="127"/>
      <c r="MFH1110" s="127"/>
      <c r="MFI1110" s="127"/>
      <c r="MFJ1110" s="127"/>
      <c r="MFK1110" s="127"/>
      <c r="MFL1110" s="127"/>
      <c r="MFM1110" s="127"/>
      <c r="MFN1110" s="127"/>
      <c r="MFO1110" s="127"/>
      <c r="MFP1110" s="127"/>
      <c r="MFQ1110" s="127"/>
      <c r="MFR1110" s="127"/>
      <c r="MFS1110" s="127"/>
      <c r="MFT1110" s="127"/>
      <c r="MFU1110" s="127"/>
      <c r="MFV1110" s="127"/>
      <c r="MFW1110" s="127"/>
      <c r="MFX1110" s="127"/>
      <c r="MFY1110" s="127"/>
      <c r="MFZ1110" s="127"/>
      <c r="MGA1110" s="127"/>
      <c r="MGB1110" s="127"/>
      <c r="MGC1110" s="127"/>
      <c r="MGD1110" s="127"/>
      <c r="MGE1110" s="127"/>
      <c r="MGF1110" s="127"/>
      <c r="MGG1110" s="127"/>
      <c r="MGH1110" s="127"/>
      <c r="MGI1110" s="127"/>
      <c r="MGJ1110" s="127"/>
      <c r="MGK1110" s="127"/>
      <c r="MGL1110" s="127"/>
      <c r="MGM1110" s="127"/>
      <c r="MGN1110" s="127"/>
      <c r="MGO1110" s="127"/>
      <c r="MGP1110" s="127"/>
      <c r="MGQ1110" s="127"/>
      <c r="MGR1110" s="127"/>
      <c r="MGS1110" s="127"/>
      <c r="MGT1110" s="127"/>
      <c r="MGU1110" s="127"/>
      <c r="MGV1110" s="127"/>
      <c r="MGW1110" s="127"/>
      <c r="MGX1110" s="127"/>
      <c r="MGY1110" s="127"/>
      <c r="MGZ1110" s="127"/>
      <c r="MHA1110" s="127"/>
      <c r="MHB1110" s="127"/>
      <c r="MHC1110" s="127"/>
      <c r="MHD1110" s="127"/>
      <c r="MHE1110" s="127"/>
      <c r="MHF1110" s="127"/>
      <c r="MHG1110" s="127"/>
      <c r="MHH1110" s="127"/>
      <c r="MHI1110" s="127"/>
      <c r="MHJ1110" s="127"/>
      <c r="MHK1110" s="127"/>
      <c r="MHL1110" s="127"/>
      <c r="MHM1110" s="127"/>
      <c r="MHN1110" s="127"/>
      <c r="MHO1110" s="127"/>
      <c r="MHP1110" s="127"/>
      <c r="MHQ1110" s="127"/>
      <c r="MHR1110" s="127"/>
      <c r="MHS1110" s="127"/>
      <c r="MHT1110" s="127"/>
      <c r="MHU1110" s="127"/>
      <c r="MHV1110" s="127"/>
      <c r="MHW1110" s="127"/>
      <c r="MHX1110" s="127"/>
      <c r="MHY1110" s="127"/>
      <c r="MHZ1110" s="127"/>
      <c r="MIA1110" s="127"/>
      <c r="MIB1110" s="127"/>
      <c r="MIC1110" s="127"/>
      <c r="MID1110" s="127"/>
      <c r="MIE1110" s="127"/>
      <c r="MIF1110" s="127"/>
      <c r="MIG1110" s="127"/>
      <c r="MIH1110" s="127"/>
      <c r="MII1110" s="127"/>
      <c r="MIJ1110" s="127"/>
      <c r="MIK1110" s="127"/>
      <c r="MIL1110" s="127"/>
      <c r="MIM1110" s="127"/>
      <c r="MIN1110" s="127"/>
      <c r="MIO1110" s="127"/>
      <c r="MIP1110" s="127"/>
      <c r="MIQ1110" s="127"/>
      <c r="MIR1110" s="127"/>
      <c r="MIS1110" s="127"/>
      <c r="MIT1110" s="127"/>
      <c r="MIU1110" s="127"/>
      <c r="MIV1110" s="127"/>
      <c r="MIW1110" s="127"/>
      <c r="MIX1110" s="127"/>
      <c r="MIY1110" s="127"/>
      <c r="MIZ1110" s="127"/>
      <c r="MJA1110" s="127"/>
      <c r="MJB1110" s="127"/>
      <c r="MJC1110" s="127"/>
      <c r="MJD1110" s="127"/>
      <c r="MJE1110" s="127"/>
      <c r="MJF1110" s="127"/>
      <c r="MJG1110" s="127"/>
      <c r="MJH1110" s="127"/>
      <c r="MJI1110" s="127"/>
      <c r="MJJ1110" s="127"/>
      <c r="MJK1110" s="127"/>
      <c r="MJL1110" s="127"/>
      <c r="MJM1110" s="127"/>
      <c r="MJN1110" s="127"/>
      <c r="MJO1110" s="127"/>
      <c r="MJP1110" s="127"/>
      <c r="MJQ1110" s="127"/>
      <c r="MJR1110" s="127"/>
      <c r="MJS1110" s="127"/>
      <c r="MJT1110" s="127"/>
      <c r="MJU1110" s="127"/>
      <c r="MJV1110" s="127"/>
      <c r="MJW1110" s="127"/>
      <c r="MJX1110" s="127"/>
      <c r="MJY1110" s="127"/>
      <c r="MJZ1110" s="127"/>
      <c r="MKA1110" s="127"/>
      <c r="MKB1110" s="127"/>
      <c r="MKC1110" s="127"/>
      <c r="MKD1110" s="127"/>
      <c r="MKE1110" s="127"/>
      <c r="MKF1110" s="127"/>
      <c r="MKG1110" s="127"/>
      <c r="MKH1110" s="127"/>
      <c r="MKI1110" s="127"/>
      <c r="MKJ1110" s="127"/>
      <c r="MKK1110" s="127"/>
      <c r="MKL1110" s="127"/>
      <c r="MKM1110" s="127"/>
      <c r="MKN1110" s="127"/>
      <c r="MKO1110" s="127"/>
      <c r="MKP1110" s="127"/>
      <c r="MKQ1110" s="127"/>
      <c r="MKR1110" s="127"/>
      <c r="MKS1110" s="127"/>
      <c r="MKT1110" s="127"/>
      <c r="MKU1110" s="127"/>
      <c r="MKV1110" s="127"/>
      <c r="MKW1110" s="127"/>
      <c r="MKX1110" s="127"/>
      <c r="MKY1110" s="127"/>
      <c r="MKZ1110" s="127"/>
      <c r="MLA1110" s="127"/>
      <c r="MLB1110" s="127"/>
      <c r="MLC1110" s="127"/>
      <c r="MLD1110" s="127"/>
      <c r="MLE1110" s="127"/>
      <c r="MLF1110" s="127"/>
      <c r="MLG1110" s="127"/>
      <c r="MLH1110" s="127"/>
      <c r="MLI1110" s="127"/>
      <c r="MLJ1110" s="127"/>
      <c r="MLK1110" s="127"/>
      <c r="MLL1110" s="127"/>
      <c r="MLM1110" s="127"/>
      <c r="MLN1110" s="127"/>
      <c r="MLO1110" s="127"/>
      <c r="MLP1110" s="127"/>
      <c r="MLQ1110" s="127"/>
      <c r="MLR1110" s="127"/>
      <c r="MLS1110" s="127"/>
      <c r="MLT1110" s="127"/>
      <c r="MLU1110" s="127"/>
      <c r="MLV1110" s="127"/>
      <c r="MLW1110" s="127"/>
      <c r="MLX1110" s="127"/>
      <c r="MLY1110" s="127"/>
      <c r="MLZ1110" s="127"/>
      <c r="MMA1110" s="127"/>
      <c r="MMB1110" s="127"/>
      <c r="MMC1110" s="127"/>
      <c r="MMD1110" s="127"/>
      <c r="MME1110" s="127"/>
      <c r="MMF1110" s="127"/>
      <c r="MMG1110" s="127"/>
      <c r="MMH1110" s="127"/>
      <c r="MMI1110" s="127"/>
      <c r="MMJ1110" s="127"/>
      <c r="MMK1110" s="127"/>
      <c r="MML1110" s="127"/>
      <c r="MMM1110" s="127"/>
      <c r="MMN1110" s="127"/>
      <c r="MMO1110" s="127"/>
      <c r="MMP1110" s="127"/>
      <c r="MMQ1110" s="127"/>
      <c r="MMR1110" s="127"/>
      <c r="MMS1110" s="127"/>
      <c r="MMT1110" s="127"/>
      <c r="MMU1110" s="127"/>
      <c r="MMV1110" s="127"/>
      <c r="MMW1110" s="127"/>
      <c r="MMX1110" s="127"/>
      <c r="MMY1110" s="127"/>
      <c r="MMZ1110" s="127"/>
      <c r="MNA1110" s="127"/>
      <c r="MNB1110" s="127"/>
      <c r="MNC1110" s="127"/>
      <c r="MND1110" s="127"/>
      <c r="MNE1110" s="127"/>
      <c r="MNF1110" s="127"/>
      <c r="MNG1110" s="127"/>
      <c r="MNH1110" s="127"/>
      <c r="MNI1110" s="127"/>
      <c r="MNJ1110" s="127"/>
      <c r="MNK1110" s="127"/>
      <c r="MNL1110" s="127"/>
      <c r="MNM1110" s="127"/>
      <c r="MNN1110" s="127"/>
      <c r="MNO1110" s="127"/>
      <c r="MNP1110" s="127"/>
      <c r="MNQ1110" s="127"/>
      <c r="MNR1110" s="127"/>
      <c r="MNS1110" s="127"/>
      <c r="MNT1110" s="127"/>
      <c r="MNU1110" s="127"/>
      <c r="MNV1110" s="127"/>
      <c r="MNW1110" s="127"/>
      <c r="MNX1110" s="127"/>
      <c r="MNY1110" s="127"/>
      <c r="MNZ1110" s="127"/>
      <c r="MOA1110" s="127"/>
      <c r="MOB1110" s="127"/>
      <c r="MOC1110" s="127"/>
      <c r="MOD1110" s="127"/>
      <c r="MOE1110" s="127"/>
      <c r="MOF1110" s="127"/>
      <c r="MOG1110" s="127"/>
      <c r="MOH1110" s="127"/>
      <c r="MOI1110" s="127"/>
      <c r="MOJ1110" s="127"/>
      <c r="MOK1110" s="127"/>
      <c r="MOL1110" s="127"/>
      <c r="MOM1110" s="127"/>
      <c r="MON1110" s="127"/>
      <c r="MOO1110" s="127"/>
      <c r="MOP1110" s="127"/>
      <c r="MOQ1110" s="127"/>
      <c r="MOR1110" s="127"/>
      <c r="MOS1110" s="127"/>
      <c r="MOT1110" s="127"/>
      <c r="MOU1110" s="127"/>
      <c r="MOV1110" s="127"/>
      <c r="MOW1110" s="127"/>
      <c r="MOX1110" s="127"/>
      <c r="MOY1110" s="127"/>
      <c r="MOZ1110" s="127"/>
      <c r="MPA1110" s="127"/>
      <c r="MPB1110" s="127"/>
      <c r="MPC1110" s="127"/>
      <c r="MPD1110" s="127"/>
      <c r="MPE1110" s="127"/>
      <c r="MPF1110" s="127"/>
      <c r="MPG1110" s="127"/>
      <c r="MPH1110" s="127"/>
      <c r="MPI1110" s="127"/>
      <c r="MPJ1110" s="127"/>
      <c r="MPK1110" s="127"/>
      <c r="MPL1110" s="127"/>
      <c r="MPM1110" s="127"/>
      <c r="MPN1110" s="127"/>
      <c r="MPO1110" s="127"/>
      <c r="MPP1110" s="127"/>
      <c r="MPQ1110" s="127"/>
      <c r="MPR1110" s="127"/>
      <c r="MPS1110" s="127"/>
      <c r="MPT1110" s="127"/>
      <c r="MPU1110" s="127"/>
      <c r="MPV1110" s="127"/>
      <c r="MPW1110" s="127"/>
      <c r="MPX1110" s="127"/>
      <c r="MPY1110" s="127"/>
      <c r="MPZ1110" s="127"/>
      <c r="MQA1110" s="127"/>
      <c r="MQB1110" s="127"/>
      <c r="MQC1110" s="127"/>
      <c r="MQD1110" s="127"/>
      <c r="MQE1110" s="127"/>
      <c r="MQF1110" s="127"/>
      <c r="MQG1110" s="127"/>
      <c r="MQH1110" s="127"/>
      <c r="MQI1110" s="127"/>
      <c r="MQJ1110" s="127"/>
      <c r="MQK1110" s="127"/>
      <c r="MQL1110" s="127"/>
      <c r="MQM1110" s="127"/>
      <c r="MQN1110" s="127"/>
      <c r="MQO1110" s="127"/>
      <c r="MQP1110" s="127"/>
      <c r="MQQ1110" s="127"/>
      <c r="MQR1110" s="127"/>
      <c r="MQS1110" s="127"/>
      <c r="MQT1110" s="127"/>
      <c r="MQU1110" s="127"/>
      <c r="MQV1110" s="127"/>
      <c r="MQW1110" s="127"/>
      <c r="MQX1110" s="127"/>
      <c r="MQY1110" s="127"/>
      <c r="MQZ1110" s="127"/>
      <c r="MRA1110" s="127"/>
      <c r="MRB1110" s="127"/>
      <c r="MRC1110" s="127"/>
      <c r="MRD1110" s="127"/>
      <c r="MRE1110" s="127"/>
      <c r="MRF1110" s="127"/>
      <c r="MRG1110" s="127"/>
      <c r="MRH1110" s="127"/>
      <c r="MRI1110" s="127"/>
      <c r="MRJ1110" s="127"/>
      <c r="MRK1110" s="127"/>
      <c r="MRL1110" s="127"/>
      <c r="MRM1110" s="127"/>
      <c r="MRN1110" s="127"/>
      <c r="MRO1110" s="127"/>
      <c r="MRP1110" s="127"/>
      <c r="MRQ1110" s="127"/>
      <c r="MRR1110" s="127"/>
      <c r="MRS1110" s="127"/>
      <c r="MRT1110" s="127"/>
      <c r="MRU1110" s="127"/>
      <c r="MRV1110" s="127"/>
      <c r="MRW1110" s="127"/>
      <c r="MRX1110" s="127"/>
      <c r="MRY1110" s="127"/>
      <c r="MRZ1110" s="127"/>
      <c r="MSA1110" s="127"/>
      <c r="MSB1110" s="127"/>
      <c r="MSC1110" s="127"/>
      <c r="MSD1110" s="127"/>
      <c r="MSE1110" s="127"/>
      <c r="MSF1110" s="127"/>
      <c r="MSG1110" s="127"/>
      <c r="MSH1110" s="127"/>
      <c r="MSI1110" s="127"/>
      <c r="MSJ1110" s="127"/>
      <c r="MSK1110" s="127"/>
      <c r="MSL1110" s="127"/>
      <c r="MSM1110" s="127"/>
      <c r="MSN1110" s="127"/>
      <c r="MSO1110" s="127"/>
      <c r="MSP1110" s="127"/>
      <c r="MSQ1110" s="127"/>
      <c r="MSR1110" s="127"/>
      <c r="MSS1110" s="127"/>
      <c r="MST1110" s="127"/>
      <c r="MSU1110" s="127"/>
      <c r="MSV1110" s="127"/>
      <c r="MSW1110" s="127"/>
      <c r="MSX1110" s="127"/>
      <c r="MSY1110" s="127"/>
      <c r="MSZ1110" s="127"/>
      <c r="MTA1110" s="127"/>
      <c r="MTB1110" s="127"/>
      <c r="MTC1110" s="127"/>
      <c r="MTD1110" s="127"/>
      <c r="MTE1110" s="127"/>
      <c r="MTF1110" s="127"/>
      <c r="MTG1110" s="127"/>
      <c r="MTH1110" s="127"/>
      <c r="MTI1110" s="127"/>
      <c r="MTJ1110" s="127"/>
      <c r="MTK1110" s="127"/>
      <c r="MTL1110" s="127"/>
      <c r="MTM1110" s="127"/>
      <c r="MTN1110" s="127"/>
      <c r="MTO1110" s="127"/>
      <c r="MTP1110" s="127"/>
      <c r="MTQ1110" s="127"/>
      <c r="MTR1110" s="127"/>
      <c r="MTS1110" s="127"/>
      <c r="MTT1110" s="127"/>
      <c r="MTU1110" s="127"/>
      <c r="MTV1110" s="127"/>
      <c r="MTW1110" s="127"/>
      <c r="MTX1110" s="127"/>
      <c r="MTY1110" s="127"/>
      <c r="MTZ1110" s="127"/>
      <c r="MUA1110" s="127"/>
      <c r="MUB1110" s="127"/>
      <c r="MUC1110" s="127"/>
      <c r="MUD1110" s="127"/>
      <c r="MUE1110" s="127"/>
      <c r="MUF1110" s="127"/>
      <c r="MUG1110" s="127"/>
      <c r="MUH1110" s="127"/>
      <c r="MUI1110" s="127"/>
      <c r="MUJ1110" s="127"/>
      <c r="MUK1110" s="127"/>
      <c r="MUL1110" s="127"/>
      <c r="MUM1110" s="127"/>
      <c r="MUN1110" s="127"/>
      <c r="MUO1110" s="127"/>
      <c r="MUP1110" s="127"/>
      <c r="MUQ1110" s="127"/>
      <c r="MUR1110" s="127"/>
      <c r="MUS1110" s="127"/>
      <c r="MUT1110" s="127"/>
      <c r="MUU1110" s="127"/>
      <c r="MUV1110" s="127"/>
      <c r="MUW1110" s="127"/>
      <c r="MUX1110" s="127"/>
      <c r="MUY1110" s="127"/>
      <c r="MUZ1110" s="127"/>
      <c r="MVA1110" s="127"/>
      <c r="MVB1110" s="127"/>
      <c r="MVC1110" s="127"/>
      <c r="MVD1110" s="127"/>
      <c r="MVE1110" s="127"/>
      <c r="MVF1110" s="127"/>
      <c r="MVG1110" s="127"/>
      <c r="MVH1110" s="127"/>
      <c r="MVI1110" s="127"/>
      <c r="MVJ1110" s="127"/>
      <c r="MVK1110" s="127"/>
      <c r="MVL1110" s="127"/>
      <c r="MVM1110" s="127"/>
      <c r="MVN1110" s="127"/>
      <c r="MVO1110" s="127"/>
      <c r="MVP1110" s="127"/>
      <c r="MVQ1110" s="127"/>
      <c r="MVR1110" s="127"/>
      <c r="MVS1110" s="127"/>
      <c r="MVT1110" s="127"/>
      <c r="MVU1110" s="127"/>
      <c r="MVV1110" s="127"/>
      <c r="MVW1110" s="127"/>
      <c r="MVX1110" s="127"/>
      <c r="MVY1110" s="127"/>
      <c r="MVZ1110" s="127"/>
      <c r="MWA1110" s="127"/>
      <c r="MWB1110" s="127"/>
      <c r="MWC1110" s="127"/>
      <c r="MWD1110" s="127"/>
      <c r="MWE1110" s="127"/>
      <c r="MWF1110" s="127"/>
      <c r="MWG1110" s="127"/>
      <c r="MWH1110" s="127"/>
      <c r="MWI1110" s="127"/>
      <c r="MWJ1110" s="127"/>
      <c r="MWK1110" s="127"/>
      <c r="MWL1110" s="127"/>
      <c r="MWM1110" s="127"/>
      <c r="MWN1110" s="127"/>
      <c r="MWO1110" s="127"/>
      <c r="MWP1110" s="127"/>
      <c r="MWQ1110" s="127"/>
      <c r="MWR1110" s="127"/>
      <c r="MWS1110" s="127"/>
      <c r="MWT1110" s="127"/>
      <c r="MWU1110" s="127"/>
      <c r="MWV1110" s="127"/>
      <c r="MWW1110" s="127"/>
      <c r="MWX1110" s="127"/>
      <c r="MWY1110" s="127"/>
      <c r="MWZ1110" s="127"/>
      <c r="MXA1110" s="127"/>
      <c r="MXB1110" s="127"/>
      <c r="MXC1110" s="127"/>
      <c r="MXD1110" s="127"/>
      <c r="MXE1110" s="127"/>
      <c r="MXF1110" s="127"/>
      <c r="MXG1110" s="127"/>
      <c r="MXH1110" s="127"/>
      <c r="MXI1110" s="127"/>
      <c r="MXJ1110" s="127"/>
      <c r="MXK1110" s="127"/>
      <c r="MXL1110" s="127"/>
      <c r="MXM1110" s="127"/>
      <c r="MXN1110" s="127"/>
      <c r="MXO1110" s="127"/>
      <c r="MXP1110" s="127"/>
      <c r="MXQ1110" s="127"/>
      <c r="MXR1110" s="127"/>
      <c r="MXS1110" s="127"/>
      <c r="MXT1110" s="127"/>
      <c r="MXU1110" s="127"/>
      <c r="MXV1110" s="127"/>
      <c r="MXW1110" s="127"/>
      <c r="MXX1110" s="127"/>
      <c r="MXY1110" s="127"/>
      <c r="MXZ1110" s="127"/>
      <c r="MYA1110" s="127"/>
      <c r="MYB1110" s="127"/>
      <c r="MYC1110" s="127"/>
      <c r="MYD1110" s="127"/>
      <c r="MYE1110" s="127"/>
      <c r="MYF1110" s="127"/>
      <c r="MYG1110" s="127"/>
      <c r="MYH1110" s="127"/>
      <c r="MYI1110" s="127"/>
      <c r="MYJ1110" s="127"/>
      <c r="MYK1110" s="127"/>
      <c r="MYL1110" s="127"/>
      <c r="MYM1110" s="127"/>
      <c r="MYN1110" s="127"/>
      <c r="MYO1110" s="127"/>
      <c r="MYP1110" s="127"/>
      <c r="MYQ1110" s="127"/>
      <c r="MYR1110" s="127"/>
      <c r="MYS1110" s="127"/>
      <c r="MYT1110" s="127"/>
      <c r="MYU1110" s="127"/>
      <c r="MYV1110" s="127"/>
      <c r="MYW1110" s="127"/>
      <c r="MYX1110" s="127"/>
      <c r="MYY1110" s="127"/>
      <c r="MYZ1110" s="127"/>
      <c r="MZA1110" s="127"/>
      <c r="MZB1110" s="127"/>
      <c r="MZC1110" s="127"/>
      <c r="MZD1110" s="127"/>
      <c r="MZE1110" s="127"/>
      <c r="MZF1110" s="127"/>
      <c r="MZG1110" s="127"/>
      <c r="MZH1110" s="127"/>
      <c r="MZI1110" s="127"/>
      <c r="MZJ1110" s="127"/>
      <c r="MZK1110" s="127"/>
      <c r="MZL1110" s="127"/>
      <c r="MZM1110" s="127"/>
      <c r="MZN1110" s="127"/>
      <c r="MZO1110" s="127"/>
      <c r="MZP1110" s="127"/>
      <c r="MZQ1110" s="127"/>
      <c r="MZR1110" s="127"/>
      <c r="MZS1110" s="127"/>
      <c r="MZT1110" s="127"/>
      <c r="MZU1110" s="127"/>
      <c r="MZV1110" s="127"/>
      <c r="MZW1110" s="127"/>
      <c r="MZX1110" s="127"/>
      <c r="MZY1110" s="127"/>
      <c r="MZZ1110" s="127"/>
      <c r="NAA1110" s="127"/>
      <c r="NAB1110" s="127"/>
      <c r="NAC1110" s="127"/>
      <c r="NAD1110" s="127"/>
      <c r="NAE1110" s="127"/>
      <c r="NAF1110" s="127"/>
      <c r="NAG1110" s="127"/>
      <c r="NAH1110" s="127"/>
      <c r="NAI1110" s="127"/>
      <c r="NAJ1110" s="127"/>
      <c r="NAK1110" s="127"/>
      <c r="NAL1110" s="127"/>
      <c r="NAM1110" s="127"/>
      <c r="NAN1110" s="127"/>
      <c r="NAO1110" s="127"/>
      <c r="NAP1110" s="127"/>
      <c r="NAQ1110" s="127"/>
      <c r="NAR1110" s="127"/>
      <c r="NAS1110" s="127"/>
      <c r="NAT1110" s="127"/>
      <c r="NAU1110" s="127"/>
      <c r="NAV1110" s="127"/>
      <c r="NAW1110" s="127"/>
      <c r="NAX1110" s="127"/>
      <c r="NAY1110" s="127"/>
      <c r="NAZ1110" s="127"/>
      <c r="NBA1110" s="127"/>
      <c r="NBB1110" s="127"/>
      <c r="NBC1110" s="127"/>
      <c r="NBD1110" s="127"/>
      <c r="NBE1110" s="127"/>
      <c r="NBF1110" s="127"/>
      <c r="NBG1110" s="127"/>
      <c r="NBH1110" s="127"/>
      <c r="NBI1110" s="127"/>
      <c r="NBJ1110" s="127"/>
      <c r="NBK1110" s="127"/>
      <c r="NBL1110" s="127"/>
      <c r="NBM1110" s="127"/>
      <c r="NBN1110" s="127"/>
      <c r="NBO1110" s="127"/>
      <c r="NBP1110" s="127"/>
      <c r="NBQ1110" s="127"/>
      <c r="NBR1110" s="127"/>
      <c r="NBS1110" s="127"/>
      <c r="NBT1110" s="127"/>
      <c r="NBU1110" s="127"/>
      <c r="NBV1110" s="127"/>
      <c r="NBW1110" s="127"/>
      <c r="NBX1110" s="127"/>
      <c r="NBY1110" s="127"/>
      <c r="NBZ1110" s="127"/>
      <c r="NCA1110" s="127"/>
      <c r="NCB1110" s="127"/>
      <c r="NCC1110" s="127"/>
      <c r="NCD1110" s="127"/>
      <c r="NCE1110" s="127"/>
      <c r="NCF1110" s="127"/>
      <c r="NCG1110" s="127"/>
      <c r="NCH1110" s="127"/>
      <c r="NCI1110" s="127"/>
      <c r="NCJ1110" s="127"/>
      <c r="NCK1110" s="127"/>
      <c r="NCL1110" s="127"/>
      <c r="NCM1110" s="127"/>
      <c r="NCN1110" s="127"/>
      <c r="NCO1110" s="127"/>
      <c r="NCP1110" s="127"/>
      <c r="NCQ1110" s="127"/>
      <c r="NCR1110" s="127"/>
      <c r="NCS1110" s="127"/>
      <c r="NCT1110" s="127"/>
      <c r="NCU1110" s="127"/>
      <c r="NCV1110" s="127"/>
      <c r="NCW1110" s="127"/>
      <c r="NCX1110" s="127"/>
      <c r="NCY1110" s="127"/>
      <c r="NCZ1110" s="127"/>
      <c r="NDA1110" s="127"/>
      <c r="NDB1110" s="127"/>
      <c r="NDC1110" s="127"/>
      <c r="NDD1110" s="127"/>
      <c r="NDE1110" s="127"/>
      <c r="NDF1110" s="127"/>
      <c r="NDG1110" s="127"/>
      <c r="NDH1110" s="127"/>
      <c r="NDI1110" s="127"/>
      <c r="NDJ1110" s="127"/>
      <c r="NDK1110" s="127"/>
      <c r="NDL1110" s="127"/>
      <c r="NDM1110" s="127"/>
      <c r="NDN1110" s="127"/>
      <c r="NDO1110" s="127"/>
      <c r="NDP1110" s="127"/>
      <c r="NDQ1110" s="127"/>
      <c r="NDR1110" s="127"/>
      <c r="NDS1110" s="127"/>
      <c r="NDT1110" s="127"/>
      <c r="NDU1110" s="127"/>
      <c r="NDV1110" s="127"/>
      <c r="NDW1110" s="127"/>
      <c r="NDX1110" s="127"/>
      <c r="NDY1110" s="127"/>
      <c r="NDZ1110" s="127"/>
      <c r="NEA1110" s="127"/>
      <c r="NEB1110" s="127"/>
      <c r="NEC1110" s="127"/>
      <c r="NED1110" s="127"/>
      <c r="NEE1110" s="127"/>
      <c r="NEF1110" s="127"/>
      <c r="NEG1110" s="127"/>
      <c r="NEH1110" s="127"/>
      <c r="NEI1110" s="127"/>
      <c r="NEJ1110" s="127"/>
      <c r="NEK1110" s="127"/>
      <c r="NEL1110" s="127"/>
      <c r="NEM1110" s="127"/>
      <c r="NEN1110" s="127"/>
      <c r="NEO1110" s="127"/>
      <c r="NEP1110" s="127"/>
      <c r="NEQ1110" s="127"/>
      <c r="NER1110" s="127"/>
      <c r="NES1110" s="127"/>
      <c r="NET1110" s="127"/>
      <c r="NEU1110" s="127"/>
      <c r="NEV1110" s="127"/>
      <c r="NEW1110" s="127"/>
      <c r="NEX1110" s="127"/>
      <c r="NEY1110" s="127"/>
      <c r="NEZ1110" s="127"/>
      <c r="NFA1110" s="127"/>
      <c r="NFB1110" s="127"/>
      <c r="NFC1110" s="127"/>
      <c r="NFD1110" s="127"/>
      <c r="NFE1110" s="127"/>
      <c r="NFF1110" s="127"/>
      <c r="NFG1110" s="127"/>
      <c r="NFH1110" s="127"/>
      <c r="NFI1110" s="127"/>
      <c r="NFJ1110" s="127"/>
      <c r="NFK1110" s="127"/>
      <c r="NFL1110" s="127"/>
      <c r="NFM1110" s="127"/>
      <c r="NFN1110" s="127"/>
      <c r="NFO1110" s="127"/>
      <c r="NFP1110" s="127"/>
      <c r="NFQ1110" s="127"/>
      <c r="NFR1110" s="127"/>
      <c r="NFS1110" s="127"/>
      <c r="NFT1110" s="127"/>
      <c r="NFU1110" s="127"/>
      <c r="NFV1110" s="127"/>
      <c r="NFW1110" s="127"/>
      <c r="NFX1110" s="127"/>
      <c r="NFY1110" s="127"/>
      <c r="NFZ1110" s="127"/>
      <c r="NGA1110" s="127"/>
      <c r="NGB1110" s="127"/>
      <c r="NGC1110" s="127"/>
      <c r="NGD1110" s="127"/>
      <c r="NGE1110" s="127"/>
      <c r="NGF1110" s="127"/>
      <c r="NGG1110" s="127"/>
      <c r="NGH1110" s="127"/>
      <c r="NGI1110" s="127"/>
      <c r="NGJ1110" s="127"/>
      <c r="NGK1110" s="127"/>
      <c r="NGL1110" s="127"/>
      <c r="NGM1110" s="127"/>
      <c r="NGN1110" s="127"/>
      <c r="NGO1110" s="127"/>
      <c r="NGP1110" s="127"/>
      <c r="NGQ1110" s="127"/>
      <c r="NGR1110" s="127"/>
      <c r="NGS1110" s="127"/>
      <c r="NGT1110" s="127"/>
      <c r="NGU1110" s="127"/>
      <c r="NGV1110" s="127"/>
      <c r="NGW1110" s="127"/>
      <c r="NGX1110" s="127"/>
      <c r="NGY1110" s="127"/>
      <c r="NGZ1110" s="127"/>
      <c r="NHA1110" s="127"/>
      <c r="NHB1110" s="127"/>
      <c r="NHC1110" s="127"/>
      <c r="NHD1110" s="127"/>
      <c r="NHE1110" s="127"/>
      <c r="NHF1110" s="127"/>
      <c r="NHG1110" s="127"/>
      <c r="NHH1110" s="127"/>
      <c r="NHI1110" s="127"/>
      <c r="NHJ1110" s="127"/>
      <c r="NHK1110" s="127"/>
      <c r="NHL1110" s="127"/>
      <c r="NHM1110" s="127"/>
      <c r="NHN1110" s="127"/>
      <c r="NHO1110" s="127"/>
      <c r="NHP1110" s="127"/>
      <c r="NHQ1110" s="127"/>
      <c r="NHR1110" s="127"/>
      <c r="NHS1110" s="127"/>
      <c r="NHT1110" s="127"/>
      <c r="NHU1110" s="127"/>
      <c r="NHV1110" s="127"/>
      <c r="NHW1110" s="127"/>
      <c r="NHX1110" s="127"/>
      <c r="NHY1110" s="127"/>
      <c r="NHZ1110" s="127"/>
      <c r="NIA1110" s="127"/>
      <c r="NIB1110" s="127"/>
      <c r="NIC1110" s="127"/>
      <c r="NID1110" s="127"/>
      <c r="NIE1110" s="127"/>
      <c r="NIF1110" s="127"/>
      <c r="NIG1110" s="127"/>
      <c r="NIH1110" s="127"/>
      <c r="NII1110" s="127"/>
      <c r="NIJ1110" s="127"/>
      <c r="NIK1110" s="127"/>
      <c r="NIL1110" s="127"/>
      <c r="NIM1110" s="127"/>
      <c r="NIN1110" s="127"/>
      <c r="NIO1110" s="127"/>
      <c r="NIP1110" s="127"/>
      <c r="NIQ1110" s="127"/>
      <c r="NIR1110" s="127"/>
      <c r="NIS1110" s="127"/>
      <c r="NIT1110" s="127"/>
      <c r="NIU1110" s="127"/>
      <c r="NIV1110" s="127"/>
      <c r="NIW1110" s="127"/>
      <c r="NIX1110" s="127"/>
      <c r="NIY1110" s="127"/>
      <c r="NIZ1110" s="127"/>
      <c r="NJA1110" s="127"/>
      <c r="NJB1110" s="127"/>
      <c r="NJC1110" s="127"/>
      <c r="NJD1110" s="127"/>
      <c r="NJE1110" s="127"/>
      <c r="NJF1110" s="127"/>
      <c r="NJG1110" s="127"/>
      <c r="NJH1110" s="127"/>
      <c r="NJI1110" s="127"/>
      <c r="NJJ1110" s="127"/>
      <c r="NJK1110" s="127"/>
      <c r="NJL1110" s="127"/>
      <c r="NJM1110" s="127"/>
      <c r="NJN1110" s="127"/>
      <c r="NJO1110" s="127"/>
      <c r="NJP1110" s="127"/>
      <c r="NJQ1110" s="127"/>
      <c r="NJR1110" s="127"/>
      <c r="NJS1110" s="127"/>
      <c r="NJT1110" s="127"/>
      <c r="NJU1110" s="127"/>
      <c r="NJV1110" s="127"/>
      <c r="NJW1110" s="127"/>
      <c r="NJX1110" s="127"/>
      <c r="NJY1110" s="127"/>
      <c r="NJZ1110" s="127"/>
      <c r="NKA1110" s="127"/>
      <c r="NKB1110" s="127"/>
      <c r="NKC1110" s="127"/>
      <c r="NKD1110" s="127"/>
      <c r="NKE1110" s="127"/>
      <c r="NKF1110" s="127"/>
      <c r="NKG1110" s="127"/>
      <c r="NKH1110" s="127"/>
      <c r="NKI1110" s="127"/>
      <c r="NKJ1110" s="127"/>
      <c r="NKK1110" s="127"/>
      <c r="NKL1110" s="127"/>
      <c r="NKM1110" s="127"/>
      <c r="NKN1110" s="127"/>
      <c r="NKO1110" s="127"/>
      <c r="NKP1110" s="127"/>
      <c r="NKQ1110" s="127"/>
      <c r="NKR1110" s="127"/>
      <c r="NKS1110" s="127"/>
      <c r="NKT1110" s="127"/>
      <c r="NKU1110" s="127"/>
      <c r="NKV1110" s="127"/>
      <c r="NKW1110" s="127"/>
      <c r="NKX1110" s="127"/>
      <c r="NKY1110" s="127"/>
      <c r="NKZ1110" s="127"/>
      <c r="NLA1110" s="127"/>
      <c r="NLB1110" s="127"/>
      <c r="NLC1110" s="127"/>
      <c r="NLD1110" s="127"/>
      <c r="NLE1110" s="127"/>
      <c r="NLF1110" s="127"/>
      <c r="NLG1110" s="127"/>
      <c r="NLH1110" s="127"/>
      <c r="NLI1110" s="127"/>
      <c r="NLJ1110" s="127"/>
      <c r="NLK1110" s="127"/>
      <c r="NLL1110" s="127"/>
      <c r="NLM1110" s="127"/>
      <c r="NLN1110" s="127"/>
      <c r="NLO1110" s="127"/>
      <c r="NLP1110" s="127"/>
      <c r="NLQ1110" s="127"/>
      <c r="NLR1110" s="127"/>
      <c r="NLS1110" s="127"/>
      <c r="NLT1110" s="127"/>
      <c r="NLU1110" s="127"/>
      <c r="NLV1110" s="127"/>
      <c r="NLW1110" s="127"/>
      <c r="NLX1110" s="127"/>
      <c r="NLY1110" s="127"/>
      <c r="NLZ1110" s="127"/>
      <c r="NMA1110" s="127"/>
      <c r="NMB1110" s="127"/>
      <c r="NMC1110" s="127"/>
      <c r="NMD1110" s="127"/>
      <c r="NME1110" s="127"/>
      <c r="NMF1110" s="127"/>
      <c r="NMG1110" s="127"/>
      <c r="NMH1110" s="127"/>
      <c r="NMI1110" s="127"/>
      <c r="NMJ1110" s="127"/>
      <c r="NMK1110" s="127"/>
      <c r="NML1110" s="127"/>
      <c r="NMM1110" s="127"/>
      <c r="NMN1110" s="127"/>
      <c r="NMO1110" s="127"/>
      <c r="NMP1110" s="127"/>
      <c r="NMQ1110" s="127"/>
      <c r="NMR1110" s="127"/>
      <c r="NMS1110" s="127"/>
      <c r="NMT1110" s="127"/>
      <c r="NMU1110" s="127"/>
      <c r="NMV1110" s="127"/>
      <c r="NMW1110" s="127"/>
      <c r="NMX1110" s="127"/>
      <c r="NMY1110" s="127"/>
      <c r="NMZ1110" s="127"/>
      <c r="NNA1110" s="127"/>
      <c r="NNB1110" s="127"/>
      <c r="NNC1110" s="127"/>
      <c r="NND1110" s="127"/>
      <c r="NNE1110" s="127"/>
      <c r="NNF1110" s="127"/>
      <c r="NNG1110" s="127"/>
      <c r="NNH1110" s="127"/>
      <c r="NNI1110" s="127"/>
      <c r="NNJ1110" s="127"/>
      <c r="NNK1110" s="127"/>
      <c r="NNL1110" s="127"/>
      <c r="NNM1110" s="127"/>
      <c r="NNN1110" s="127"/>
      <c r="NNO1110" s="127"/>
      <c r="NNP1110" s="127"/>
      <c r="NNQ1110" s="127"/>
      <c r="NNR1110" s="127"/>
      <c r="NNS1110" s="127"/>
      <c r="NNT1110" s="127"/>
      <c r="NNU1110" s="127"/>
      <c r="NNV1110" s="127"/>
      <c r="NNW1110" s="127"/>
      <c r="NNX1110" s="127"/>
      <c r="NNY1110" s="127"/>
      <c r="NNZ1110" s="127"/>
      <c r="NOA1110" s="127"/>
      <c r="NOB1110" s="127"/>
      <c r="NOC1110" s="127"/>
      <c r="NOD1110" s="127"/>
      <c r="NOE1110" s="127"/>
      <c r="NOF1110" s="127"/>
      <c r="NOG1110" s="127"/>
      <c r="NOH1110" s="127"/>
      <c r="NOI1110" s="127"/>
      <c r="NOJ1110" s="127"/>
      <c r="NOK1110" s="127"/>
      <c r="NOL1110" s="127"/>
      <c r="NOM1110" s="127"/>
      <c r="NON1110" s="127"/>
      <c r="NOO1110" s="127"/>
      <c r="NOP1110" s="127"/>
      <c r="NOQ1110" s="127"/>
      <c r="NOR1110" s="127"/>
      <c r="NOS1110" s="127"/>
      <c r="NOT1110" s="127"/>
      <c r="NOU1110" s="127"/>
      <c r="NOV1110" s="127"/>
      <c r="NOW1110" s="127"/>
      <c r="NOX1110" s="127"/>
      <c r="NOY1110" s="127"/>
      <c r="NOZ1110" s="127"/>
      <c r="NPA1110" s="127"/>
      <c r="NPB1110" s="127"/>
      <c r="NPC1110" s="127"/>
      <c r="NPD1110" s="127"/>
      <c r="NPE1110" s="127"/>
      <c r="NPF1110" s="127"/>
      <c r="NPG1110" s="127"/>
      <c r="NPH1110" s="127"/>
      <c r="NPI1110" s="127"/>
      <c r="NPJ1110" s="127"/>
      <c r="NPK1110" s="127"/>
      <c r="NPL1110" s="127"/>
      <c r="NPM1110" s="127"/>
      <c r="NPN1110" s="127"/>
      <c r="NPO1110" s="127"/>
      <c r="NPP1110" s="127"/>
      <c r="NPQ1110" s="127"/>
      <c r="NPR1110" s="127"/>
      <c r="NPS1110" s="127"/>
      <c r="NPT1110" s="127"/>
      <c r="NPU1110" s="127"/>
      <c r="NPV1110" s="127"/>
      <c r="NPW1110" s="127"/>
      <c r="NPX1110" s="127"/>
      <c r="NPY1110" s="127"/>
      <c r="NPZ1110" s="127"/>
      <c r="NQA1110" s="127"/>
      <c r="NQB1110" s="127"/>
      <c r="NQC1110" s="127"/>
      <c r="NQD1110" s="127"/>
      <c r="NQE1110" s="127"/>
      <c r="NQF1110" s="127"/>
      <c r="NQG1110" s="127"/>
      <c r="NQH1110" s="127"/>
      <c r="NQI1110" s="127"/>
      <c r="NQJ1110" s="127"/>
      <c r="NQK1110" s="127"/>
      <c r="NQL1110" s="127"/>
      <c r="NQM1110" s="127"/>
      <c r="NQN1110" s="127"/>
      <c r="NQO1110" s="127"/>
      <c r="NQP1110" s="127"/>
      <c r="NQQ1110" s="127"/>
      <c r="NQR1110" s="127"/>
      <c r="NQS1110" s="127"/>
      <c r="NQT1110" s="127"/>
      <c r="NQU1110" s="127"/>
      <c r="NQV1110" s="127"/>
      <c r="NQW1110" s="127"/>
      <c r="NQX1110" s="127"/>
      <c r="NQY1110" s="127"/>
      <c r="NQZ1110" s="127"/>
      <c r="NRA1110" s="127"/>
      <c r="NRB1110" s="127"/>
      <c r="NRC1110" s="127"/>
      <c r="NRD1110" s="127"/>
      <c r="NRE1110" s="127"/>
      <c r="NRF1110" s="127"/>
      <c r="NRG1110" s="127"/>
      <c r="NRH1110" s="127"/>
      <c r="NRI1110" s="127"/>
      <c r="NRJ1110" s="127"/>
      <c r="NRK1110" s="127"/>
      <c r="NRL1110" s="127"/>
      <c r="NRM1110" s="127"/>
      <c r="NRN1110" s="127"/>
      <c r="NRO1110" s="127"/>
      <c r="NRP1110" s="127"/>
      <c r="NRQ1110" s="127"/>
      <c r="NRR1110" s="127"/>
      <c r="NRS1110" s="127"/>
      <c r="NRT1110" s="127"/>
      <c r="NRU1110" s="127"/>
      <c r="NRV1110" s="127"/>
      <c r="NRW1110" s="127"/>
      <c r="NRX1110" s="127"/>
      <c r="NRY1110" s="127"/>
      <c r="NRZ1110" s="127"/>
      <c r="NSA1110" s="127"/>
      <c r="NSB1110" s="127"/>
      <c r="NSC1110" s="127"/>
      <c r="NSD1110" s="127"/>
      <c r="NSE1110" s="127"/>
      <c r="NSF1110" s="127"/>
      <c r="NSG1110" s="127"/>
      <c r="NSH1110" s="127"/>
      <c r="NSI1110" s="127"/>
      <c r="NSJ1110" s="127"/>
      <c r="NSK1110" s="127"/>
      <c r="NSL1110" s="127"/>
      <c r="NSM1110" s="127"/>
      <c r="NSN1110" s="127"/>
      <c r="NSO1110" s="127"/>
      <c r="NSP1110" s="127"/>
      <c r="NSQ1110" s="127"/>
      <c r="NSR1110" s="127"/>
      <c r="NSS1110" s="127"/>
      <c r="NST1110" s="127"/>
      <c r="NSU1110" s="127"/>
      <c r="NSV1110" s="127"/>
      <c r="NSW1110" s="127"/>
      <c r="NSX1110" s="127"/>
      <c r="NSY1110" s="127"/>
      <c r="NSZ1110" s="127"/>
      <c r="NTA1110" s="127"/>
      <c r="NTB1110" s="127"/>
      <c r="NTC1110" s="127"/>
      <c r="NTD1110" s="127"/>
      <c r="NTE1110" s="127"/>
      <c r="NTF1110" s="127"/>
      <c r="NTG1110" s="127"/>
      <c r="NTH1110" s="127"/>
      <c r="NTI1110" s="127"/>
      <c r="NTJ1110" s="127"/>
      <c r="NTK1110" s="127"/>
      <c r="NTL1110" s="127"/>
      <c r="NTM1110" s="127"/>
      <c r="NTN1110" s="127"/>
      <c r="NTO1110" s="127"/>
      <c r="NTP1110" s="127"/>
      <c r="NTQ1110" s="127"/>
      <c r="NTR1110" s="127"/>
      <c r="NTS1110" s="127"/>
      <c r="NTT1110" s="127"/>
      <c r="NTU1110" s="127"/>
      <c r="NTV1110" s="127"/>
      <c r="NTW1110" s="127"/>
      <c r="NTX1110" s="127"/>
      <c r="NTY1110" s="127"/>
      <c r="NTZ1110" s="127"/>
      <c r="NUA1110" s="127"/>
      <c r="NUB1110" s="127"/>
      <c r="NUC1110" s="127"/>
      <c r="NUD1110" s="127"/>
      <c r="NUE1110" s="127"/>
      <c r="NUF1110" s="127"/>
      <c r="NUG1110" s="127"/>
      <c r="NUH1110" s="127"/>
      <c r="NUI1110" s="127"/>
      <c r="NUJ1110" s="127"/>
      <c r="NUK1110" s="127"/>
      <c r="NUL1110" s="127"/>
      <c r="NUM1110" s="127"/>
      <c r="NUN1110" s="127"/>
      <c r="NUO1110" s="127"/>
      <c r="NUP1110" s="127"/>
      <c r="NUQ1110" s="127"/>
      <c r="NUR1110" s="127"/>
      <c r="NUS1110" s="127"/>
      <c r="NUT1110" s="127"/>
      <c r="NUU1110" s="127"/>
      <c r="NUV1110" s="127"/>
      <c r="NUW1110" s="127"/>
      <c r="NUX1110" s="127"/>
      <c r="NUY1110" s="127"/>
      <c r="NUZ1110" s="127"/>
      <c r="NVA1110" s="127"/>
      <c r="NVB1110" s="127"/>
      <c r="NVC1110" s="127"/>
      <c r="NVD1110" s="127"/>
      <c r="NVE1110" s="127"/>
      <c r="NVF1110" s="127"/>
      <c r="NVG1110" s="127"/>
      <c r="NVH1110" s="127"/>
      <c r="NVI1110" s="127"/>
      <c r="NVJ1110" s="127"/>
      <c r="NVK1110" s="127"/>
      <c r="NVL1110" s="127"/>
      <c r="NVM1110" s="127"/>
      <c r="NVN1110" s="127"/>
      <c r="NVO1110" s="127"/>
      <c r="NVP1110" s="127"/>
      <c r="NVQ1110" s="127"/>
      <c r="NVR1110" s="127"/>
      <c r="NVS1110" s="127"/>
      <c r="NVT1110" s="127"/>
      <c r="NVU1110" s="127"/>
      <c r="NVV1110" s="127"/>
      <c r="NVW1110" s="127"/>
      <c r="NVX1110" s="127"/>
      <c r="NVY1110" s="127"/>
      <c r="NVZ1110" s="127"/>
      <c r="NWA1110" s="127"/>
      <c r="NWB1110" s="127"/>
      <c r="NWC1110" s="127"/>
      <c r="NWD1110" s="127"/>
      <c r="NWE1110" s="127"/>
      <c r="NWF1110" s="127"/>
      <c r="NWG1110" s="127"/>
      <c r="NWH1110" s="127"/>
      <c r="NWI1110" s="127"/>
      <c r="NWJ1110" s="127"/>
      <c r="NWK1110" s="127"/>
      <c r="NWL1110" s="127"/>
      <c r="NWM1110" s="127"/>
      <c r="NWN1110" s="127"/>
      <c r="NWO1110" s="127"/>
      <c r="NWP1110" s="127"/>
      <c r="NWQ1110" s="127"/>
      <c r="NWR1110" s="127"/>
      <c r="NWS1110" s="127"/>
      <c r="NWT1110" s="127"/>
      <c r="NWU1110" s="127"/>
      <c r="NWV1110" s="127"/>
      <c r="NWW1110" s="127"/>
      <c r="NWX1110" s="127"/>
      <c r="NWY1110" s="127"/>
      <c r="NWZ1110" s="127"/>
      <c r="NXA1110" s="127"/>
      <c r="NXB1110" s="127"/>
      <c r="NXC1110" s="127"/>
      <c r="NXD1110" s="127"/>
      <c r="NXE1110" s="127"/>
      <c r="NXF1110" s="127"/>
      <c r="NXG1110" s="127"/>
      <c r="NXH1110" s="127"/>
      <c r="NXI1110" s="127"/>
      <c r="NXJ1110" s="127"/>
      <c r="NXK1110" s="127"/>
      <c r="NXL1110" s="127"/>
      <c r="NXM1110" s="127"/>
      <c r="NXN1110" s="127"/>
      <c r="NXO1110" s="127"/>
      <c r="NXP1110" s="127"/>
      <c r="NXQ1110" s="127"/>
      <c r="NXR1110" s="127"/>
      <c r="NXS1110" s="127"/>
      <c r="NXT1110" s="127"/>
      <c r="NXU1110" s="127"/>
      <c r="NXV1110" s="127"/>
      <c r="NXW1110" s="127"/>
      <c r="NXX1110" s="127"/>
      <c r="NXY1110" s="127"/>
      <c r="NXZ1110" s="127"/>
      <c r="NYA1110" s="127"/>
      <c r="NYB1110" s="127"/>
      <c r="NYC1110" s="127"/>
      <c r="NYD1110" s="127"/>
      <c r="NYE1110" s="127"/>
      <c r="NYF1110" s="127"/>
      <c r="NYG1110" s="127"/>
      <c r="NYH1110" s="127"/>
      <c r="NYI1110" s="127"/>
      <c r="NYJ1110" s="127"/>
      <c r="NYK1110" s="127"/>
      <c r="NYL1110" s="127"/>
      <c r="NYM1110" s="127"/>
      <c r="NYN1110" s="127"/>
      <c r="NYO1110" s="127"/>
      <c r="NYP1110" s="127"/>
      <c r="NYQ1110" s="127"/>
      <c r="NYR1110" s="127"/>
      <c r="NYS1110" s="127"/>
      <c r="NYT1110" s="127"/>
      <c r="NYU1110" s="127"/>
      <c r="NYV1110" s="127"/>
      <c r="NYW1110" s="127"/>
      <c r="NYX1110" s="127"/>
      <c r="NYY1110" s="127"/>
      <c r="NYZ1110" s="127"/>
      <c r="NZA1110" s="127"/>
      <c r="NZB1110" s="127"/>
      <c r="NZC1110" s="127"/>
      <c r="NZD1110" s="127"/>
      <c r="NZE1110" s="127"/>
      <c r="NZF1110" s="127"/>
      <c r="NZG1110" s="127"/>
      <c r="NZH1110" s="127"/>
      <c r="NZI1110" s="127"/>
      <c r="NZJ1110" s="127"/>
      <c r="NZK1110" s="127"/>
      <c r="NZL1110" s="127"/>
      <c r="NZM1110" s="127"/>
      <c r="NZN1110" s="127"/>
      <c r="NZO1110" s="127"/>
      <c r="NZP1110" s="127"/>
      <c r="NZQ1110" s="127"/>
      <c r="NZR1110" s="127"/>
      <c r="NZS1110" s="127"/>
      <c r="NZT1110" s="127"/>
      <c r="NZU1110" s="127"/>
      <c r="NZV1110" s="127"/>
      <c r="NZW1110" s="127"/>
      <c r="NZX1110" s="127"/>
      <c r="NZY1110" s="127"/>
      <c r="NZZ1110" s="127"/>
      <c r="OAA1110" s="127"/>
      <c r="OAB1110" s="127"/>
      <c r="OAC1110" s="127"/>
      <c r="OAD1110" s="127"/>
      <c r="OAE1110" s="127"/>
      <c r="OAF1110" s="127"/>
      <c r="OAG1110" s="127"/>
      <c r="OAH1110" s="127"/>
      <c r="OAI1110" s="127"/>
      <c r="OAJ1110" s="127"/>
      <c r="OAK1110" s="127"/>
      <c r="OAL1110" s="127"/>
      <c r="OAM1110" s="127"/>
      <c r="OAN1110" s="127"/>
      <c r="OAO1110" s="127"/>
      <c r="OAP1110" s="127"/>
      <c r="OAQ1110" s="127"/>
      <c r="OAR1110" s="127"/>
      <c r="OAS1110" s="127"/>
      <c r="OAT1110" s="127"/>
      <c r="OAU1110" s="127"/>
      <c r="OAV1110" s="127"/>
      <c r="OAW1110" s="127"/>
      <c r="OAX1110" s="127"/>
      <c r="OAY1110" s="127"/>
      <c r="OAZ1110" s="127"/>
      <c r="OBA1110" s="127"/>
      <c r="OBB1110" s="127"/>
      <c r="OBC1110" s="127"/>
      <c r="OBD1110" s="127"/>
      <c r="OBE1110" s="127"/>
      <c r="OBF1110" s="127"/>
      <c r="OBG1110" s="127"/>
      <c r="OBH1110" s="127"/>
      <c r="OBI1110" s="127"/>
      <c r="OBJ1110" s="127"/>
      <c r="OBK1110" s="127"/>
      <c r="OBL1110" s="127"/>
      <c r="OBM1110" s="127"/>
      <c r="OBN1110" s="127"/>
      <c r="OBO1110" s="127"/>
      <c r="OBP1110" s="127"/>
      <c r="OBQ1110" s="127"/>
      <c r="OBR1110" s="127"/>
      <c r="OBS1110" s="127"/>
      <c r="OBT1110" s="127"/>
      <c r="OBU1110" s="127"/>
      <c r="OBV1110" s="127"/>
      <c r="OBW1110" s="127"/>
      <c r="OBX1110" s="127"/>
      <c r="OBY1110" s="127"/>
      <c r="OBZ1110" s="127"/>
      <c r="OCA1110" s="127"/>
      <c r="OCB1110" s="127"/>
      <c r="OCC1110" s="127"/>
      <c r="OCD1110" s="127"/>
      <c r="OCE1110" s="127"/>
      <c r="OCF1110" s="127"/>
      <c r="OCG1110" s="127"/>
      <c r="OCH1110" s="127"/>
      <c r="OCI1110" s="127"/>
      <c r="OCJ1110" s="127"/>
      <c r="OCK1110" s="127"/>
      <c r="OCL1110" s="127"/>
      <c r="OCM1110" s="127"/>
      <c r="OCN1110" s="127"/>
      <c r="OCO1110" s="127"/>
      <c r="OCP1110" s="127"/>
      <c r="OCQ1110" s="127"/>
      <c r="OCR1110" s="127"/>
      <c r="OCS1110" s="127"/>
      <c r="OCT1110" s="127"/>
      <c r="OCU1110" s="127"/>
      <c r="OCV1110" s="127"/>
      <c r="OCW1110" s="127"/>
      <c r="OCX1110" s="127"/>
      <c r="OCY1110" s="127"/>
      <c r="OCZ1110" s="127"/>
      <c r="ODA1110" s="127"/>
      <c r="ODB1110" s="127"/>
      <c r="ODC1110" s="127"/>
      <c r="ODD1110" s="127"/>
      <c r="ODE1110" s="127"/>
      <c r="ODF1110" s="127"/>
      <c r="ODG1110" s="127"/>
      <c r="ODH1110" s="127"/>
      <c r="ODI1110" s="127"/>
      <c r="ODJ1110" s="127"/>
      <c r="ODK1110" s="127"/>
      <c r="ODL1110" s="127"/>
      <c r="ODM1110" s="127"/>
      <c r="ODN1110" s="127"/>
      <c r="ODO1110" s="127"/>
      <c r="ODP1110" s="127"/>
      <c r="ODQ1110" s="127"/>
      <c r="ODR1110" s="127"/>
      <c r="ODS1110" s="127"/>
      <c r="ODT1110" s="127"/>
      <c r="ODU1110" s="127"/>
      <c r="ODV1110" s="127"/>
      <c r="ODW1110" s="127"/>
      <c r="ODX1110" s="127"/>
      <c r="ODY1110" s="127"/>
      <c r="ODZ1110" s="127"/>
      <c r="OEA1110" s="127"/>
      <c r="OEB1110" s="127"/>
      <c r="OEC1110" s="127"/>
      <c r="OED1110" s="127"/>
      <c r="OEE1110" s="127"/>
      <c r="OEF1110" s="127"/>
      <c r="OEG1110" s="127"/>
      <c r="OEH1110" s="127"/>
      <c r="OEI1110" s="127"/>
      <c r="OEJ1110" s="127"/>
      <c r="OEK1110" s="127"/>
      <c r="OEL1110" s="127"/>
      <c r="OEM1110" s="127"/>
      <c r="OEN1110" s="127"/>
      <c r="OEO1110" s="127"/>
      <c r="OEP1110" s="127"/>
      <c r="OEQ1110" s="127"/>
      <c r="OER1110" s="127"/>
      <c r="OES1110" s="127"/>
      <c r="OET1110" s="127"/>
      <c r="OEU1110" s="127"/>
      <c r="OEV1110" s="127"/>
      <c r="OEW1110" s="127"/>
      <c r="OEX1110" s="127"/>
      <c r="OEY1110" s="127"/>
      <c r="OEZ1110" s="127"/>
      <c r="OFA1110" s="127"/>
      <c r="OFB1110" s="127"/>
      <c r="OFC1110" s="127"/>
      <c r="OFD1110" s="127"/>
      <c r="OFE1110" s="127"/>
      <c r="OFF1110" s="127"/>
      <c r="OFG1110" s="127"/>
      <c r="OFH1110" s="127"/>
      <c r="OFI1110" s="127"/>
      <c r="OFJ1110" s="127"/>
      <c r="OFK1110" s="127"/>
      <c r="OFL1110" s="127"/>
      <c r="OFM1110" s="127"/>
      <c r="OFN1110" s="127"/>
      <c r="OFO1110" s="127"/>
      <c r="OFP1110" s="127"/>
      <c r="OFQ1110" s="127"/>
      <c r="OFR1110" s="127"/>
      <c r="OFS1110" s="127"/>
      <c r="OFT1110" s="127"/>
      <c r="OFU1110" s="127"/>
      <c r="OFV1110" s="127"/>
      <c r="OFW1110" s="127"/>
      <c r="OFX1110" s="127"/>
      <c r="OFY1110" s="127"/>
      <c r="OFZ1110" s="127"/>
      <c r="OGA1110" s="127"/>
      <c r="OGB1110" s="127"/>
      <c r="OGC1110" s="127"/>
      <c r="OGD1110" s="127"/>
      <c r="OGE1110" s="127"/>
      <c r="OGF1110" s="127"/>
      <c r="OGG1110" s="127"/>
      <c r="OGH1110" s="127"/>
      <c r="OGI1110" s="127"/>
      <c r="OGJ1110" s="127"/>
      <c r="OGK1110" s="127"/>
      <c r="OGL1110" s="127"/>
      <c r="OGM1110" s="127"/>
      <c r="OGN1110" s="127"/>
      <c r="OGO1110" s="127"/>
      <c r="OGP1110" s="127"/>
      <c r="OGQ1110" s="127"/>
      <c r="OGR1110" s="127"/>
      <c r="OGS1110" s="127"/>
      <c r="OGT1110" s="127"/>
      <c r="OGU1110" s="127"/>
      <c r="OGV1110" s="127"/>
      <c r="OGW1110" s="127"/>
      <c r="OGX1110" s="127"/>
      <c r="OGY1110" s="127"/>
      <c r="OGZ1110" s="127"/>
      <c r="OHA1110" s="127"/>
      <c r="OHB1110" s="127"/>
      <c r="OHC1110" s="127"/>
      <c r="OHD1110" s="127"/>
      <c r="OHE1110" s="127"/>
      <c r="OHF1110" s="127"/>
      <c r="OHG1110" s="127"/>
      <c r="OHH1110" s="127"/>
      <c r="OHI1110" s="127"/>
      <c r="OHJ1110" s="127"/>
      <c r="OHK1110" s="127"/>
      <c r="OHL1110" s="127"/>
      <c r="OHM1110" s="127"/>
      <c r="OHN1110" s="127"/>
      <c r="OHO1110" s="127"/>
      <c r="OHP1110" s="127"/>
      <c r="OHQ1110" s="127"/>
      <c r="OHR1110" s="127"/>
      <c r="OHS1110" s="127"/>
      <c r="OHT1110" s="127"/>
      <c r="OHU1110" s="127"/>
      <c r="OHV1110" s="127"/>
      <c r="OHW1110" s="127"/>
      <c r="OHX1110" s="127"/>
      <c r="OHY1110" s="127"/>
      <c r="OHZ1110" s="127"/>
      <c r="OIA1110" s="127"/>
      <c r="OIB1110" s="127"/>
      <c r="OIC1110" s="127"/>
      <c r="OID1110" s="127"/>
      <c r="OIE1110" s="127"/>
      <c r="OIF1110" s="127"/>
      <c r="OIG1110" s="127"/>
      <c r="OIH1110" s="127"/>
      <c r="OII1110" s="127"/>
      <c r="OIJ1110" s="127"/>
      <c r="OIK1110" s="127"/>
      <c r="OIL1110" s="127"/>
      <c r="OIM1110" s="127"/>
      <c r="OIN1110" s="127"/>
      <c r="OIO1110" s="127"/>
      <c r="OIP1110" s="127"/>
      <c r="OIQ1110" s="127"/>
      <c r="OIR1110" s="127"/>
      <c r="OIS1110" s="127"/>
      <c r="OIT1110" s="127"/>
      <c r="OIU1110" s="127"/>
      <c r="OIV1110" s="127"/>
      <c r="OIW1110" s="127"/>
      <c r="OIX1110" s="127"/>
      <c r="OIY1110" s="127"/>
      <c r="OIZ1110" s="127"/>
      <c r="OJA1110" s="127"/>
      <c r="OJB1110" s="127"/>
      <c r="OJC1110" s="127"/>
      <c r="OJD1110" s="127"/>
      <c r="OJE1110" s="127"/>
      <c r="OJF1110" s="127"/>
      <c r="OJG1110" s="127"/>
      <c r="OJH1110" s="127"/>
      <c r="OJI1110" s="127"/>
      <c r="OJJ1110" s="127"/>
      <c r="OJK1110" s="127"/>
      <c r="OJL1110" s="127"/>
      <c r="OJM1110" s="127"/>
      <c r="OJN1110" s="127"/>
      <c r="OJO1110" s="127"/>
      <c r="OJP1110" s="127"/>
      <c r="OJQ1110" s="127"/>
      <c r="OJR1110" s="127"/>
      <c r="OJS1110" s="127"/>
      <c r="OJT1110" s="127"/>
      <c r="OJU1110" s="127"/>
      <c r="OJV1110" s="127"/>
      <c r="OJW1110" s="127"/>
      <c r="OJX1110" s="127"/>
      <c r="OJY1110" s="127"/>
      <c r="OJZ1110" s="127"/>
      <c r="OKA1110" s="127"/>
      <c r="OKB1110" s="127"/>
      <c r="OKC1110" s="127"/>
      <c r="OKD1110" s="127"/>
      <c r="OKE1110" s="127"/>
      <c r="OKF1110" s="127"/>
      <c r="OKG1110" s="127"/>
      <c r="OKH1110" s="127"/>
      <c r="OKI1110" s="127"/>
      <c r="OKJ1110" s="127"/>
      <c r="OKK1110" s="127"/>
      <c r="OKL1110" s="127"/>
      <c r="OKM1110" s="127"/>
      <c r="OKN1110" s="127"/>
      <c r="OKO1110" s="127"/>
      <c r="OKP1110" s="127"/>
      <c r="OKQ1110" s="127"/>
      <c r="OKR1110" s="127"/>
      <c r="OKS1110" s="127"/>
      <c r="OKT1110" s="127"/>
      <c r="OKU1110" s="127"/>
      <c r="OKV1110" s="127"/>
      <c r="OKW1110" s="127"/>
      <c r="OKX1110" s="127"/>
      <c r="OKY1110" s="127"/>
      <c r="OKZ1110" s="127"/>
      <c r="OLA1110" s="127"/>
      <c r="OLB1110" s="127"/>
      <c r="OLC1110" s="127"/>
      <c r="OLD1110" s="127"/>
      <c r="OLE1110" s="127"/>
      <c r="OLF1110" s="127"/>
      <c r="OLG1110" s="127"/>
      <c r="OLH1110" s="127"/>
      <c r="OLI1110" s="127"/>
      <c r="OLJ1110" s="127"/>
      <c r="OLK1110" s="127"/>
      <c r="OLL1110" s="127"/>
      <c r="OLM1110" s="127"/>
      <c r="OLN1110" s="127"/>
      <c r="OLO1110" s="127"/>
      <c r="OLP1110" s="127"/>
      <c r="OLQ1110" s="127"/>
      <c r="OLR1110" s="127"/>
      <c r="OLS1110" s="127"/>
      <c r="OLT1110" s="127"/>
      <c r="OLU1110" s="127"/>
      <c r="OLV1110" s="127"/>
      <c r="OLW1110" s="127"/>
      <c r="OLX1110" s="127"/>
      <c r="OLY1110" s="127"/>
      <c r="OLZ1110" s="127"/>
      <c r="OMA1110" s="127"/>
      <c r="OMB1110" s="127"/>
      <c r="OMC1110" s="127"/>
      <c r="OMD1110" s="127"/>
      <c r="OME1110" s="127"/>
      <c r="OMF1110" s="127"/>
      <c r="OMG1110" s="127"/>
      <c r="OMH1110" s="127"/>
      <c r="OMI1110" s="127"/>
      <c r="OMJ1110" s="127"/>
      <c r="OMK1110" s="127"/>
      <c r="OML1110" s="127"/>
      <c r="OMM1110" s="127"/>
      <c r="OMN1110" s="127"/>
      <c r="OMO1110" s="127"/>
      <c r="OMP1110" s="127"/>
      <c r="OMQ1110" s="127"/>
      <c r="OMR1110" s="127"/>
      <c r="OMS1110" s="127"/>
      <c r="OMT1110" s="127"/>
      <c r="OMU1110" s="127"/>
      <c r="OMV1110" s="127"/>
      <c r="OMW1110" s="127"/>
      <c r="OMX1110" s="127"/>
      <c r="OMY1110" s="127"/>
      <c r="OMZ1110" s="127"/>
      <c r="ONA1110" s="127"/>
      <c r="ONB1110" s="127"/>
      <c r="ONC1110" s="127"/>
      <c r="OND1110" s="127"/>
      <c r="ONE1110" s="127"/>
      <c r="ONF1110" s="127"/>
      <c r="ONG1110" s="127"/>
      <c r="ONH1110" s="127"/>
      <c r="ONI1110" s="127"/>
      <c r="ONJ1110" s="127"/>
      <c r="ONK1110" s="127"/>
      <c r="ONL1110" s="127"/>
      <c r="ONM1110" s="127"/>
      <c r="ONN1110" s="127"/>
      <c r="ONO1110" s="127"/>
      <c r="ONP1110" s="127"/>
      <c r="ONQ1110" s="127"/>
      <c r="ONR1110" s="127"/>
      <c r="ONS1110" s="127"/>
      <c r="ONT1110" s="127"/>
      <c r="ONU1110" s="127"/>
      <c r="ONV1110" s="127"/>
      <c r="ONW1110" s="127"/>
      <c r="ONX1110" s="127"/>
      <c r="ONY1110" s="127"/>
      <c r="ONZ1110" s="127"/>
      <c r="OOA1110" s="127"/>
      <c r="OOB1110" s="127"/>
      <c r="OOC1110" s="127"/>
      <c r="OOD1110" s="127"/>
      <c r="OOE1110" s="127"/>
      <c r="OOF1110" s="127"/>
      <c r="OOG1110" s="127"/>
      <c r="OOH1110" s="127"/>
      <c r="OOI1110" s="127"/>
      <c r="OOJ1110" s="127"/>
      <c r="OOK1110" s="127"/>
      <c r="OOL1110" s="127"/>
      <c r="OOM1110" s="127"/>
      <c r="OON1110" s="127"/>
      <c r="OOO1110" s="127"/>
      <c r="OOP1110" s="127"/>
      <c r="OOQ1110" s="127"/>
      <c r="OOR1110" s="127"/>
      <c r="OOS1110" s="127"/>
      <c r="OOT1110" s="127"/>
      <c r="OOU1110" s="127"/>
      <c r="OOV1110" s="127"/>
      <c r="OOW1110" s="127"/>
      <c r="OOX1110" s="127"/>
      <c r="OOY1110" s="127"/>
      <c r="OOZ1110" s="127"/>
      <c r="OPA1110" s="127"/>
      <c r="OPB1110" s="127"/>
      <c r="OPC1110" s="127"/>
      <c r="OPD1110" s="127"/>
      <c r="OPE1110" s="127"/>
      <c r="OPF1110" s="127"/>
      <c r="OPG1110" s="127"/>
      <c r="OPH1110" s="127"/>
      <c r="OPI1110" s="127"/>
      <c r="OPJ1110" s="127"/>
      <c r="OPK1110" s="127"/>
      <c r="OPL1110" s="127"/>
      <c r="OPM1110" s="127"/>
      <c r="OPN1110" s="127"/>
      <c r="OPO1110" s="127"/>
      <c r="OPP1110" s="127"/>
      <c r="OPQ1110" s="127"/>
      <c r="OPR1110" s="127"/>
      <c r="OPS1110" s="127"/>
      <c r="OPT1110" s="127"/>
      <c r="OPU1110" s="127"/>
      <c r="OPV1110" s="127"/>
      <c r="OPW1110" s="127"/>
      <c r="OPX1110" s="127"/>
      <c r="OPY1110" s="127"/>
      <c r="OPZ1110" s="127"/>
      <c r="OQA1110" s="127"/>
      <c r="OQB1110" s="127"/>
      <c r="OQC1110" s="127"/>
      <c r="OQD1110" s="127"/>
      <c r="OQE1110" s="127"/>
      <c r="OQF1110" s="127"/>
      <c r="OQG1110" s="127"/>
      <c r="OQH1110" s="127"/>
      <c r="OQI1110" s="127"/>
      <c r="OQJ1110" s="127"/>
      <c r="OQK1110" s="127"/>
      <c r="OQL1110" s="127"/>
      <c r="OQM1110" s="127"/>
      <c r="OQN1110" s="127"/>
      <c r="OQO1110" s="127"/>
      <c r="OQP1110" s="127"/>
      <c r="OQQ1110" s="127"/>
      <c r="OQR1110" s="127"/>
      <c r="OQS1110" s="127"/>
      <c r="OQT1110" s="127"/>
      <c r="OQU1110" s="127"/>
      <c r="OQV1110" s="127"/>
      <c r="OQW1110" s="127"/>
      <c r="OQX1110" s="127"/>
      <c r="OQY1110" s="127"/>
      <c r="OQZ1110" s="127"/>
      <c r="ORA1110" s="127"/>
      <c r="ORB1110" s="127"/>
      <c r="ORC1110" s="127"/>
      <c r="ORD1110" s="127"/>
      <c r="ORE1110" s="127"/>
      <c r="ORF1110" s="127"/>
      <c r="ORG1110" s="127"/>
      <c r="ORH1110" s="127"/>
      <c r="ORI1110" s="127"/>
      <c r="ORJ1110" s="127"/>
      <c r="ORK1110" s="127"/>
      <c r="ORL1110" s="127"/>
      <c r="ORM1110" s="127"/>
      <c r="ORN1110" s="127"/>
      <c r="ORO1110" s="127"/>
      <c r="ORP1110" s="127"/>
      <c r="ORQ1110" s="127"/>
      <c r="ORR1110" s="127"/>
      <c r="ORS1110" s="127"/>
      <c r="ORT1110" s="127"/>
      <c r="ORU1110" s="127"/>
      <c r="ORV1110" s="127"/>
      <c r="ORW1110" s="127"/>
      <c r="ORX1110" s="127"/>
      <c r="ORY1110" s="127"/>
      <c r="ORZ1110" s="127"/>
      <c r="OSA1110" s="127"/>
      <c r="OSB1110" s="127"/>
      <c r="OSC1110" s="127"/>
      <c r="OSD1110" s="127"/>
      <c r="OSE1110" s="127"/>
      <c r="OSF1110" s="127"/>
      <c r="OSG1110" s="127"/>
      <c r="OSH1110" s="127"/>
      <c r="OSI1110" s="127"/>
      <c r="OSJ1110" s="127"/>
      <c r="OSK1110" s="127"/>
      <c r="OSL1110" s="127"/>
      <c r="OSM1110" s="127"/>
      <c r="OSN1110" s="127"/>
      <c r="OSO1110" s="127"/>
      <c r="OSP1110" s="127"/>
      <c r="OSQ1110" s="127"/>
      <c r="OSR1110" s="127"/>
      <c r="OSS1110" s="127"/>
      <c r="OST1110" s="127"/>
      <c r="OSU1110" s="127"/>
      <c r="OSV1110" s="127"/>
      <c r="OSW1110" s="127"/>
      <c r="OSX1110" s="127"/>
      <c r="OSY1110" s="127"/>
      <c r="OSZ1110" s="127"/>
      <c r="OTA1110" s="127"/>
      <c r="OTB1110" s="127"/>
      <c r="OTC1110" s="127"/>
      <c r="OTD1110" s="127"/>
      <c r="OTE1110" s="127"/>
      <c r="OTF1110" s="127"/>
      <c r="OTG1110" s="127"/>
      <c r="OTH1110" s="127"/>
      <c r="OTI1110" s="127"/>
      <c r="OTJ1110" s="127"/>
      <c r="OTK1110" s="127"/>
      <c r="OTL1110" s="127"/>
      <c r="OTM1110" s="127"/>
      <c r="OTN1110" s="127"/>
      <c r="OTO1110" s="127"/>
      <c r="OTP1110" s="127"/>
      <c r="OTQ1110" s="127"/>
      <c r="OTR1110" s="127"/>
      <c r="OTS1110" s="127"/>
      <c r="OTT1110" s="127"/>
      <c r="OTU1110" s="127"/>
      <c r="OTV1110" s="127"/>
      <c r="OTW1110" s="127"/>
      <c r="OTX1110" s="127"/>
      <c r="OTY1110" s="127"/>
      <c r="OTZ1110" s="127"/>
      <c r="OUA1110" s="127"/>
      <c r="OUB1110" s="127"/>
      <c r="OUC1110" s="127"/>
      <c r="OUD1110" s="127"/>
      <c r="OUE1110" s="127"/>
      <c r="OUF1110" s="127"/>
      <c r="OUG1110" s="127"/>
      <c r="OUH1110" s="127"/>
      <c r="OUI1110" s="127"/>
      <c r="OUJ1110" s="127"/>
      <c r="OUK1110" s="127"/>
      <c r="OUL1110" s="127"/>
      <c r="OUM1110" s="127"/>
      <c r="OUN1110" s="127"/>
      <c r="OUO1110" s="127"/>
      <c r="OUP1110" s="127"/>
      <c r="OUQ1110" s="127"/>
      <c r="OUR1110" s="127"/>
      <c r="OUS1110" s="127"/>
      <c r="OUT1110" s="127"/>
      <c r="OUU1110" s="127"/>
      <c r="OUV1110" s="127"/>
      <c r="OUW1110" s="127"/>
      <c r="OUX1110" s="127"/>
      <c r="OUY1110" s="127"/>
      <c r="OUZ1110" s="127"/>
      <c r="OVA1110" s="127"/>
      <c r="OVB1110" s="127"/>
      <c r="OVC1110" s="127"/>
      <c r="OVD1110" s="127"/>
      <c r="OVE1110" s="127"/>
      <c r="OVF1110" s="127"/>
      <c r="OVG1110" s="127"/>
      <c r="OVH1110" s="127"/>
      <c r="OVI1110" s="127"/>
      <c r="OVJ1110" s="127"/>
      <c r="OVK1110" s="127"/>
      <c r="OVL1110" s="127"/>
      <c r="OVM1110" s="127"/>
      <c r="OVN1110" s="127"/>
      <c r="OVO1110" s="127"/>
      <c r="OVP1110" s="127"/>
      <c r="OVQ1110" s="127"/>
      <c r="OVR1110" s="127"/>
      <c r="OVS1110" s="127"/>
      <c r="OVT1110" s="127"/>
      <c r="OVU1110" s="127"/>
      <c r="OVV1110" s="127"/>
      <c r="OVW1110" s="127"/>
      <c r="OVX1110" s="127"/>
      <c r="OVY1110" s="127"/>
      <c r="OVZ1110" s="127"/>
      <c r="OWA1110" s="127"/>
      <c r="OWB1110" s="127"/>
      <c r="OWC1110" s="127"/>
      <c r="OWD1110" s="127"/>
      <c r="OWE1110" s="127"/>
      <c r="OWF1110" s="127"/>
      <c r="OWG1110" s="127"/>
      <c r="OWH1110" s="127"/>
      <c r="OWI1110" s="127"/>
      <c r="OWJ1110" s="127"/>
      <c r="OWK1110" s="127"/>
      <c r="OWL1110" s="127"/>
      <c r="OWM1110" s="127"/>
      <c r="OWN1110" s="127"/>
      <c r="OWO1110" s="127"/>
      <c r="OWP1110" s="127"/>
      <c r="OWQ1110" s="127"/>
      <c r="OWR1110" s="127"/>
      <c r="OWS1110" s="127"/>
      <c r="OWT1110" s="127"/>
      <c r="OWU1110" s="127"/>
      <c r="OWV1110" s="127"/>
      <c r="OWW1110" s="127"/>
      <c r="OWX1110" s="127"/>
      <c r="OWY1110" s="127"/>
      <c r="OWZ1110" s="127"/>
      <c r="OXA1110" s="127"/>
      <c r="OXB1110" s="127"/>
      <c r="OXC1110" s="127"/>
      <c r="OXD1110" s="127"/>
      <c r="OXE1110" s="127"/>
      <c r="OXF1110" s="127"/>
      <c r="OXG1110" s="127"/>
      <c r="OXH1110" s="127"/>
      <c r="OXI1110" s="127"/>
      <c r="OXJ1110" s="127"/>
      <c r="OXK1110" s="127"/>
      <c r="OXL1110" s="127"/>
      <c r="OXM1110" s="127"/>
      <c r="OXN1110" s="127"/>
      <c r="OXO1110" s="127"/>
      <c r="OXP1110" s="127"/>
      <c r="OXQ1110" s="127"/>
      <c r="OXR1110" s="127"/>
      <c r="OXS1110" s="127"/>
      <c r="OXT1110" s="127"/>
      <c r="OXU1110" s="127"/>
      <c r="OXV1110" s="127"/>
      <c r="OXW1110" s="127"/>
      <c r="OXX1110" s="127"/>
      <c r="OXY1110" s="127"/>
      <c r="OXZ1110" s="127"/>
      <c r="OYA1110" s="127"/>
      <c r="OYB1110" s="127"/>
      <c r="OYC1110" s="127"/>
      <c r="OYD1110" s="127"/>
      <c r="OYE1110" s="127"/>
      <c r="OYF1110" s="127"/>
      <c r="OYG1110" s="127"/>
      <c r="OYH1110" s="127"/>
      <c r="OYI1110" s="127"/>
      <c r="OYJ1110" s="127"/>
      <c r="OYK1110" s="127"/>
      <c r="OYL1110" s="127"/>
      <c r="OYM1110" s="127"/>
      <c r="OYN1110" s="127"/>
      <c r="OYO1110" s="127"/>
      <c r="OYP1110" s="127"/>
      <c r="OYQ1110" s="127"/>
      <c r="OYR1110" s="127"/>
      <c r="OYS1110" s="127"/>
      <c r="OYT1110" s="127"/>
      <c r="OYU1110" s="127"/>
      <c r="OYV1110" s="127"/>
      <c r="OYW1110" s="127"/>
      <c r="OYX1110" s="127"/>
      <c r="OYY1110" s="127"/>
      <c r="OYZ1110" s="127"/>
      <c r="OZA1110" s="127"/>
      <c r="OZB1110" s="127"/>
      <c r="OZC1110" s="127"/>
      <c r="OZD1110" s="127"/>
      <c r="OZE1110" s="127"/>
      <c r="OZF1110" s="127"/>
      <c r="OZG1110" s="127"/>
      <c r="OZH1110" s="127"/>
      <c r="OZI1110" s="127"/>
      <c r="OZJ1110" s="127"/>
      <c r="OZK1110" s="127"/>
      <c r="OZL1110" s="127"/>
      <c r="OZM1110" s="127"/>
      <c r="OZN1110" s="127"/>
      <c r="OZO1110" s="127"/>
      <c r="OZP1110" s="127"/>
      <c r="OZQ1110" s="127"/>
      <c r="OZR1110" s="127"/>
      <c r="OZS1110" s="127"/>
      <c r="OZT1110" s="127"/>
      <c r="OZU1110" s="127"/>
      <c r="OZV1110" s="127"/>
      <c r="OZW1110" s="127"/>
      <c r="OZX1110" s="127"/>
      <c r="OZY1110" s="127"/>
      <c r="OZZ1110" s="127"/>
      <c r="PAA1110" s="127"/>
      <c r="PAB1110" s="127"/>
      <c r="PAC1110" s="127"/>
      <c r="PAD1110" s="127"/>
      <c r="PAE1110" s="127"/>
      <c r="PAF1110" s="127"/>
      <c r="PAG1110" s="127"/>
      <c r="PAH1110" s="127"/>
      <c r="PAI1110" s="127"/>
      <c r="PAJ1110" s="127"/>
      <c r="PAK1110" s="127"/>
      <c r="PAL1110" s="127"/>
      <c r="PAM1110" s="127"/>
      <c r="PAN1110" s="127"/>
      <c r="PAO1110" s="127"/>
      <c r="PAP1110" s="127"/>
      <c r="PAQ1110" s="127"/>
      <c r="PAR1110" s="127"/>
      <c r="PAS1110" s="127"/>
      <c r="PAT1110" s="127"/>
      <c r="PAU1110" s="127"/>
      <c r="PAV1110" s="127"/>
      <c r="PAW1110" s="127"/>
      <c r="PAX1110" s="127"/>
      <c r="PAY1110" s="127"/>
      <c r="PAZ1110" s="127"/>
      <c r="PBA1110" s="127"/>
      <c r="PBB1110" s="127"/>
      <c r="PBC1110" s="127"/>
      <c r="PBD1110" s="127"/>
      <c r="PBE1110" s="127"/>
      <c r="PBF1110" s="127"/>
      <c r="PBG1110" s="127"/>
      <c r="PBH1110" s="127"/>
      <c r="PBI1110" s="127"/>
      <c r="PBJ1110" s="127"/>
      <c r="PBK1110" s="127"/>
      <c r="PBL1110" s="127"/>
      <c r="PBM1110" s="127"/>
      <c r="PBN1110" s="127"/>
      <c r="PBO1110" s="127"/>
      <c r="PBP1110" s="127"/>
      <c r="PBQ1110" s="127"/>
      <c r="PBR1110" s="127"/>
      <c r="PBS1110" s="127"/>
      <c r="PBT1110" s="127"/>
      <c r="PBU1110" s="127"/>
      <c r="PBV1110" s="127"/>
      <c r="PBW1110" s="127"/>
      <c r="PBX1110" s="127"/>
      <c r="PBY1110" s="127"/>
      <c r="PBZ1110" s="127"/>
      <c r="PCA1110" s="127"/>
      <c r="PCB1110" s="127"/>
      <c r="PCC1110" s="127"/>
      <c r="PCD1110" s="127"/>
      <c r="PCE1110" s="127"/>
      <c r="PCF1110" s="127"/>
      <c r="PCG1110" s="127"/>
      <c r="PCH1110" s="127"/>
      <c r="PCI1110" s="127"/>
      <c r="PCJ1110" s="127"/>
      <c r="PCK1110" s="127"/>
      <c r="PCL1110" s="127"/>
      <c r="PCM1110" s="127"/>
      <c r="PCN1110" s="127"/>
      <c r="PCO1110" s="127"/>
      <c r="PCP1110" s="127"/>
      <c r="PCQ1110" s="127"/>
      <c r="PCR1110" s="127"/>
      <c r="PCS1110" s="127"/>
      <c r="PCT1110" s="127"/>
      <c r="PCU1110" s="127"/>
      <c r="PCV1110" s="127"/>
      <c r="PCW1110" s="127"/>
      <c r="PCX1110" s="127"/>
      <c r="PCY1110" s="127"/>
      <c r="PCZ1110" s="127"/>
      <c r="PDA1110" s="127"/>
      <c r="PDB1110" s="127"/>
      <c r="PDC1110" s="127"/>
      <c r="PDD1110" s="127"/>
      <c r="PDE1110" s="127"/>
      <c r="PDF1110" s="127"/>
      <c r="PDG1110" s="127"/>
      <c r="PDH1110" s="127"/>
      <c r="PDI1110" s="127"/>
      <c r="PDJ1110" s="127"/>
      <c r="PDK1110" s="127"/>
      <c r="PDL1110" s="127"/>
      <c r="PDM1110" s="127"/>
      <c r="PDN1110" s="127"/>
      <c r="PDO1110" s="127"/>
      <c r="PDP1110" s="127"/>
      <c r="PDQ1110" s="127"/>
      <c r="PDR1110" s="127"/>
      <c r="PDS1110" s="127"/>
      <c r="PDT1110" s="127"/>
      <c r="PDU1110" s="127"/>
      <c r="PDV1110" s="127"/>
      <c r="PDW1110" s="127"/>
      <c r="PDX1110" s="127"/>
      <c r="PDY1110" s="127"/>
      <c r="PDZ1110" s="127"/>
      <c r="PEA1110" s="127"/>
      <c r="PEB1110" s="127"/>
      <c r="PEC1110" s="127"/>
      <c r="PED1110" s="127"/>
      <c r="PEE1110" s="127"/>
      <c r="PEF1110" s="127"/>
      <c r="PEG1110" s="127"/>
      <c r="PEH1110" s="127"/>
      <c r="PEI1110" s="127"/>
      <c r="PEJ1110" s="127"/>
      <c r="PEK1110" s="127"/>
      <c r="PEL1110" s="127"/>
      <c r="PEM1110" s="127"/>
      <c r="PEN1110" s="127"/>
      <c r="PEO1110" s="127"/>
      <c r="PEP1110" s="127"/>
      <c r="PEQ1110" s="127"/>
      <c r="PER1110" s="127"/>
      <c r="PES1110" s="127"/>
      <c r="PET1110" s="127"/>
      <c r="PEU1110" s="127"/>
      <c r="PEV1110" s="127"/>
      <c r="PEW1110" s="127"/>
      <c r="PEX1110" s="127"/>
      <c r="PEY1110" s="127"/>
      <c r="PEZ1110" s="127"/>
      <c r="PFA1110" s="127"/>
      <c r="PFB1110" s="127"/>
      <c r="PFC1110" s="127"/>
      <c r="PFD1110" s="127"/>
      <c r="PFE1110" s="127"/>
      <c r="PFF1110" s="127"/>
      <c r="PFG1110" s="127"/>
      <c r="PFH1110" s="127"/>
      <c r="PFI1110" s="127"/>
      <c r="PFJ1110" s="127"/>
      <c r="PFK1110" s="127"/>
      <c r="PFL1110" s="127"/>
      <c r="PFM1110" s="127"/>
      <c r="PFN1110" s="127"/>
      <c r="PFO1110" s="127"/>
      <c r="PFP1110" s="127"/>
      <c r="PFQ1110" s="127"/>
      <c r="PFR1110" s="127"/>
      <c r="PFS1110" s="127"/>
      <c r="PFT1110" s="127"/>
      <c r="PFU1110" s="127"/>
      <c r="PFV1110" s="127"/>
      <c r="PFW1110" s="127"/>
      <c r="PFX1110" s="127"/>
      <c r="PFY1110" s="127"/>
      <c r="PFZ1110" s="127"/>
      <c r="PGA1110" s="127"/>
      <c r="PGB1110" s="127"/>
      <c r="PGC1110" s="127"/>
      <c r="PGD1110" s="127"/>
      <c r="PGE1110" s="127"/>
      <c r="PGF1110" s="127"/>
      <c r="PGG1110" s="127"/>
      <c r="PGH1110" s="127"/>
      <c r="PGI1110" s="127"/>
      <c r="PGJ1110" s="127"/>
      <c r="PGK1110" s="127"/>
      <c r="PGL1110" s="127"/>
      <c r="PGM1110" s="127"/>
      <c r="PGN1110" s="127"/>
      <c r="PGO1110" s="127"/>
      <c r="PGP1110" s="127"/>
      <c r="PGQ1110" s="127"/>
      <c r="PGR1110" s="127"/>
      <c r="PGS1110" s="127"/>
      <c r="PGT1110" s="127"/>
      <c r="PGU1110" s="127"/>
      <c r="PGV1110" s="127"/>
      <c r="PGW1110" s="127"/>
      <c r="PGX1110" s="127"/>
      <c r="PGY1110" s="127"/>
      <c r="PGZ1110" s="127"/>
      <c r="PHA1110" s="127"/>
      <c r="PHB1110" s="127"/>
      <c r="PHC1110" s="127"/>
      <c r="PHD1110" s="127"/>
      <c r="PHE1110" s="127"/>
      <c r="PHF1110" s="127"/>
      <c r="PHG1110" s="127"/>
      <c r="PHH1110" s="127"/>
      <c r="PHI1110" s="127"/>
      <c r="PHJ1110" s="127"/>
      <c r="PHK1110" s="127"/>
      <c r="PHL1110" s="127"/>
      <c r="PHM1110" s="127"/>
      <c r="PHN1110" s="127"/>
      <c r="PHO1110" s="127"/>
      <c r="PHP1110" s="127"/>
      <c r="PHQ1110" s="127"/>
      <c r="PHR1110" s="127"/>
      <c r="PHS1110" s="127"/>
      <c r="PHT1110" s="127"/>
      <c r="PHU1110" s="127"/>
      <c r="PHV1110" s="127"/>
      <c r="PHW1110" s="127"/>
      <c r="PHX1110" s="127"/>
      <c r="PHY1110" s="127"/>
      <c r="PHZ1110" s="127"/>
      <c r="PIA1110" s="127"/>
      <c r="PIB1110" s="127"/>
      <c r="PIC1110" s="127"/>
      <c r="PID1110" s="127"/>
      <c r="PIE1110" s="127"/>
      <c r="PIF1110" s="127"/>
      <c r="PIG1110" s="127"/>
      <c r="PIH1110" s="127"/>
      <c r="PII1110" s="127"/>
      <c r="PIJ1110" s="127"/>
      <c r="PIK1110" s="127"/>
      <c r="PIL1110" s="127"/>
      <c r="PIM1110" s="127"/>
      <c r="PIN1110" s="127"/>
      <c r="PIO1110" s="127"/>
      <c r="PIP1110" s="127"/>
      <c r="PIQ1110" s="127"/>
      <c r="PIR1110" s="127"/>
      <c r="PIS1110" s="127"/>
      <c r="PIT1110" s="127"/>
      <c r="PIU1110" s="127"/>
      <c r="PIV1110" s="127"/>
      <c r="PIW1110" s="127"/>
      <c r="PIX1110" s="127"/>
      <c r="PIY1110" s="127"/>
      <c r="PIZ1110" s="127"/>
      <c r="PJA1110" s="127"/>
      <c r="PJB1110" s="127"/>
      <c r="PJC1110" s="127"/>
      <c r="PJD1110" s="127"/>
      <c r="PJE1110" s="127"/>
      <c r="PJF1110" s="127"/>
      <c r="PJG1110" s="127"/>
      <c r="PJH1110" s="127"/>
      <c r="PJI1110" s="127"/>
      <c r="PJJ1110" s="127"/>
      <c r="PJK1110" s="127"/>
      <c r="PJL1110" s="127"/>
      <c r="PJM1110" s="127"/>
      <c r="PJN1110" s="127"/>
      <c r="PJO1110" s="127"/>
      <c r="PJP1110" s="127"/>
      <c r="PJQ1110" s="127"/>
      <c r="PJR1110" s="127"/>
      <c r="PJS1110" s="127"/>
      <c r="PJT1110" s="127"/>
      <c r="PJU1110" s="127"/>
      <c r="PJV1110" s="127"/>
      <c r="PJW1110" s="127"/>
      <c r="PJX1110" s="127"/>
      <c r="PJY1110" s="127"/>
      <c r="PJZ1110" s="127"/>
      <c r="PKA1110" s="127"/>
      <c r="PKB1110" s="127"/>
      <c r="PKC1110" s="127"/>
      <c r="PKD1110" s="127"/>
      <c r="PKE1110" s="127"/>
      <c r="PKF1110" s="127"/>
      <c r="PKG1110" s="127"/>
      <c r="PKH1110" s="127"/>
      <c r="PKI1110" s="127"/>
      <c r="PKJ1110" s="127"/>
      <c r="PKK1110" s="127"/>
      <c r="PKL1110" s="127"/>
      <c r="PKM1110" s="127"/>
      <c r="PKN1110" s="127"/>
      <c r="PKO1110" s="127"/>
      <c r="PKP1110" s="127"/>
      <c r="PKQ1110" s="127"/>
      <c r="PKR1110" s="127"/>
      <c r="PKS1110" s="127"/>
      <c r="PKT1110" s="127"/>
      <c r="PKU1110" s="127"/>
      <c r="PKV1110" s="127"/>
      <c r="PKW1110" s="127"/>
      <c r="PKX1110" s="127"/>
      <c r="PKY1110" s="127"/>
      <c r="PKZ1110" s="127"/>
      <c r="PLA1110" s="127"/>
      <c r="PLB1110" s="127"/>
      <c r="PLC1110" s="127"/>
      <c r="PLD1110" s="127"/>
      <c r="PLE1110" s="127"/>
      <c r="PLF1110" s="127"/>
      <c r="PLG1110" s="127"/>
      <c r="PLH1110" s="127"/>
      <c r="PLI1110" s="127"/>
      <c r="PLJ1110" s="127"/>
      <c r="PLK1110" s="127"/>
      <c r="PLL1110" s="127"/>
      <c r="PLM1110" s="127"/>
      <c r="PLN1110" s="127"/>
      <c r="PLO1110" s="127"/>
      <c r="PLP1110" s="127"/>
      <c r="PLQ1110" s="127"/>
      <c r="PLR1110" s="127"/>
      <c r="PLS1110" s="127"/>
      <c r="PLT1110" s="127"/>
      <c r="PLU1110" s="127"/>
      <c r="PLV1110" s="127"/>
      <c r="PLW1110" s="127"/>
      <c r="PLX1110" s="127"/>
      <c r="PLY1110" s="127"/>
      <c r="PLZ1110" s="127"/>
      <c r="PMA1110" s="127"/>
      <c r="PMB1110" s="127"/>
      <c r="PMC1110" s="127"/>
      <c r="PMD1110" s="127"/>
      <c r="PME1110" s="127"/>
      <c r="PMF1110" s="127"/>
      <c r="PMG1110" s="127"/>
      <c r="PMH1110" s="127"/>
      <c r="PMI1110" s="127"/>
      <c r="PMJ1110" s="127"/>
      <c r="PMK1110" s="127"/>
      <c r="PML1110" s="127"/>
      <c r="PMM1110" s="127"/>
      <c r="PMN1110" s="127"/>
      <c r="PMO1110" s="127"/>
      <c r="PMP1110" s="127"/>
      <c r="PMQ1110" s="127"/>
      <c r="PMR1110" s="127"/>
      <c r="PMS1110" s="127"/>
      <c r="PMT1110" s="127"/>
      <c r="PMU1110" s="127"/>
      <c r="PMV1110" s="127"/>
      <c r="PMW1110" s="127"/>
      <c r="PMX1110" s="127"/>
      <c r="PMY1110" s="127"/>
      <c r="PMZ1110" s="127"/>
      <c r="PNA1110" s="127"/>
      <c r="PNB1110" s="127"/>
      <c r="PNC1110" s="127"/>
      <c r="PND1110" s="127"/>
      <c r="PNE1110" s="127"/>
      <c r="PNF1110" s="127"/>
      <c r="PNG1110" s="127"/>
      <c r="PNH1110" s="127"/>
      <c r="PNI1110" s="127"/>
      <c r="PNJ1110" s="127"/>
      <c r="PNK1110" s="127"/>
      <c r="PNL1110" s="127"/>
      <c r="PNM1110" s="127"/>
      <c r="PNN1110" s="127"/>
      <c r="PNO1110" s="127"/>
      <c r="PNP1110" s="127"/>
      <c r="PNQ1110" s="127"/>
      <c r="PNR1110" s="127"/>
      <c r="PNS1110" s="127"/>
      <c r="PNT1110" s="127"/>
      <c r="PNU1110" s="127"/>
      <c r="PNV1110" s="127"/>
      <c r="PNW1110" s="127"/>
      <c r="PNX1110" s="127"/>
      <c r="PNY1110" s="127"/>
      <c r="PNZ1110" s="127"/>
      <c r="POA1110" s="127"/>
      <c r="POB1110" s="127"/>
      <c r="POC1110" s="127"/>
      <c r="POD1110" s="127"/>
      <c r="POE1110" s="127"/>
      <c r="POF1110" s="127"/>
      <c r="POG1110" s="127"/>
      <c r="POH1110" s="127"/>
      <c r="POI1110" s="127"/>
      <c r="POJ1110" s="127"/>
      <c r="POK1110" s="127"/>
      <c r="POL1110" s="127"/>
      <c r="POM1110" s="127"/>
      <c r="PON1110" s="127"/>
      <c r="POO1110" s="127"/>
      <c r="POP1110" s="127"/>
      <c r="POQ1110" s="127"/>
      <c r="POR1110" s="127"/>
      <c r="POS1110" s="127"/>
      <c r="POT1110" s="127"/>
      <c r="POU1110" s="127"/>
      <c r="POV1110" s="127"/>
      <c r="POW1110" s="127"/>
      <c r="POX1110" s="127"/>
      <c r="POY1110" s="127"/>
      <c r="POZ1110" s="127"/>
      <c r="PPA1110" s="127"/>
      <c r="PPB1110" s="127"/>
      <c r="PPC1110" s="127"/>
      <c r="PPD1110" s="127"/>
      <c r="PPE1110" s="127"/>
      <c r="PPF1110" s="127"/>
      <c r="PPG1110" s="127"/>
      <c r="PPH1110" s="127"/>
      <c r="PPI1110" s="127"/>
      <c r="PPJ1110" s="127"/>
      <c r="PPK1110" s="127"/>
      <c r="PPL1110" s="127"/>
      <c r="PPM1110" s="127"/>
      <c r="PPN1110" s="127"/>
      <c r="PPO1110" s="127"/>
      <c r="PPP1110" s="127"/>
      <c r="PPQ1110" s="127"/>
      <c r="PPR1110" s="127"/>
      <c r="PPS1110" s="127"/>
      <c r="PPT1110" s="127"/>
      <c r="PPU1110" s="127"/>
      <c r="PPV1110" s="127"/>
      <c r="PPW1110" s="127"/>
      <c r="PPX1110" s="127"/>
      <c r="PPY1110" s="127"/>
      <c r="PPZ1110" s="127"/>
      <c r="PQA1110" s="127"/>
      <c r="PQB1110" s="127"/>
      <c r="PQC1110" s="127"/>
      <c r="PQD1110" s="127"/>
      <c r="PQE1110" s="127"/>
      <c r="PQF1110" s="127"/>
      <c r="PQG1110" s="127"/>
      <c r="PQH1110" s="127"/>
      <c r="PQI1110" s="127"/>
      <c r="PQJ1110" s="127"/>
      <c r="PQK1110" s="127"/>
      <c r="PQL1110" s="127"/>
      <c r="PQM1110" s="127"/>
      <c r="PQN1110" s="127"/>
      <c r="PQO1110" s="127"/>
      <c r="PQP1110" s="127"/>
      <c r="PQQ1110" s="127"/>
      <c r="PQR1110" s="127"/>
      <c r="PQS1110" s="127"/>
      <c r="PQT1110" s="127"/>
      <c r="PQU1110" s="127"/>
      <c r="PQV1110" s="127"/>
      <c r="PQW1110" s="127"/>
      <c r="PQX1110" s="127"/>
      <c r="PQY1110" s="127"/>
      <c r="PQZ1110" s="127"/>
      <c r="PRA1110" s="127"/>
      <c r="PRB1110" s="127"/>
      <c r="PRC1110" s="127"/>
      <c r="PRD1110" s="127"/>
      <c r="PRE1110" s="127"/>
      <c r="PRF1110" s="127"/>
      <c r="PRG1110" s="127"/>
      <c r="PRH1110" s="127"/>
      <c r="PRI1110" s="127"/>
      <c r="PRJ1110" s="127"/>
      <c r="PRK1110" s="127"/>
      <c r="PRL1110" s="127"/>
      <c r="PRM1110" s="127"/>
      <c r="PRN1110" s="127"/>
      <c r="PRO1110" s="127"/>
      <c r="PRP1110" s="127"/>
      <c r="PRQ1110" s="127"/>
      <c r="PRR1110" s="127"/>
      <c r="PRS1110" s="127"/>
      <c r="PRT1110" s="127"/>
      <c r="PRU1110" s="127"/>
      <c r="PRV1110" s="127"/>
      <c r="PRW1110" s="127"/>
      <c r="PRX1110" s="127"/>
      <c r="PRY1110" s="127"/>
      <c r="PRZ1110" s="127"/>
      <c r="PSA1110" s="127"/>
      <c r="PSB1110" s="127"/>
      <c r="PSC1110" s="127"/>
      <c r="PSD1110" s="127"/>
      <c r="PSE1110" s="127"/>
      <c r="PSF1110" s="127"/>
      <c r="PSG1110" s="127"/>
      <c r="PSH1110" s="127"/>
      <c r="PSI1110" s="127"/>
      <c r="PSJ1110" s="127"/>
      <c r="PSK1110" s="127"/>
      <c r="PSL1110" s="127"/>
      <c r="PSM1110" s="127"/>
      <c r="PSN1110" s="127"/>
      <c r="PSO1110" s="127"/>
      <c r="PSP1110" s="127"/>
      <c r="PSQ1110" s="127"/>
      <c r="PSR1110" s="127"/>
      <c r="PSS1110" s="127"/>
      <c r="PST1110" s="127"/>
      <c r="PSU1110" s="127"/>
      <c r="PSV1110" s="127"/>
      <c r="PSW1110" s="127"/>
      <c r="PSX1110" s="127"/>
      <c r="PSY1110" s="127"/>
      <c r="PSZ1110" s="127"/>
      <c r="PTA1110" s="127"/>
      <c r="PTB1110" s="127"/>
      <c r="PTC1110" s="127"/>
      <c r="PTD1110" s="127"/>
      <c r="PTE1110" s="127"/>
      <c r="PTF1110" s="127"/>
      <c r="PTG1110" s="127"/>
      <c r="PTH1110" s="127"/>
      <c r="PTI1110" s="127"/>
      <c r="PTJ1110" s="127"/>
      <c r="PTK1110" s="127"/>
      <c r="PTL1110" s="127"/>
      <c r="PTM1110" s="127"/>
      <c r="PTN1110" s="127"/>
      <c r="PTO1110" s="127"/>
      <c r="PTP1110" s="127"/>
      <c r="PTQ1110" s="127"/>
      <c r="PTR1110" s="127"/>
      <c r="PTS1110" s="127"/>
      <c r="PTT1110" s="127"/>
      <c r="PTU1110" s="127"/>
      <c r="PTV1110" s="127"/>
      <c r="PTW1110" s="127"/>
      <c r="PTX1110" s="127"/>
      <c r="PTY1110" s="127"/>
      <c r="PTZ1110" s="127"/>
      <c r="PUA1110" s="127"/>
      <c r="PUB1110" s="127"/>
      <c r="PUC1110" s="127"/>
      <c r="PUD1110" s="127"/>
      <c r="PUE1110" s="127"/>
      <c r="PUF1110" s="127"/>
      <c r="PUG1110" s="127"/>
      <c r="PUH1110" s="127"/>
      <c r="PUI1110" s="127"/>
      <c r="PUJ1110" s="127"/>
      <c r="PUK1110" s="127"/>
      <c r="PUL1110" s="127"/>
      <c r="PUM1110" s="127"/>
      <c r="PUN1110" s="127"/>
      <c r="PUO1110" s="127"/>
      <c r="PUP1110" s="127"/>
      <c r="PUQ1110" s="127"/>
      <c r="PUR1110" s="127"/>
      <c r="PUS1110" s="127"/>
      <c r="PUT1110" s="127"/>
      <c r="PUU1110" s="127"/>
      <c r="PUV1110" s="127"/>
      <c r="PUW1110" s="127"/>
      <c r="PUX1110" s="127"/>
      <c r="PUY1110" s="127"/>
      <c r="PUZ1110" s="127"/>
      <c r="PVA1110" s="127"/>
      <c r="PVB1110" s="127"/>
      <c r="PVC1110" s="127"/>
      <c r="PVD1110" s="127"/>
      <c r="PVE1110" s="127"/>
      <c r="PVF1110" s="127"/>
      <c r="PVG1110" s="127"/>
      <c r="PVH1110" s="127"/>
      <c r="PVI1110" s="127"/>
      <c r="PVJ1110" s="127"/>
      <c r="PVK1110" s="127"/>
      <c r="PVL1110" s="127"/>
      <c r="PVM1110" s="127"/>
      <c r="PVN1110" s="127"/>
      <c r="PVO1110" s="127"/>
      <c r="PVP1110" s="127"/>
      <c r="PVQ1110" s="127"/>
      <c r="PVR1110" s="127"/>
      <c r="PVS1110" s="127"/>
      <c r="PVT1110" s="127"/>
      <c r="PVU1110" s="127"/>
      <c r="PVV1110" s="127"/>
      <c r="PVW1110" s="127"/>
      <c r="PVX1110" s="127"/>
      <c r="PVY1110" s="127"/>
      <c r="PVZ1110" s="127"/>
      <c r="PWA1110" s="127"/>
      <c r="PWB1110" s="127"/>
      <c r="PWC1110" s="127"/>
      <c r="PWD1110" s="127"/>
      <c r="PWE1110" s="127"/>
      <c r="PWF1110" s="127"/>
      <c r="PWG1110" s="127"/>
      <c r="PWH1110" s="127"/>
      <c r="PWI1110" s="127"/>
      <c r="PWJ1110" s="127"/>
      <c r="PWK1110" s="127"/>
      <c r="PWL1110" s="127"/>
      <c r="PWM1110" s="127"/>
      <c r="PWN1110" s="127"/>
      <c r="PWO1110" s="127"/>
      <c r="PWP1110" s="127"/>
      <c r="PWQ1110" s="127"/>
      <c r="PWR1110" s="127"/>
      <c r="PWS1110" s="127"/>
      <c r="PWT1110" s="127"/>
      <c r="PWU1110" s="127"/>
      <c r="PWV1110" s="127"/>
      <c r="PWW1110" s="127"/>
      <c r="PWX1110" s="127"/>
      <c r="PWY1110" s="127"/>
      <c r="PWZ1110" s="127"/>
      <c r="PXA1110" s="127"/>
      <c r="PXB1110" s="127"/>
      <c r="PXC1110" s="127"/>
      <c r="PXD1110" s="127"/>
      <c r="PXE1110" s="127"/>
      <c r="PXF1110" s="127"/>
      <c r="PXG1110" s="127"/>
      <c r="PXH1110" s="127"/>
      <c r="PXI1110" s="127"/>
      <c r="PXJ1110" s="127"/>
      <c r="PXK1110" s="127"/>
      <c r="PXL1110" s="127"/>
      <c r="PXM1110" s="127"/>
      <c r="PXN1110" s="127"/>
      <c r="PXO1110" s="127"/>
      <c r="PXP1110" s="127"/>
      <c r="PXQ1110" s="127"/>
      <c r="PXR1110" s="127"/>
      <c r="PXS1110" s="127"/>
      <c r="PXT1110" s="127"/>
      <c r="PXU1110" s="127"/>
      <c r="PXV1110" s="127"/>
      <c r="PXW1110" s="127"/>
      <c r="PXX1110" s="127"/>
      <c r="PXY1110" s="127"/>
      <c r="PXZ1110" s="127"/>
      <c r="PYA1110" s="127"/>
      <c r="PYB1110" s="127"/>
      <c r="PYC1110" s="127"/>
      <c r="PYD1110" s="127"/>
      <c r="PYE1110" s="127"/>
      <c r="PYF1110" s="127"/>
      <c r="PYG1110" s="127"/>
      <c r="PYH1110" s="127"/>
      <c r="PYI1110" s="127"/>
      <c r="PYJ1110" s="127"/>
      <c r="PYK1110" s="127"/>
      <c r="PYL1110" s="127"/>
      <c r="PYM1110" s="127"/>
      <c r="PYN1110" s="127"/>
      <c r="PYO1110" s="127"/>
      <c r="PYP1110" s="127"/>
      <c r="PYQ1110" s="127"/>
      <c r="PYR1110" s="127"/>
      <c r="PYS1110" s="127"/>
      <c r="PYT1110" s="127"/>
      <c r="PYU1110" s="127"/>
      <c r="PYV1110" s="127"/>
      <c r="PYW1110" s="127"/>
      <c r="PYX1110" s="127"/>
      <c r="PYY1110" s="127"/>
      <c r="PYZ1110" s="127"/>
      <c r="PZA1110" s="127"/>
      <c r="PZB1110" s="127"/>
      <c r="PZC1110" s="127"/>
      <c r="PZD1110" s="127"/>
      <c r="PZE1110" s="127"/>
      <c r="PZF1110" s="127"/>
      <c r="PZG1110" s="127"/>
      <c r="PZH1110" s="127"/>
      <c r="PZI1110" s="127"/>
      <c r="PZJ1110" s="127"/>
      <c r="PZK1110" s="127"/>
      <c r="PZL1110" s="127"/>
      <c r="PZM1110" s="127"/>
      <c r="PZN1110" s="127"/>
      <c r="PZO1110" s="127"/>
      <c r="PZP1110" s="127"/>
      <c r="PZQ1110" s="127"/>
      <c r="PZR1110" s="127"/>
      <c r="PZS1110" s="127"/>
      <c r="PZT1110" s="127"/>
      <c r="PZU1110" s="127"/>
      <c r="PZV1110" s="127"/>
      <c r="PZW1110" s="127"/>
      <c r="PZX1110" s="127"/>
      <c r="PZY1110" s="127"/>
      <c r="PZZ1110" s="127"/>
      <c r="QAA1110" s="127"/>
      <c r="QAB1110" s="127"/>
      <c r="QAC1110" s="127"/>
      <c r="QAD1110" s="127"/>
      <c r="QAE1110" s="127"/>
      <c r="QAF1110" s="127"/>
      <c r="QAG1110" s="127"/>
      <c r="QAH1110" s="127"/>
      <c r="QAI1110" s="127"/>
      <c r="QAJ1110" s="127"/>
      <c r="QAK1110" s="127"/>
      <c r="QAL1110" s="127"/>
      <c r="QAM1110" s="127"/>
      <c r="QAN1110" s="127"/>
      <c r="QAO1110" s="127"/>
      <c r="QAP1110" s="127"/>
      <c r="QAQ1110" s="127"/>
      <c r="QAR1110" s="127"/>
      <c r="QAS1110" s="127"/>
      <c r="QAT1110" s="127"/>
      <c r="QAU1110" s="127"/>
      <c r="QAV1110" s="127"/>
      <c r="QAW1110" s="127"/>
      <c r="QAX1110" s="127"/>
      <c r="QAY1110" s="127"/>
      <c r="QAZ1110" s="127"/>
      <c r="QBA1110" s="127"/>
      <c r="QBB1110" s="127"/>
      <c r="QBC1110" s="127"/>
      <c r="QBD1110" s="127"/>
      <c r="QBE1110" s="127"/>
      <c r="QBF1110" s="127"/>
      <c r="QBG1110" s="127"/>
      <c r="QBH1110" s="127"/>
      <c r="QBI1110" s="127"/>
      <c r="QBJ1110" s="127"/>
      <c r="QBK1110" s="127"/>
      <c r="QBL1110" s="127"/>
      <c r="QBM1110" s="127"/>
      <c r="QBN1110" s="127"/>
      <c r="QBO1110" s="127"/>
      <c r="QBP1110" s="127"/>
      <c r="QBQ1110" s="127"/>
      <c r="QBR1110" s="127"/>
      <c r="QBS1110" s="127"/>
      <c r="QBT1110" s="127"/>
      <c r="QBU1110" s="127"/>
      <c r="QBV1110" s="127"/>
      <c r="QBW1110" s="127"/>
      <c r="QBX1110" s="127"/>
      <c r="QBY1110" s="127"/>
      <c r="QBZ1110" s="127"/>
      <c r="QCA1110" s="127"/>
      <c r="QCB1110" s="127"/>
      <c r="QCC1110" s="127"/>
      <c r="QCD1110" s="127"/>
      <c r="QCE1110" s="127"/>
      <c r="QCF1110" s="127"/>
      <c r="QCG1110" s="127"/>
      <c r="QCH1110" s="127"/>
      <c r="QCI1110" s="127"/>
      <c r="QCJ1110" s="127"/>
      <c r="QCK1110" s="127"/>
      <c r="QCL1110" s="127"/>
      <c r="QCM1110" s="127"/>
      <c r="QCN1110" s="127"/>
      <c r="QCO1110" s="127"/>
      <c r="QCP1110" s="127"/>
      <c r="QCQ1110" s="127"/>
      <c r="QCR1110" s="127"/>
      <c r="QCS1110" s="127"/>
      <c r="QCT1110" s="127"/>
      <c r="QCU1110" s="127"/>
      <c r="QCV1110" s="127"/>
      <c r="QCW1110" s="127"/>
      <c r="QCX1110" s="127"/>
      <c r="QCY1110" s="127"/>
      <c r="QCZ1110" s="127"/>
      <c r="QDA1110" s="127"/>
      <c r="QDB1110" s="127"/>
      <c r="QDC1110" s="127"/>
      <c r="QDD1110" s="127"/>
      <c r="QDE1110" s="127"/>
      <c r="QDF1110" s="127"/>
      <c r="QDG1110" s="127"/>
      <c r="QDH1110" s="127"/>
      <c r="QDI1110" s="127"/>
      <c r="QDJ1110" s="127"/>
      <c r="QDK1110" s="127"/>
      <c r="QDL1110" s="127"/>
      <c r="QDM1110" s="127"/>
      <c r="QDN1110" s="127"/>
      <c r="QDO1110" s="127"/>
      <c r="QDP1110" s="127"/>
      <c r="QDQ1110" s="127"/>
      <c r="QDR1110" s="127"/>
      <c r="QDS1110" s="127"/>
      <c r="QDT1110" s="127"/>
      <c r="QDU1110" s="127"/>
      <c r="QDV1110" s="127"/>
      <c r="QDW1110" s="127"/>
      <c r="QDX1110" s="127"/>
      <c r="QDY1110" s="127"/>
      <c r="QDZ1110" s="127"/>
      <c r="QEA1110" s="127"/>
      <c r="QEB1110" s="127"/>
      <c r="QEC1110" s="127"/>
      <c r="QED1110" s="127"/>
      <c r="QEE1110" s="127"/>
      <c r="QEF1110" s="127"/>
      <c r="QEG1110" s="127"/>
      <c r="QEH1110" s="127"/>
      <c r="QEI1110" s="127"/>
      <c r="QEJ1110" s="127"/>
      <c r="QEK1110" s="127"/>
      <c r="QEL1110" s="127"/>
      <c r="QEM1110" s="127"/>
      <c r="QEN1110" s="127"/>
      <c r="QEO1110" s="127"/>
      <c r="QEP1110" s="127"/>
      <c r="QEQ1110" s="127"/>
      <c r="QER1110" s="127"/>
      <c r="QES1110" s="127"/>
      <c r="QET1110" s="127"/>
      <c r="QEU1110" s="127"/>
      <c r="QEV1110" s="127"/>
      <c r="QEW1110" s="127"/>
      <c r="QEX1110" s="127"/>
      <c r="QEY1110" s="127"/>
      <c r="QEZ1110" s="127"/>
      <c r="QFA1110" s="127"/>
      <c r="QFB1110" s="127"/>
      <c r="QFC1110" s="127"/>
      <c r="QFD1110" s="127"/>
      <c r="QFE1110" s="127"/>
      <c r="QFF1110" s="127"/>
      <c r="QFG1110" s="127"/>
      <c r="QFH1110" s="127"/>
      <c r="QFI1110" s="127"/>
      <c r="QFJ1110" s="127"/>
      <c r="QFK1110" s="127"/>
      <c r="QFL1110" s="127"/>
      <c r="QFM1110" s="127"/>
      <c r="QFN1110" s="127"/>
      <c r="QFO1110" s="127"/>
      <c r="QFP1110" s="127"/>
      <c r="QFQ1110" s="127"/>
      <c r="QFR1110" s="127"/>
      <c r="QFS1110" s="127"/>
      <c r="QFT1110" s="127"/>
      <c r="QFU1110" s="127"/>
      <c r="QFV1110" s="127"/>
      <c r="QFW1110" s="127"/>
      <c r="QFX1110" s="127"/>
      <c r="QFY1110" s="127"/>
      <c r="QFZ1110" s="127"/>
      <c r="QGA1110" s="127"/>
      <c r="QGB1110" s="127"/>
      <c r="QGC1110" s="127"/>
      <c r="QGD1110" s="127"/>
      <c r="QGE1110" s="127"/>
      <c r="QGF1110" s="127"/>
      <c r="QGG1110" s="127"/>
      <c r="QGH1110" s="127"/>
      <c r="QGI1110" s="127"/>
      <c r="QGJ1110" s="127"/>
      <c r="QGK1110" s="127"/>
      <c r="QGL1110" s="127"/>
      <c r="QGM1110" s="127"/>
      <c r="QGN1110" s="127"/>
      <c r="QGO1110" s="127"/>
      <c r="QGP1110" s="127"/>
      <c r="QGQ1110" s="127"/>
      <c r="QGR1110" s="127"/>
      <c r="QGS1110" s="127"/>
      <c r="QGT1110" s="127"/>
      <c r="QGU1110" s="127"/>
      <c r="QGV1110" s="127"/>
      <c r="QGW1110" s="127"/>
      <c r="QGX1110" s="127"/>
      <c r="QGY1110" s="127"/>
      <c r="QGZ1110" s="127"/>
      <c r="QHA1110" s="127"/>
      <c r="QHB1110" s="127"/>
      <c r="QHC1110" s="127"/>
      <c r="QHD1110" s="127"/>
      <c r="QHE1110" s="127"/>
      <c r="QHF1110" s="127"/>
      <c r="QHG1110" s="127"/>
      <c r="QHH1110" s="127"/>
      <c r="QHI1110" s="127"/>
      <c r="QHJ1110" s="127"/>
      <c r="QHK1110" s="127"/>
      <c r="QHL1110" s="127"/>
      <c r="QHM1110" s="127"/>
      <c r="QHN1110" s="127"/>
      <c r="QHO1110" s="127"/>
      <c r="QHP1110" s="127"/>
      <c r="QHQ1110" s="127"/>
      <c r="QHR1110" s="127"/>
      <c r="QHS1110" s="127"/>
      <c r="QHT1110" s="127"/>
      <c r="QHU1110" s="127"/>
      <c r="QHV1110" s="127"/>
      <c r="QHW1110" s="127"/>
      <c r="QHX1110" s="127"/>
      <c r="QHY1110" s="127"/>
      <c r="QHZ1110" s="127"/>
      <c r="QIA1110" s="127"/>
      <c r="QIB1110" s="127"/>
      <c r="QIC1110" s="127"/>
      <c r="QID1110" s="127"/>
      <c r="QIE1110" s="127"/>
      <c r="QIF1110" s="127"/>
      <c r="QIG1110" s="127"/>
      <c r="QIH1110" s="127"/>
      <c r="QII1110" s="127"/>
      <c r="QIJ1110" s="127"/>
      <c r="QIK1110" s="127"/>
      <c r="QIL1110" s="127"/>
      <c r="QIM1110" s="127"/>
      <c r="QIN1110" s="127"/>
      <c r="QIO1110" s="127"/>
      <c r="QIP1110" s="127"/>
      <c r="QIQ1110" s="127"/>
      <c r="QIR1110" s="127"/>
      <c r="QIS1110" s="127"/>
      <c r="QIT1110" s="127"/>
      <c r="QIU1110" s="127"/>
      <c r="QIV1110" s="127"/>
      <c r="QIW1110" s="127"/>
      <c r="QIX1110" s="127"/>
      <c r="QIY1110" s="127"/>
      <c r="QIZ1110" s="127"/>
      <c r="QJA1110" s="127"/>
      <c r="QJB1110" s="127"/>
      <c r="QJC1110" s="127"/>
      <c r="QJD1110" s="127"/>
      <c r="QJE1110" s="127"/>
      <c r="QJF1110" s="127"/>
      <c r="QJG1110" s="127"/>
      <c r="QJH1110" s="127"/>
      <c r="QJI1110" s="127"/>
      <c r="QJJ1110" s="127"/>
      <c r="QJK1110" s="127"/>
      <c r="QJL1110" s="127"/>
      <c r="QJM1110" s="127"/>
      <c r="QJN1110" s="127"/>
      <c r="QJO1110" s="127"/>
      <c r="QJP1110" s="127"/>
      <c r="QJQ1110" s="127"/>
      <c r="QJR1110" s="127"/>
      <c r="QJS1110" s="127"/>
      <c r="QJT1110" s="127"/>
      <c r="QJU1110" s="127"/>
      <c r="QJV1110" s="127"/>
      <c r="QJW1110" s="127"/>
      <c r="QJX1110" s="127"/>
      <c r="QJY1110" s="127"/>
      <c r="QJZ1110" s="127"/>
      <c r="QKA1110" s="127"/>
      <c r="QKB1110" s="127"/>
      <c r="QKC1110" s="127"/>
      <c r="QKD1110" s="127"/>
      <c r="QKE1110" s="127"/>
      <c r="QKF1110" s="127"/>
      <c r="QKG1110" s="127"/>
      <c r="QKH1110" s="127"/>
      <c r="QKI1110" s="127"/>
      <c r="QKJ1110" s="127"/>
      <c r="QKK1110" s="127"/>
      <c r="QKL1110" s="127"/>
      <c r="QKM1110" s="127"/>
      <c r="QKN1110" s="127"/>
      <c r="QKO1110" s="127"/>
      <c r="QKP1110" s="127"/>
      <c r="QKQ1110" s="127"/>
      <c r="QKR1110" s="127"/>
      <c r="QKS1110" s="127"/>
      <c r="QKT1110" s="127"/>
      <c r="QKU1110" s="127"/>
      <c r="QKV1110" s="127"/>
      <c r="QKW1110" s="127"/>
      <c r="QKX1110" s="127"/>
      <c r="QKY1110" s="127"/>
      <c r="QKZ1110" s="127"/>
      <c r="QLA1110" s="127"/>
      <c r="QLB1110" s="127"/>
      <c r="QLC1110" s="127"/>
      <c r="QLD1110" s="127"/>
      <c r="QLE1110" s="127"/>
      <c r="QLF1110" s="127"/>
      <c r="QLG1110" s="127"/>
      <c r="QLH1110" s="127"/>
      <c r="QLI1110" s="127"/>
      <c r="QLJ1110" s="127"/>
      <c r="QLK1110" s="127"/>
      <c r="QLL1110" s="127"/>
      <c r="QLM1110" s="127"/>
      <c r="QLN1110" s="127"/>
      <c r="QLO1110" s="127"/>
      <c r="QLP1110" s="127"/>
      <c r="QLQ1110" s="127"/>
      <c r="QLR1110" s="127"/>
      <c r="QLS1110" s="127"/>
      <c r="QLT1110" s="127"/>
      <c r="QLU1110" s="127"/>
      <c r="QLV1110" s="127"/>
      <c r="QLW1110" s="127"/>
      <c r="QLX1110" s="127"/>
      <c r="QLY1110" s="127"/>
      <c r="QLZ1110" s="127"/>
      <c r="QMA1110" s="127"/>
      <c r="QMB1110" s="127"/>
      <c r="QMC1110" s="127"/>
      <c r="QMD1110" s="127"/>
      <c r="QME1110" s="127"/>
      <c r="QMF1110" s="127"/>
      <c r="QMG1110" s="127"/>
      <c r="QMH1110" s="127"/>
      <c r="QMI1110" s="127"/>
      <c r="QMJ1110" s="127"/>
      <c r="QMK1110" s="127"/>
      <c r="QML1110" s="127"/>
      <c r="QMM1110" s="127"/>
      <c r="QMN1110" s="127"/>
      <c r="QMO1110" s="127"/>
      <c r="QMP1110" s="127"/>
      <c r="QMQ1110" s="127"/>
      <c r="QMR1110" s="127"/>
      <c r="QMS1110" s="127"/>
      <c r="QMT1110" s="127"/>
      <c r="QMU1110" s="127"/>
      <c r="QMV1110" s="127"/>
      <c r="QMW1110" s="127"/>
      <c r="QMX1110" s="127"/>
      <c r="QMY1110" s="127"/>
      <c r="QMZ1110" s="127"/>
      <c r="QNA1110" s="127"/>
      <c r="QNB1110" s="127"/>
      <c r="QNC1110" s="127"/>
      <c r="QND1110" s="127"/>
      <c r="QNE1110" s="127"/>
      <c r="QNF1110" s="127"/>
      <c r="QNG1110" s="127"/>
      <c r="QNH1110" s="127"/>
      <c r="QNI1110" s="127"/>
      <c r="QNJ1110" s="127"/>
      <c r="QNK1110" s="127"/>
      <c r="QNL1110" s="127"/>
      <c r="QNM1110" s="127"/>
      <c r="QNN1110" s="127"/>
      <c r="QNO1110" s="127"/>
      <c r="QNP1110" s="127"/>
      <c r="QNQ1110" s="127"/>
      <c r="QNR1110" s="127"/>
      <c r="QNS1110" s="127"/>
      <c r="QNT1110" s="127"/>
      <c r="QNU1110" s="127"/>
      <c r="QNV1110" s="127"/>
      <c r="QNW1110" s="127"/>
      <c r="QNX1110" s="127"/>
      <c r="QNY1110" s="127"/>
      <c r="QNZ1110" s="127"/>
      <c r="QOA1110" s="127"/>
      <c r="QOB1110" s="127"/>
      <c r="QOC1110" s="127"/>
      <c r="QOD1110" s="127"/>
      <c r="QOE1110" s="127"/>
      <c r="QOF1110" s="127"/>
      <c r="QOG1110" s="127"/>
      <c r="QOH1110" s="127"/>
      <c r="QOI1110" s="127"/>
      <c r="QOJ1110" s="127"/>
      <c r="QOK1110" s="127"/>
      <c r="QOL1110" s="127"/>
      <c r="QOM1110" s="127"/>
      <c r="QON1110" s="127"/>
      <c r="QOO1110" s="127"/>
      <c r="QOP1110" s="127"/>
      <c r="QOQ1110" s="127"/>
      <c r="QOR1110" s="127"/>
      <c r="QOS1110" s="127"/>
      <c r="QOT1110" s="127"/>
      <c r="QOU1110" s="127"/>
      <c r="QOV1110" s="127"/>
      <c r="QOW1110" s="127"/>
      <c r="QOX1110" s="127"/>
      <c r="QOY1110" s="127"/>
      <c r="QOZ1110" s="127"/>
      <c r="QPA1110" s="127"/>
      <c r="QPB1110" s="127"/>
      <c r="QPC1110" s="127"/>
      <c r="QPD1110" s="127"/>
      <c r="QPE1110" s="127"/>
      <c r="QPF1110" s="127"/>
      <c r="QPG1110" s="127"/>
      <c r="QPH1110" s="127"/>
      <c r="QPI1110" s="127"/>
      <c r="QPJ1110" s="127"/>
      <c r="QPK1110" s="127"/>
      <c r="QPL1110" s="127"/>
      <c r="QPM1110" s="127"/>
      <c r="QPN1110" s="127"/>
      <c r="QPO1110" s="127"/>
      <c r="QPP1110" s="127"/>
      <c r="QPQ1110" s="127"/>
      <c r="QPR1110" s="127"/>
      <c r="QPS1110" s="127"/>
      <c r="QPT1110" s="127"/>
      <c r="QPU1110" s="127"/>
      <c r="QPV1110" s="127"/>
      <c r="QPW1110" s="127"/>
      <c r="QPX1110" s="127"/>
      <c r="QPY1110" s="127"/>
      <c r="QPZ1110" s="127"/>
      <c r="QQA1110" s="127"/>
      <c r="QQB1110" s="127"/>
      <c r="QQC1110" s="127"/>
      <c r="QQD1110" s="127"/>
      <c r="QQE1110" s="127"/>
      <c r="QQF1110" s="127"/>
      <c r="QQG1110" s="127"/>
      <c r="QQH1110" s="127"/>
      <c r="QQI1110" s="127"/>
      <c r="QQJ1110" s="127"/>
      <c r="QQK1110" s="127"/>
      <c r="QQL1110" s="127"/>
      <c r="QQM1110" s="127"/>
      <c r="QQN1110" s="127"/>
      <c r="QQO1110" s="127"/>
      <c r="QQP1110" s="127"/>
      <c r="QQQ1110" s="127"/>
      <c r="QQR1110" s="127"/>
      <c r="QQS1110" s="127"/>
      <c r="QQT1110" s="127"/>
      <c r="QQU1110" s="127"/>
      <c r="QQV1110" s="127"/>
      <c r="QQW1110" s="127"/>
      <c r="QQX1110" s="127"/>
      <c r="QQY1110" s="127"/>
      <c r="QQZ1110" s="127"/>
      <c r="QRA1110" s="127"/>
      <c r="QRB1110" s="127"/>
      <c r="QRC1110" s="127"/>
      <c r="QRD1110" s="127"/>
      <c r="QRE1110" s="127"/>
      <c r="QRF1110" s="127"/>
      <c r="QRG1110" s="127"/>
      <c r="QRH1110" s="127"/>
      <c r="QRI1110" s="127"/>
      <c r="QRJ1110" s="127"/>
      <c r="QRK1110" s="127"/>
      <c r="QRL1110" s="127"/>
      <c r="QRM1110" s="127"/>
      <c r="QRN1110" s="127"/>
      <c r="QRO1110" s="127"/>
      <c r="QRP1110" s="127"/>
      <c r="QRQ1110" s="127"/>
      <c r="QRR1110" s="127"/>
      <c r="QRS1110" s="127"/>
      <c r="QRT1110" s="127"/>
      <c r="QRU1110" s="127"/>
      <c r="QRV1110" s="127"/>
      <c r="QRW1110" s="127"/>
      <c r="QRX1110" s="127"/>
      <c r="QRY1110" s="127"/>
      <c r="QRZ1110" s="127"/>
      <c r="QSA1110" s="127"/>
      <c r="QSB1110" s="127"/>
      <c r="QSC1110" s="127"/>
      <c r="QSD1110" s="127"/>
      <c r="QSE1110" s="127"/>
      <c r="QSF1110" s="127"/>
      <c r="QSG1110" s="127"/>
      <c r="QSH1110" s="127"/>
      <c r="QSI1110" s="127"/>
      <c r="QSJ1110" s="127"/>
      <c r="QSK1110" s="127"/>
      <c r="QSL1110" s="127"/>
      <c r="QSM1110" s="127"/>
      <c r="QSN1110" s="127"/>
      <c r="QSO1110" s="127"/>
      <c r="QSP1110" s="127"/>
      <c r="QSQ1110" s="127"/>
      <c r="QSR1110" s="127"/>
      <c r="QSS1110" s="127"/>
      <c r="QST1110" s="127"/>
      <c r="QSU1110" s="127"/>
      <c r="QSV1110" s="127"/>
      <c r="QSW1110" s="127"/>
      <c r="QSX1110" s="127"/>
      <c r="QSY1110" s="127"/>
      <c r="QSZ1110" s="127"/>
      <c r="QTA1110" s="127"/>
      <c r="QTB1110" s="127"/>
      <c r="QTC1110" s="127"/>
      <c r="QTD1110" s="127"/>
      <c r="QTE1110" s="127"/>
      <c r="QTF1110" s="127"/>
      <c r="QTG1110" s="127"/>
      <c r="QTH1110" s="127"/>
      <c r="QTI1110" s="127"/>
      <c r="QTJ1110" s="127"/>
      <c r="QTK1110" s="127"/>
      <c r="QTL1110" s="127"/>
      <c r="QTM1110" s="127"/>
      <c r="QTN1110" s="127"/>
      <c r="QTO1110" s="127"/>
      <c r="QTP1110" s="127"/>
      <c r="QTQ1110" s="127"/>
      <c r="QTR1110" s="127"/>
      <c r="QTS1110" s="127"/>
      <c r="QTT1110" s="127"/>
      <c r="QTU1110" s="127"/>
      <c r="QTV1110" s="127"/>
      <c r="QTW1110" s="127"/>
      <c r="QTX1110" s="127"/>
      <c r="QTY1110" s="127"/>
      <c r="QTZ1110" s="127"/>
      <c r="QUA1110" s="127"/>
      <c r="QUB1110" s="127"/>
      <c r="QUC1110" s="127"/>
      <c r="QUD1110" s="127"/>
      <c r="QUE1110" s="127"/>
      <c r="QUF1110" s="127"/>
      <c r="QUG1110" s="127"/>
      <c r="QUH1110" s="127"/>
      <c r="QUI1110" s="127"/>
      <c r="QUJ1110" s="127"/>
      <c r="QUK1110" s="127"/>
      <c r="QUL1110" s="127"/>
      <c r="QUM1110" s="127"/>
      <c r="QUN1110" s="127"/>
      <c r="QUO1110" s="127"/>
      <c r="QUP1110" s="127"/>
      <c r="QUQ1110" s="127"/>
      <c r="QUR1110" s="127"/>
      <c r="QUS1110" s="127"/>
      <c r="QUT1110" s="127"/>
      <c r="QUU1110" s="127"/>
      <c r="QUV1110" s="127"/>
      <c r="QUW1110" s="127"/>
      <c r="QUX1110" s="127"/>
      <c r="QUY1110" s="127"/>
      <c r="QUZ1110" s="127"/>
      <c r="QVA1110" s="127"/>
      <c r="QVB1110" s="127"/>
      <c r="QVC1110" s="127"/>
      <c r="QVD1110" s="127"/>
      <c r="QVE1110" s="127"/>
      <c r="QVF1110" s="127"/>
      <c r="QVG1110" s="127"/>
      <c r="QVH1110" s="127"/>
      <c r="QVI1110" s="127"/>
      <c r="QVJ1110" s="127"/>
      <c r="QVK1110" s="127"/>
      <c r="QVL1110" s="127"/>
      <c r="QVM1110" s="127"/>
      <c r="QVN1110" s="127"/>
      <c r="QVO1110" s="127"/>
      <c r="QVP1110" s="127"/>
      <c r="QVQ1110" s="127"/>
      <c r="QVR1110" s="127"/>
      <c r="QVS1110" s="127"/>
      <c r="QVT1110" s="127"/>
      <c r="QVU1110" s="127"/>
      <c r="QVV1110" s="127"/>
      <c r="QVW1110" s="127"/>
      <c r="QVX1110" s="127"/>
      <c r="QVY1110" s="127"/>
      <c r="QVZ1110" s="127"/>
      <c r="QWA1110" s="127"/>
      <c r="QWB1110" s="127"/>
      <c r="QWC1110" s="127"/>
      <c r="QWD1110" s="127"/>
      <c r="QWE1110" s="127"/>
      <c r="QWF1110" s="127"/>
      <c r="QWG1110" s="127"/>
      <c r="QWH1110" s="127"/>
      <c r="QWI1110" s="127"/>
      <c r="QWJ1110" s="127"/>
      <c r="QWK1110" s="127"/>
      <c r="QWL1110" s="127"/>
      <c r="QWM1110" s="127"/>
      <c r="QWN1110" s="127"/>
      <c r="QWO1110" s="127"/>
      <c r="QWP1110" s="127"/>
      <c r="QWQ1110" s="127"/>
      <c r="QWR1110" s="127"/>
      <c r="QWS1110" s="127"/>
      <c r="QWT1110" s="127"/>
      <c r="QWU1110" s="127"/>
      <c r="QWV1110" s="127"/>
      <c r="QWW1110" s="127"/>
      <c r="QWX1110" s="127"/>
      <c r="QWY1110" s="127"/>
      <c r="QWZ1110" s="127"/>
      <c r="QXA1110" s="127"/>
      <c r="QXB1110" s="127"/>
      <c r="QXC1110" s="127"/>
      <c r="QXD1110" s="127"/>
      <c r="QXE1110" s="127"/>
      <c r="QXF1110" s="127"/>
      <c r="QXG1110" s="127"/>
      <c r="QXH1110" s="127"/>
      <c r="QXI1110" s="127"/>
      <c r="QXJ1110" s="127"/>
      <c r="QXK1110" s="127"/>
      <c r="QXL1110" s="127"/>
      <c r="QXM1110" s="127"/>
      <c r="QXN1110" s="127"/>
      <c r="QXO1110" s="127"/>
      <c r="QXP1110" s="127"/>
      <c r="QXQ1110" s="127"/>
      <c r="QXR1110" s="127"/>
      <c r="QXS1110" s="127"/>
      <c r="QXT1110" s="127"/>
      <c r="QXU1110" s="127"/>
      <c r="QXV1110" s="127"/>
      <c r="QXW1110" s="127"/>
      <c r="QXX1110" s="127"/>
      <c r="QXY1110" s="127"/>
      <c r="QXZ1110" s="127"/>
      <c r="QYA1110" s="127"/>
      <c r="QYB1110" s="127"/>
      <c r="QYC1110" s="127"/>
      <c r="QYD1110" s="127"/>
      <c r="QYE1110" s="127"/>
      <c r="QYF1110" s="127"/>
      <c r="QYG1110" s="127"/>
      <c r="QYH1110" s="127"/>
      <c r="QYI1110" s="127"/>
      <c r="QYJ1110" s="127"/>
      <c r="QYK1110" s="127"/>
      <c r="QYL1110" s="127"/>
      <c r="QYM1110" s="127"/>
      <c r="QYN1110" s="127"/>
      <c r="QYO1110" s="127"/>
      <c r="QYP1110" s="127"/>
      <c r="QYQ1110" s="127"/>
      <c r="QYR1110" s="127"/>
      <c r="QYS1110" s="127"/>
      <c r="QYT1110" s="127"/>
      <c r="QYU1110" s="127"/>
      <c r="QYV1110" s="127"/>
      <c r="QYW1110" s="127"/>
      <c r="QYX1110" s="127"/>
      <c r="QYY1110" s="127"/>
      <c r="QYZ1110" s="127"/>
      <c r="QZA1110" s="127"/>
      <c r="QZB1110" s="127"/>
      <c r="QZC1110" s="127"/>
      <c r="QZD1110" s="127"/>
      <c r="QZE1110" s="127"/>
      <c r="QZF1110" s="127"/>
      <c r="QZG1110" s="127"/>
      <c r="QZH1110" s="127"/>
      <c r="QZI1110" s="127"/>
      <c r="QZJ1110" s="127"/>
      <c r="QZK1110" s="127"/>
      <c r="QZL1110" s="127"/>
      <c r="QZM1110" s="127"/>
      <c r="QZN1110" s="127"/>
      <c r="QZO1110" s="127"/>
      <c r="QZP1110" s="127"/>
      <c r="QZQ1110" s="127"/>
      <c r="QZR1110" s="127"/>
      <c r="QZS1110" s="127"/>
      <c r="QZT1110" s="127"/>
      <c r="QZU1110" s="127"/>
      <c r="QZV1110" s="127"/>
      <c r="QZW1110" s="127"/>
      <c r="QZX1110" s="127"/>
      <c r="QZY1110" s="127"/>
      <c r="QZZ1110" s="127"/>
      <c r="RAA1110" s="127"/>
      <c r="RAB1110" s="127"/>
      <c r="RAC1110" s="127"/>
      <c r="RAD1110" s="127"/>
      <c r="RAE1110" s="127"/>
      <c r="RAF1110" s="127"/>
      <c r="RAG1110" s="127"/>
      <c r="RAH1110" s="127"/>
      <c r="RAI1110" s="127"/>
      <c r="RAJ1110" s="127"/>
      <c r="RAK1110" s="127"/>
      <c r="RAL1110" s="127"/>
      <c r="RAM1110" s="127"/>
      <c r="RAN1110" s="127"/>
      <c r="RAO1110" s="127"/>
      <c r="RAP1110" s="127"/>
      <c r="RAQ1110" s="127"/>
      <c r="RAR1110" s="127"/>
      <c r="RAS1110" s="127"/>
      <c r="RAT1110" s="127"/>
      <c r="RAU1110" s="127"/>
      <c r="RAV1110" s="127"/>
      <c r="RAW1110" s="127"/>
      <c r="RAX1110" s="127"/>
      <c r="RAY1110" s="127"/>
      <c r="RAZ1110" s="127"/>
      <c r="RBA1110" s="127"/>
      <c r="RBB1110" s="127"/>
      <c r="RBC1110" s="127"/>
      <c r="RBD1110" s="127"/>
      <c r="RBE1110" s="127"/>
      <c r="RBF1110" s="127"/>
      <c r="RBG1110" s="127"/>
      <c r="RBH1110" s="127"/>
      <c r="RBI1110" s="127"/>
      <c r="RBJ1110" s="127"/>
      <c r="RBK1110" s="127"/>
      <c r="RBL1110" s="127"/>
      <c r="RBM1110" s="127"/>
      <c r="RBN1110" s="127"/>
      <c r="RBO1110" s="127"/>
      <c r="RBP1110" s="127"/>
      <c r="RBQ1110" s="127"/>
      <c r="RBR1110" s="127"/>
      <c r="RBS1110" s="127"/>
      <c r="RBT1110" s="127"/>
      <c r="RBU1110" s="127"/>
      <c r="RBV1110" s="127"/>
      <c r="RBW1110" s="127"/>
      <c r="RBX1110" s="127"/>
      <c r="RBY1110" s="127"/>
      <c r="RBZ1110" s="127"/>
      <c r="RCA1110" s="127"/>
      <c r="RCB1110" s="127"/>
      <c r="RCC1110" s="127"/>
      <c r="RCD1110" s="127"/>
      <c r="RCE1110" s="127"/>
      <c r="RCF1110" s="127"/>
      <c r="RCG1110" s="127"/>
      <c r="RCH1110" s="127"/>
      <c r="RCI1110" s="127"/>
      <c r="RCJ1110" s="127"/>
      <c r="RCK1110" s="127"/>
      <c r="RCL1110" s="127"/>
      <c r="RCM1110" s="127"/>
      <c r="RCN1110" s="127"/>
      <c r="RCO1110" s="127"/>
      <c r="RCP1110" s="127"/>
      <c r="RCQ1110" s="127"/>
      <c r="RCR1110" s="127"/>
      <c r="RCS1110" s="127"/>
      <c r="RCT1110" s="127"/>
      <c r="RCU1110" s="127"/>
      <c r="RCV1110" s="127"/>
      <c r="RCW1110" s="127"/>
      <c r="RCX1110" s="127"/>
      <c r="RCY1110" s="127"/>
      <c r="RCZ1110" s="127"/>
      <c r="RDA1110" s="127"/>
      <c r="RDB1110" s="127"/>
      <c r="RDC1110" s="127"/>
      <c r="RDD1110" s="127"/>
      <c r="RDE1110" s="127"/>
      <c r="RDF1110" s="127"/>
      <c r="RDG1110" s="127"/>
      <c r="RDH1110" s="127"/>
      <c r="RDI1110" s="127"/>
      <c r="RDJ1110" s="127"/>
      <c r="RDK1110" s="127"/>
      <c r="RDL1110" s="127"/>
      <c r="RDM1110" s="127"/>
      <c r="RDN1110" s="127"/>
      <c r="RDO1110" s="127"/>
      <c r="RDP1110" s="127"/>
      <c r="RDQ1110" s="127"/>
      <c r="RDR1110" s="127"/>
      <c r="RDS1110" s="127"/>
      <c r="RDT1110" s="127"/>
      <c r="RDU1110" s="127"/>
      <c r="RDV1110" s="127"/>
      <c r="RDW1110" s="127"/>
      <c r="RDX1110" s="127"/>
      <c r="RDY1110" s="127"/>
      <c r="RDZ1110" s="127"/>
      <c r="REA1110" s="127"/>
      <c r="REB1110" s="127"/>
      <c r="REC1110" s="127"/>
      <c r="RED1110" s="127"/>
      <c r="REE1110" s="127"/>
      <c r="REF1110" s="127"/>
      <c r="REG1110" s="127"/>
      <c r="REH1110" s="127"/>
      <c r="REI1110" s="127"/>
      <c r="REJ1110" s="127"/>
      <c r="REK1110" s="127"/>
      <c r="REL1110" s="127"/>
      <c r="REM1110" s="127"/>
      <c r="REN1110" s="127"/>
      <c r="REO1110" s="127"/>
      <c r="REP1110" s="127"/>
      <c r="REQ1110" s="127"/>
      <c r="RER1110" s="127"/>
      <c r="RES1110" s="127"/>
      <c r="RET1110" s="127"/>
      <c r="REU1110" s="127"/>
      <c r="REV1110" s="127"/>
      <c r="REW1110" s="127"/>
      <c r="REX1110" s="127"/>
      <c r="REY1110" s="127"/>
      <c r="REZ1110" s="127"/>
      <c r="RFA1110" s="127"/>
      <c r="RFB1110" s="127"/>
      <c r="RFC1110" s="127"/>
      <c r="RFD1110" s="127"/>
      <c r="RFE1110" s="127"/>
      <c r="RFF1110" s="127"/>
      <c r="RFG1110" s="127"/>
      <c r="RFH1110" s="127"/>
      <c r="RFI1110" s="127"/>
      <c r="RFJ1110" s="127"/>
      <c r="RFK1110" s="127"/>
      <c r="RFL1110" s="127"/>
      <c r="RFM1110" s="127"/>
      <c r="RFN1110" s="127"/>
      <c r="RFO1110" s="127"/>
      <c r="RFP1110" s="127"/>
      <c r="RFQ1110" s="127"/>
      <c r="RFR1110" s="127"/>
      <c r="RFS1110" s="127"/>
      <c r="RFT1110" s="127"/>
      <c r="RFU1110" s="127"/>
      <c r="RFV1110" s="127"/>
      <c r="RFW1110" s="127"/>
      <c r="RFX1110" s="127"/>
      <c r="RFY1110" s="127"/>
      <c r="RFZ1110" s="127"/>
      <c r="RGA1110" s="127"/>
      <c r="RGB1110" s="127"/>
      <c r="RGC1110" s="127"/>
      <c r="RGD1110" s="127"/>
      <c r="RGE1110" s="127"/>
      <c r="RGF1110" s="127"/>
      <c r="RGG1110" s="127"/>
      <c r="RGH1110" s="127"/>
      <c r="RGI1110" s="127"/>
      <c r="RGJ1110" s="127"/>
      <c r="RGK1110" s="127"/>
      <c r="RGL1110" s="127"/>
      <c r="RGM1110" s="127"/>
      <c r="RGN1110" s="127"/>
      <c r="RGO1110" s="127"/>
      <c r="RGP1110" s="127"/>
      <c r="RGQ1110" s="127"/>
      <c r="RGR1110" s="127"/>
      <c r="RGS1110" s="127"/>
      <c r="RGT1110" s="127"/>
      <c r="RGU1110" s="127"/>
      <c r="RGV1110" s="127"/>
      <c r="RGW1110" s="127"/>
      <c r="RGX1110" s="127"/>
      <c r="RGY1110" s="127"/>
      <c r="RGZ1110" s="127"/>
      <c r="RHA1110" s="127"/>
      <c r="RHB1110" s="127"/>
      <c r="RHC1110" s="127"/>
      <c r="RHD1110" s="127"/>
      <c r="RHE1110" s="127"/>
      <c r="RHF1110" s="127"/>
      <c r="RHG1110" s="127"/>
      <c r="RHH1110" s="127"/>
      <c r="RHI1110" s="127"/>
      <c r="RHJ1110" s="127"/>
      <c r="RHK1110" s="127"/>
      <c r="RHL1110" s="127"/>
      <c r="RHM1110" s="127"/>
      <c r="RHN1110" s="127"/>
      <c r="RHO1110" s="127"/>
      <c r="RHP1110" s="127"/>
      <c r="RHQ1110" s="127"/>
      <c r="RHR1110" s="127"/>
      <c r="RHS1110" s="127"/>
      <c r="RHT1110" s="127"/>
      <c r="RHU1110" s="127"/>
      <c r="RHV1110" s="127"/>
      <c r="RHW1110" s="127"/>
      <c r="RHX1110" s="127"/>
      <c r="RHY1110" s="127"/>
      <c r="RHZ1110" s="127"/>
      <c r="RIA1110" s="127"/>
      <c r="RIB1110" s="127"/>
      <c r="RIC1110" s="127"/>
      <c r="RID1110" s="127"/>
      <c r="RIE1110" s="127"/>
      <c r="RIF1110" s="127"/>
      <c r="RIG1110" s="127"/>
      <c r="RIH1110" s="127"/>
      <c r="RII1110" s="127"/>
      <c r="RIJ1110" s="127"/>
      <c r="RIK1110" s="127"/>
      <c r="RIL1110" s="127"/>
      <c r="RIM1110" s="127"/>
      <c r="RIN1110" s="127"/>
      <c r="RIO1110" s="127"/>
      <c r="RIP1110" s="127"/>
      <c r="RIQ1110" s="127"/>
      <c r="RIR1110" s="127"/>
      <c r="RIS1110" s="127"/>
      <c r="RIT1110" s="127"/>
      <c r="RIU1110" s="127"/>
      <c r="RIV1110" s="127"/>
      <c r="RIW1110" s="127"/>
      <c r="RIX1110" s="127"/>
      <c r="RIY1110" s="127"/>
      <c r="RIZ1110" s="127"/>
      <c r="RJA1110" s="127"/>
      <c r="RJB1110" s="127"/>
      <c r="RJC1110" s="127"/>
      <c r="RJD1110" s="127"/>
      <c r="RJE1110" s="127"/>
      <c r="RJF1110" s="127"/>
      <c r="RJG1110" s="127"/>
      <c r="RJH1110" s="127"/>
      <c r="RJI1110" s="127"/>
      <c r="RJJ1110" s="127"/>
      <c r="RJK1110" s="127"/>
      <c r="RJL1110" s="127"/>
      <c r="RJM1110" s="127"/>
      <c r="RJN1110" s="127"/>
      <c r="RJO1110" s="127"/>
      <c r="RJP1110" s="127"/>
      <c r="RJQ1110" s="127"/>
      <c r="RJR1110" s="127"/>
      <c r="RJS1110" s="127"/>
      <c r="RJT1110" s="127"/>
      <c r="RJU1110" s="127"/>
      <c r="RJV1110" s="127"/>
      <c r="RJW1110" s="127"/>
      <c r="RJX1110" s="127"/>
      <c r="RJY1110" s="127"/>
      <c r="RJZ1110" s="127"/>
      <c r="RKA1110" s="127"/>
      <c r="RKB1110" s="127"/>
      <c r="RKC1110" s="127"/>
      <c r="RKD1110" s="127"/>
      <c r="RKE1110" s="127"/>
      <c r="RKF1110" s="127"/>
      <c r="RKG1110" s="127"/>
      <c r="RKH1110" s="127"/>
      <c r="RKI1110" s="127"/>
      <c r="RKJ1110" s="127"/>
      <c r="RKK1110" s="127"/>
      <c r="RKL1110" s="127"/>
      <c r="RKM1110" s="127"/>
      <c r="RKN1110" s="127"/>
      <c r="RKO1110" s="127"/>
      <c r="RKP1110" s="127"/>
      <c r="RKQ1110" s="127"/>
      <c r="RKR1110" s="127"/>
      <c r="RKS1110" s="127"/>
      <c r="RKT1110" s="127"/>
      <c r="RKU1110" s="127"/>
      <c r="RKV1110" s="127"/>
      <c r="RKW1110" s="127"/>
      <c r="RKX1110" s="127"/>
      <c r="RKY1110" s="127"/>
      <c r="RKZ1110" s="127"/>
      <c r="RLA1110" s="127"/>
      <c r="RLB1110" s="127"/>
      <c r="RLC1110" s="127"/>
      <c r="RLD1110" s="127"/>
      <c r="RLE1110" s="127"/>
      <c r="RLF1110" s="127"/>
      <c r="RLG1110" s="127"/>
      <c r="RLH1110" s="127"/>
      <c r="RLI1110" s="127"/>
      <c r="RLJ1110" s="127"/>
      <c r="RLK1110" s="127"/>
      <c r="RLL1110" s="127"/>
      <c r="RLM1110" s="127"/>
      <c r="RLN1110" s="127"/>
      <c r="RLO1110" s="127"/>
      <c r="RLP1110" s="127"/>
      <c r="RLQ1110" s="127"/>
      <c r="RLR1110" s="127"/>
      <c r="RLS1110" s="127"/>
      <c r="RLT1110" s="127"/>
      <c r="RLU1110" s="127"/>
      <c r="RLV1110" s="127"/>
      <c r="RLW1110" s="127"/>
      <c r="RLX1110" s="127"/>
      <c r="RLY1110" s="127"/>
      <c r="RLZ1110" s="127"/>
      <c r="RMA1110" s="127"/>
      <c r="RMB1110" s="127"/>
      <c r="RMC1110" s="127"/>
      <c r="RMD1110" s="127"/>
      <c r="RME1110" s="127"/>
      <c r="RMF1110" s="127"/>
      <c r="RMG1110" s="127"/>
      <c r="RMH1110" s="127"/>
      <c r="RMI1110" s="127"/>
      <c r="RMJ1110" s="127"/>
      <c r="RMK1110" s="127"/>
      <c r="RML1110" s="127"/>
      <c r="RMM1110" s="127"/>
      <c r="RMN1110" s="127"/>
      <c r="RMO1110" s="127"/>
      <c r="RMP1110" s="127"/>
      <c r="RMQ1110" s="127"/>
      <c r="RMR1110" s="127"/>
      <c r="RMS1110" s="127"/>
      <c r="RMT1110" s="127"/>
      <c r="RMU1110" s="127"/>
      <c r="RMV1110" s="127"/>
      <c r="RMW1110" s="127"/>
      <c r="RMX1110" s="127"/>
      <c r="RMY1110" s="127"/>
      <c r="RMZ1110" s="127"/>
      <c r="RNA1110" s="127"/>
      <c r="RNB1110" s="127"/>
      <c r="RNC1110" s="127"/>
      <c r="RND1110" s="127"/>
      <c r="RNE1110" s="127"/>
      <c r="RNF1110" s="127"/>
      <c r="RNG1110" s="127"/>
      <c r="RNH1110" s="127"/>
      <c r="RNI1110" s="127"/>
      <c r="RNJ1110" s="127"/>
      <c r="RNK1110" s="127"/>
      <c r="RNL1110" s="127"/>
      <c r="RNM1110" s="127"/>
      <c r="RNN1110" s="127"/>
      <c r="RNO1110" s="127"/>
      <c r="RNP1110" s="127"/>
      <c r="RNQ1110" s="127"/>
      <c r="RNR1110" s="127"/>
      <c r="RNS1110" s="127"/>
      <c r="RNT1110" s="127"/>
      <c r="RNU1110" s="127"/>
      <c r="RNV1110" s="127"/>
      <c r="RNW1110" s="127"/>
      <c r="RNX1110" s="127"/>
      <c r="RNY1110" s="127"/>
      <c r="RNZ1110" s="127"/>
      <c r="ROA1110" s="127"/>
      <c r="ROB1110" s="127"/>
      <c r="ROC1110" s="127"/>
      <c r="ROD1110" s="127"/>
      <c r="ROE1110" s="127"/>
      <c r="ROF1110" s="127"/>
      <c r="ROG1110" s="127"/>
      <c r="ROH1110" s="127"/>
      <c r="ROI1110" s="127"/>
      <c r="ROJ1110" s="127"/>
      <c r="ROK1110" s="127"/>
      <c r="ROL1110" s="127"/>
      <c r="ROM1110" s="127"/>
      <c r="RON1110" s="127"/>
      <c r="ROO1110" s="127"/>
      <c r="ROP1110" s="127"/>
      <c r="ROQ1110" s="127"/>
      <c r="ROR1110" s="127"/>
      <c r="ROS1110" s="127"/>
      <c r="ROT1110" s="127"/>
      <c r="ROU1110" s="127"/>
      <c r="ROV1110" s="127"/>
      <c r="ROW1110" s="127"/>
      <c r="ROX1110" s="127"/>
      <c r="ROY1110" s="127"/>
      <c r="ROZ1110" s="127"/>
      <c r="RPA1110" s="127"/>
      <c r="RPB1110" s="127"/>
      <c r="RPC1110" s="127"/>
      <c r="RPD1110" s="127"/>
      <c r="RPE1110" s="127"/>
      <c r="RPF1110" s="127"/>
      <c r="RPG1110" s="127"/>
      <c r="RPH1110" s="127"/>
      <c r="RPI1110" s="127"/>
      <c r="RPJ1110" s="127"/>
      <c r="RPK1110" s="127"/>
      <c r="RPL1110" s="127"/>
      <c r="RPM1110" s="127"/>
      <c r="RPN1110" s="127"/>
      <c r="RPO1110" s="127"/>
      <c r="RPP1110" s="127"/>
      <c r="RPQ1110" s="127"/>
      <c r="RPR1110" s="127"/>
      <c r="RPS1110" s="127"/>
      <c r="RPT1110" s="127"/>
      <c r="RPU1110" s="127"/>
      <c r="RPV1110" s="127"/>
      <c r="RPW1110" s="127"/>
      <c r="RPX1110" s="127"/>
      <c r="RPY1110" s="127"/>
      <c r="RPZ1110" s="127"/>
      <c r="RQA1110" s="127"/>
      <c r="RQB1110" s="127"/>
      <c r="RQC1110" s="127"/>
      <c r="RQD1110" s="127"/>
      <c r="RQE1110" s="127"/>
      <c r="RQF1110" s="127"/>
      <c r="RQG1110" s="127"/>
      <c r="RQH1110" s="127"/>
      <c r="RQI1110" s="127"/>
      <c r="RQJ1110" s="127"/>
      <c r="RQK1110" s="127"/>
      <c r="RQL1110" s="127"/>
      <c r="RQM1110" s="127"/>
      <c r="RQN1110" s="127"/>
      <c r="RQO1110" s="127"/>
      <c r="RQP1110" s="127"/>
      <c r="RQQ1110" s="127"/>
      <c r="RQR1110" s="127"/>
      <c r="RQS1110" s="127"/>
      <c r="RQT1110" s="127"/>
      <c r="RQU1110" s="127"/>
      <c r="RQV1110" s="127"/>
      <c r="RQW1110" s="127"/>
      <c r="RQX1110" s="127"/>
      <c r="RQY1110" s="127"/>
      <c r="RQZ1110" s="127"/>
      <c r="RRA1110" s="127"/>
      <c r="RRB1110" s="127"/>
      <c r="RRC1110" s="127"/>
      <c r="RRD1110" s="127"/>
      <c r="RRE1110" s="127"/>
      <c r="RRF1110" s="127"/>
      <c r="RRG1110" s="127"/>
      <c r="RRH1110" s="127"/>
      <c r="RRI1110" s="127"/>
      <c r="RRJ1110" s="127"/>
      <c r="RRK1110" s="127"/>
      <c r="RRL1110" s="127"/>
      <c r="RRM1110" s="127"/>
      <c r="RRN1110" s="127"/>
      <c r="RRO1110" s="127"/>
      <c r="RRP1110" s="127"/>
      <c r="RRQ1110" s="127"/>
      <c r="RRR1110" s="127"/>
      <c r="RRS1110" s="127"/>
      <c r="RRT1110" s="127"/>
      <c r="RRU1110" s="127"/>
      <c r="RRV1110" s="127"/>
      <c r="RRW1110" s="127"/>
      <c r="RRX1110" s="127"/>
      <c r="RRY1110" s="127"/>
      <c r="RRZ1110" s="127"/>
      <c r="RSA1110" s="127"/>
      <c r="RSB1110" s="127"/>
      <c r="RSC1110" s="127"/>
      <c r="RSD1110" s="127"/>
      <c r="RSE1110" s="127"/>
      <c r="RSF1110" s="127"/>
      <c r="RSG1110" s="127"/>
      <c r="RSH1110" s="127"/>
      <c r="RSI1110" s="127"/>
      <c r="RSJ1110" s="127"/>
      <c r="RSK1110" s="127"/>
      <c r="RSL1110" s="127"/>
      <c r="RSM1110" s="127"/>
      <c r="RSN1110" s="127"/>
      <c r="RSO1110" s="127"/>
      <c r="RSP1110" s="127"/>
      <c r="RSQ1110" s="127"/>
      <c r="RSR1110" s="127"/>
      <c r="RSS1110" s="127"/>
      <c r="RST1110" s="127"/>
      <c r="RSU1110" s="127"/>
      <c r="RSV1110" s="127"/>
      <c r="RSW1110" s="127"/>
      <c r="RSX1110" s="127"/>
      <c r="RSY1110" s="127"/>
      <c r="RSZ1110" s="127"/>
      <c r="RTA1110" s="127"/>
      <c r="RTB1110" s="127"/>
      <c r="RTC1110" s="127"/>
      <c r="RTD1110" s="127"/>
      <c r="RTE1110" s="127"/>
      <c r="RTF1110" s="127"/>
      <c r="RTG1110" s="127"/>
      <c r="RTH1110" s="127"/>
      <c r="RTI1110" s="127"/>
      <c r="RTJ1110" s="127"/>
      <c r="RTK1110" s="127"/>
      <c r="RTL1110" s="127"/>
      <c r="RTM1110" s="127"/>
      <c r="RTN1110" s="127"/>
      <c r="RTO1110" s="127"/>
      <c r="RTP1110" s="127"/>
      <c r="RTQ1110" s="127"/>
      <c r="RTR1110" s="127"/>
      <c r="RTS1110" s="127"/>
      <c r="RTT1110" s="127"/>
      <c r="RTU1110" s="127"/>
      <c r="RTV1110" s="127"/>
      <c r="RTW1110" s="127"/>
      <c r="RTX1110" s="127"/>
      <c r="RTY1110" s="127"/>
      <c r="RTZ1110" s="127"/>
      <c r="RUA1110" s="127"/>
      <c r="RUB1110" s="127"/>
      <c r="RUC1110" s="127"/>
      <c r="RUD1110" s="127"/>
      <c r="RUE1110" s="127"/>
      <c r="RUF1110" s="127"/>
      <c r="RUG1110" s="127"/>
      <c r="RUH1110" s="127"/>
      <c r="RUI1110" s="127"/>
      <c r="RUJ1110" s="127"/>
      <c r="RUK1110" s="127"/>
      <c r="RUL1110" s="127"/>
      <c r="RUM1110" s="127"/>
      <c r="RUN1110" s="127"/>
      <c r="RUO1110" s="127"/>
      <c r="RUP1110" s="127"/>
      <c r="RUQ1110" s="127"/>
      <c r="RUR1110" s="127"/>
      <c r="RUS1110" s="127"/>
      <c r="RUT1110" s="127"/>
      <c r="RUU1110" s="127"/>
      <c r="RUV1110" s="127"/>
      <c r="RUW1110" s="127"/>
      <c r="RUX1110" s="127"/>
      <c r="RUY1110" s="127"/>
      <c r="RUZ1110" s="127"/>
      <c r="RVA1110" s="127"/>
      <c r="RVB1110" s="127"/>
      <c r="RVC1110" s="127"/>
      <c r="RVD1110" s="127"/>
      <c r="RVE1110" s="127"/>
      <c r="RVF1110" s="127"/>
      <c r="RVG1110" s="127"/>
      <c r="RVH1110" s="127"/>
      <c r="RVI1110" s="127"/>
      <c r="RVJ1110" s="127"/>
      <c r="RVK1110" s="127"/>
      <c r="RVL1110" s="127"/>
      <c r="RVM1110" s="127"/>
      <c r="RVN1110" s="127"/>
      <c r="RVO1110" s="127"/>
      <c r="RVP1110" s="127"/>
      <c r="RVQ1110" s="127"/>
      <c r="RVR1110" s="127"/>
      <c r="RVS1110" s="127"/>
      <c r="RVT1110" s="127"/>
      <c r="RVU1110" s="127"/>
      <c r="RVV1110" s="127"/>
      <c r="RVW1110" s="127"/>
      <c r="RVX1110" s="127"/>
      <c r="RVY1110" s="127"/>
      <c r="RVZ1110" s="127"/>
      <c r="RWA1110" s="127"/>
      <c r="RWB1110" s="127"/>
      <c r="RWC1110" s="127"/>
      <c r="RWD1110" s="127"/>
      <c r="RWE1110" s="127"/>
      <c r="RWF1110" s="127"/>
      <c r="RWG1110" s="127"/>
      <c r="RWH1110" s="127"/>
      <c r="RWI1110" s="127"/>
      <c r="RWJ1110" s="127"/>
      <c r="RWK1110" s="127"/>
      <c r="RWL1110" s="127"/>
      <c r="RWM1110" s="127"/>
      <c r="RWN1110" s="127"/>
      <c r="RWO1110" s="127"/>
      <c r="RWP1110" s="127"/>
      <c r="RWQ1110" s="127"/>
      <c r="RWR1110" s="127"/>
      <c r="RWS1110" s="127"/>
      <c r="RWT1110" s="127"/>
      <c r="RWU1110" s="127"/>
      <c r="RWV1110" s="127"/>
      <c r="RWW1110" s="127"/>
      <c r="RWX1110" s="127"/>
      <c r="RWY1110" s="127"/>
      <c r="RWZ1110" s="127"/>
      <c r="RXA1110" s="127"/>
      <c r="RXB1110" s="127"/>
      <c r="RXC1110" s="127"/>
      <c r="RXD1110" s="127"/>
      <c r="RXE1110" s="127"/>
      <c r="RXF1110" s="127"/>
      <c r="RXG1110" s="127"/>
      <c r="RXH1110" s="127"/>
      <c r="RXI1110" s="127"/>
      <c r="RXJ1110" s="127"/>
      <c r="RXK1110" s="127"/>
      <c r="RXL1110" s="127"/>
      <c r="RXM1110" s="127"/>
      <c r="RXN1110" s="127"/>
      <c r="RXO1110" s="127"/>
      <c r="RXP1110" s="127"/>
      <c r="RXQ1110" s="127"/>
      <c r="RXR1110" s="127"/>
      <c r="RXS1110" s="127"/>
      <c r="RXT1110" s="127"/>
      <c r="RXU1110" s="127"/>
      <c r="RXV1110" s="127"/>
      <c r="RXW1110" s="127"/>
      <c r="RXX1110" s="127"/>
      <c r="RXY1110" s="127"/>
      <c r="RXZ1110" s="127"/>
      <c r="RYA1110" s="127"/>
      <c r="RYB1110" s="127"/>
      <c r="RYC1110" s="127"/>
      <c r="RYD1110" s="127"/>
      <c r="RYE1110" s="127"/>
      <c r="RYF1110" s="127"/>
      <c r="RYG1110" s="127"/>
      <c r="RYH1110" s="127"/>
      <c r="RYI1110" s="127"/>
      <c r="RYJ1110" s="127"/>
      <c r="RYK1110" s="127"/>
      <c r="RYL1110" s="127"/>
      <c r="RYM1110" s="127"/>
      <c r="RYN1110" s="127"/>
      <c r="RYO1110" s="127"/>
      <c r="RYP1110" s="127"/>
      <c r="RYQ1110" s="127"/>
      <c r="RYR1110" s="127"/>
      <c r="RYS1110" s="127"/>
      <c r="RYT1110" s="127"/>
      <c r="RYU1110" s="127"/>
      <c r="RYV1110" s="127"/>
      <c r="RYW1110" s="127"/>
      <c r="RYX1110" s="127"/>
      <c r="RYY1110" s="127"/>
      <c r="RYZ1110" s="127"/>
      <c r="RZA1110" s="127"/>
      <c r="RZB1110" s="127"/>
      <c r="RZC1110" s="127"/>
      <c r="RZD1110" s="127"/>
      <c r="RZE1110" s="127"/>
      <c r="RZF1110" s="127"/>
      <c r="RZG1110" s="127"/>
      <c r="RZH1110" s="127"/>
      <c r="RZI1110" s="127"/>
      <c r="RZJ1110" s="127"/>
      <c r="RZK1110" s="127"/>
      <c r="RZL1110" s="127"/>
      <c r="RZM1110" s="127"/>
      <c r="RZN1110" s="127"/>
      <c r="RZO1110" s="127"/>
      <c r="RZP1110" s="127"/>
      <c r="RZQ1110" s="127"/>
      <c r="RZR1110" s="127"/>
      <c r="RZS1110" s="127"/>
      <c r="RZT1110" s="127"/>
      <c r="RZU1110" s="127"/>
      <c r="RZV1110" s="127"/>
      <c r="RZW1110" s="127"/>
      <c r="RZX1110" s="127"/>
      <c r="RZY1110" s="127"/>
      <c r="RZZ1110" s="127"/>
      <c r="SAA1110" s="127"/>
      <c r="SAB1110" s="127"/>
      <c r="SAC1110" s="127"/>
      <c r="SAD1110" s="127"/>
      <c r="SAE1110" s="127"/>
      <c r="SAF1110" s="127"/>
      <c r="SAG1110" s="127"/>
      <c r="SAH1110" s="127"/>
      <c r="SAI1110" s="127"/>
      <c r="SAJ1110" s="127"/>
      <c r="SAK1110" s="127"/>
      <c r="SAL1110" s="127"/>
      <c r="SAM1110" s="127"/>
      <c r="SAN1110" s="127"/>
      <c r="SAO1110" s="127"/>
      <c r="SAP1110" s="127"/>
      <c r="SAQ1110" s="127"/>
      <c r="SAR1110" s="127"/>
      <c r="SAS1110" s="127"/>
      <c r="SAT1110" s="127"/>
      <c r="SAU1110" s="127"/>
      <c r="SAV1110" s="127"/>
      <c r="SAW1110" s="127"/>
      <c r="SAX1110" s="127"/>
      <c r="SAY1110" s="127"/>
      <c r="SAZ1110" s="127"/>
      <c r="SBA1110" s="127"/>
      <c r="SBB1110" s="127"/>
      <c r="SBC1110" s="127"/>
      <c r="SBD1110" s="127"/>
      <c r="SBE1110" s="127"/>
      <c r="SBF1110" s="127"/>
      <c r="SBG1110" s="127"/>
      <c r="SBH1110" s="127"/>
      <c r="SBI1110" s="127"/>
      <c r="SBJ1110" s="127"/>
      <c r="SBK1110" s="127"/>
      <c r="SBL1110" s="127"/>
      <c r="SBM1110" s="127"/>
      <c r="SBN1110" s="127"/>
      <c r="SBO1110" s="127"/>
      <c r="SBP1110" s="127"/>
      <c r="SBQ1110" s="127"/>
      <c r="SBR1110" s="127"/>
      <c r="SBS1110" s="127"/>
      <c r="SBT1110" s="127"/>
      <c r="SBU1110" s="127"/>
      <c r="SBV1110" s="127"/>
      <c r="SBW1110" s="127"/>
      <c r="SBX1110" s="127"/>
      <c r="SBY1110" s="127"/>
      <c r="SBZ1110" s="127"/>
      <c r="SCA1110" s="127"/>
      <c r="SCB1110" s="127"/>
      <c r="SCC1110" s="127"/>
      <c r="SCD1110" s="127"/>
      <c r="SCE1110" s="127"/>
      <c r="SCF1110" s="127"/>
      <c r="SCG1110" s="127"/>
      <c r="SCH1110" s="127"/>
      <c r="SCI1110" s="127"/>
      <c r="SCJ1110" s="127"/>
      <c r="SCK1110" s="127"/>
      <c r="SCL1110" s="127"/>
      <c r="SCM1110" s="127"/>
      <c r="SCN1110" s="127"/>
      <c r="SCO1110" s="127"/>
      <c r="SCP1110" s="127"/>
      <c r="SCQ1110" s="127"/>
      <c r="SCR1110" s="127"/>
      <c r="SCS1110" s="127"/>
      <c r="SCT1110" s="127"/>
      <c r="SCU1110" s="127"/>
      <c r="SCV1110" s="127"/>
      <c r="SCW1110" s="127"/>
      <c r="SCX1110" s="127"/>
      <c r="SCY1110" s="127"/>
      <c r="SCZ1110" s="127"/>
      <c r="SDA1110" s="127"/>
      <c r="SDB1110" s="127"/>
      <c r="SDC1110" s="127"/>
      <c r="SDD1110" s="127"/>
      <c r="SDE1110" s="127"/>
      <c r="SDF1110" s="127"/>
      <c r="SDG1110" s="127"/>
      <c r="SDH1110" s="127"/>
      <c r="SDI1110" s="127"/>
      <c r="SDJ1110" s="127"/>
      <c r="SDK1110" s="127"/>
      <c r="SDL1110" s="127"/>
      <c r="SDM1110" s="127"/>
      <c r="SDN1110" s="127"/>
      <c r="SDO1110" s="127"/>
      <c r="SDP1110" s="127"/>
      <c r="SDQ1110" s="127"/>
      <c r="SDR1110" s="127"/>
      <c r="SDS1110" s="127"/>
      <c r="SDT1110" s="127"/>
      <c r="SDU1110" s="127"/>
      <c r="SDV1110" s="127"/>
      <c r="SDW1110" s="127"/>
      <c r="SDX1110" s="127"/>
      <c r="SDY1110" s="127"/>
      <c r="SDZ1110" s="127"/>
      <c r="SEA1110" s="127"/>
      <c r="SEB1110" s="127"/>
      <c r="SEC1110" s="127"/>
      <c r="SED1110" s="127"/>
      <c r="SEE1110" s="127"/>
      <c r="SEF1110" s="127"/>
      <c r="SEG1110" s="127"/>
      <c r="SEH1110" s="127"/>
      <c r="SEI1110" s="127"/>
      <c r="SEJ1110" s="127"/>
      <c r="SEK1110" s="127"/>
      <c r="SEL1110" s="127"/>
      <c r="SEM1110" s="127"/>
      <c r="SEN1110" s="127"/>
      <c r="SEO1110" s="127"/>
      <c r="SEP1110" s="127"/>
      <c r="SEQ1110" s="127"/>
      <c r="SER1110" s="127"/>
      <c r="SES1110" s="127"/>
      <c r="SET1110" s="127"/>
      <c r="SEU1110" s="127"/>
      <c r="SEV1110" s="127"/>
      <c r="SEW1110" s="127"/>
      <c r="SEX1110" s="127"/>
      <c r="SEY1110" s="127"/>
      <c r="SEZ1110" s="127"/>
      <c r="SFA1110" s="127"/>
      <c r="SFB1110" s="127"/>
      <c r="SFC1110" s="127"/>
      <c r="SFD1110" s="127"/>
      <c r="SFE1110" s="127"/>
      <c r="SFF1110" s="127"/>
      <c r="SFG1110" s="127"/>
      <c r="SFH1110" s="127"/>
      <c r="SFI1110" s="127"/>
      <c r="SFJ1110" s="127"/>
      <c r="SFK1110" s="127"/>
      <c r="SFL1110" s="127"/>
      <c r="SFM1110" s="127"/>
      <c r="SFN1110" s="127"/>
      <c r="SFO1110" s="127"/>
      <c r="SFP1110" s="127"/>
      <c r="SFQ1110" s="127"/>
      <c r="SFR1110" s="127"/>
      <c r="SFS1110" s="127"/>
      <c r="SFT1110" s="127"/>
      <c r="SFU1110" s="127"/>
      <c r="SFV1110" s="127"/>
      <c r="SFW1110" s="127"/>
      <c r="SFX1110" s="127"/>
      <c r="SFY1110" s="127"/>
      <c r="SFZ1110" s="127"/>
      <c r="SGA1110" s="127"/>
      <c r="SGB1110" s="127"/>
      <c r="SGC1110" s="127"/>
      <c r="SGD1110" s="127"/>
      <c r="SGE1110" s="127"/>
      <c r="SGF1110" s="127"/>
      <c r="SGG1110" s="127"/>
      <c r="SGH1110" s="127"/>
      <c r="SGI1110" s="127"/>
      <c r="SGJ1110" s="127"/>
      <c r="SGK1110" s="127"/>
      <c r="SGL1110" s="127"/>
      <c r="SGM1110" s="127"/>
      <c r="SGN1110" s="127"/>
      <c r="SGO1110" s="127"/>
      <c r="SGP1110" s="127"/>
      <c r="SGQ1110" s="127"/>
      <c r="SGR1110" s="127"/>
      <c r="SGS1110" s="127"/>
      <c r="SGT1110" s="127"/>
      <c r="SGU1110" s="127"/>
      <c r="SGV1110" s="127"/>
      <c r="SGW1110" s="127"/>
      <c r="SGX1110" s="127"/>
      <c r="SGY1110" s="127"/>
      <c r="SGZ1110" s="127"/>
      <c r="SHA1110" s="127"/>
      <c r="SHB1110" s="127"/>
      <c r="SHC1110" s="127"/>
      <c r="SHD1110" s="127"/>
      <c r="SHE1110" s="127"/>
      <c r="SHF1110" s="127"/>
      <c r="SHG1110" s="127"/>
      <c r="SHH1110" s="127"/>
      <c r="SHI1110" s="127"/>
      <c r="SHJ1110" s="127"/>
      <c r="SHK1110" s="127"/>
      <c r="SHL1110" s="127"/>
      <c r="SHM1110" s="127"/>
      <c r="SHN1110" s="127"/>
      <c r="SHO1110" s="127"/>
      <c r="SHP1110" s="127"/>
      <c r="SHQ1110" s="127"/>
      <c r="SHR1110" s="127"/>
      <c r="SHS1110" s="127"/>
      <c r="SHT1110" s="127"/>
      <c r="SHU1110" s="127"/>
      <c r="SHV1110" s="127"/>
      <c r="SHW1110" s="127"/>
      <c r="SHX1110" s="127"/>
      <c r="SHY1110" s="127"/>
      <c r="SHZ1110" s="127"/>
      <c r="SIA1110" s="127"/>
      <c r="SIB1110" s="127"/>
      <c r="SIC1110" s="127"/>
      <c r="SID1110" s="127"/>
      <c r="SIE1110" s="127"/>
      <c r="SIF1110" s="127"/>
      <c r="SIG1110" s="127"/>
      <c r="SIH1110" s="127"/>
      <c r="SII1110" s="127"/>
      <c r="SIJ1110" s="127"/>
      <c r="SIK1110" s="127"/>
      <c r="SIL1110" s="127"/>
      <c r="SIM1110" s="127"/>
      <c r="SIN1110" s="127"/>
      <c r="SIO1110" s="127"/>
      <c r="SIP1110" s="127"/>
      <c r="SIQ1110" s="127"/>
      <c r="SIR1110" s="127"/>
      <c r="SIS1110" s="127"/>
      <c r="SIT1110" s="127"/>
      <c r="SIU1110" s="127"/>
      <c r="SIV1110" s="127"/>
      <c r="SIW1110" s="127"/>
      <c r="SIX1110" s="127"/>
      <c r="SIY1110" s="127"/>
      <c r="SIZ1110" s="127"/>
      <c r="SJA1110" s="127"/>
      <c r="SJB1110" s="127"/>
      <c r="SJC1110" s="127"/>
      <c r="SJD1110" s="127"/>
      <c r="SJE1110" s="127"/>
      <c r="SJF1110" s="127"/>
      <c r="SJG1110" s="127"/>
      <c r="SJH1110" s="127"/>
      <c r="SJI1110" s="127"/>
      <c r="SJJ1110" s="127"/>
      <c r="SJK1110" s="127"/>
      <c r="SJL1110" s="127"/>
      <c r="SJM1110" s="127"/>
      <c r="SJN1110" s="127"/>
      <c r="SJO1110" s="127"/>
      <c r="SJP1110" s="127"/>
      <c r="SJQ1110" s="127"/>
      <c r="SJR1110" s="127"/>
      <c r="SJS1110" s="127"/>
      <c r="SJT1110" s="127"/>
      <c r="SJU1110" s="127"/>
      <c r="SJV1110" s="127"/>
      <c r="SJW1110" s="127"/>
      <c r="SJX1110" s="127"/>
      <c r="SJY1110" s="127"/>
      <c r="SJZ1110" s="127"/>
      <c r="SKA1110" s="127"/>
      <c r="SKB1110" s="127"/>
      <c r="SKC1110" s="127"/>
      <c r="SKD1110" s="127"/>
      <c r="SKE1110" s="127"/>
      <c r="SKF1110" s="127"/>
      <c r="SKG1110" s="127"/>
      <c r="SKH1110" s="127"/>
      <c r="SKI1110" s="127"/>
      <c r="SKJ1110" s="127"/>
      <c r="SKK1110" s="127"/>
      <c r="SKL1110" s="127"/>
      <c r="SKM1110" s="127"/>
      <c r="SKN1110" s="127"/>
      <c r="SKO1110" s="127"/>
      <c r="SKP1110" s="127"/>
      <c r="SKQ1110" s="127"/>
      <c r="SKR1110" s="127"/>
      <c r="SKS1110" s="127"/>
      <c r="SKT1110" s="127"/>
      <c r="SKU1110" s="127"/>
      <c r="SKV1110" s="127"/>
      <c r="SKW1110" s="127"/>
      <c r="SKX1110" s="127"/>
      <c r="SKY1110" s="127"/>
      <c r="SKZ1110" s="127"/>
      <c r="SLA1110" s="127"/>
      <c r="SLB1110" s="127"/>
      <c r="SLC1110" s="127"/>
      <c r="SLD1110" s="127"/>
      <c r="SLE1110" s="127"/>
      <c r="SLF1110" s="127"/>
      <c r="SLG1110" s="127"/>
      <c r="SLH1110" s="127"/>
      <c r="SLI1110" s="127"/>
      <c r="SLJ1110" s="127"/>
      <c r="SLK1110" s="127"/>
      <c r="SLL1110" s="127"/>
      <c r="SLM1110" s="127"/>
      <c r="SLN1110" s="127"/>
      <c r="SLO1110" s="127"/>
      <c r="SLP1110" s="127"/>
      <c r="SLQ1110" s="127"/>
      <c r="SLR1110" s="127"/>
      <c r="SLS1110" s="127"/>
      <c r="SLT1110" s="127"/>
      <c r="SLU1110" s="127"/>
      <c r="SLV1110" s="127"/>
      <c r="SLW1110" s="127"/>
      <c r="SLX1110" s="127"/>
      <c r="SLY1110" s="127"/>
      <c r="SLZ1110" s="127"/>
      <c r="SMA1110" s="127"/>
      <c r="SMB1110" s="127"/>
      <c r="SMC1110" s="127"/>
      <c r="SMD1110" s="127"/>
      <c r="SME1110" s="127"/>
      <c r="SMF1110" s="127"/>
      <c r="SMG1110" s="127"/>
      <c r="SMH1110" s="127"/>
      <c r="SMI1110" s="127"/>
      <c r="SMJ1110" s="127"/>
      <c r="SMK1110" s="127"/>
      <c r="SML1110" s="127"/>
      <c r="SMM1110" s="127"/>
      <c r="SMN1110" s="127"/>
      <c r="SMO1110" s="127"/>
      <c r="SMP1110" s="127"/>
      <c r="SMQ1110" s="127"/>
      <c r="SMR1110" s="127"/>
      <c r="SMS1110" s="127"/>
      <c r="SMT1110" s="127"/>
      <c r="SMU1110" s="127"/>
      <c r="SMV1110" s="127"/>
      <c r="SMW1110" s="127"/>
      <c r="SMX1110" s="127"/>
      <c r="SMY1110" s="127"/>
      <c r="SMZ1110" s="127"/>
      <c r="SNA1110" s="127"/>
      <c r="SNB1110" s="127"/>
      <c r="SNC1110" s="127"/>
      <c r="SND1110" s="127"/>
      <c r="SNE1110" s="127"/>
      <c r="SNF1110" s="127"/>
      <c r="SNG1110" s="127"/>
      <c r="SNH1110" s="127"/>
      <c r="SNI1110" s="127"/>
      <c r="SNJ1110" s="127"/>
      <c r="SNK1110" s="127"/>
      <c r="SNL1110" s="127"/>
      <c r="SNM1110" s="127"/>
      <c r="SNN1110" s="127"/>
      <c r="SNO1110" s="127"/>
      <c r="SNP1110" s="127"/>
      <c r="SNQ1110" s="127"/>
      <c r="SNR1110" s="127"/>
      <c r="SNS1110" s="127"/>
      <c r="SNT1110" s="127"/>
      <c r="SNU1110" s="127"/>
      <c r="SNV1110" s="127"/>
      <c r="SNW1110" s="127"/>
      <c r="SNX1110" s="127"/>
      <c r="SNY1110" s="127"/>
      <c r="SNZ1110" s="127"/>
      <c r="SOA1110" s="127"/>
      <c r="SOB1110" s="127"/>
      <c r="SOC1110" s="127"/>
      <c r="SOD1110" s="127"/>
      <c r="SOE1110" s="127"/>
      <c r="SOF1110" s="127"/>
      <c r="SOG1110" s="127"/>
      <c r="SOH1110" s="127"/>
      <c r="SOI1110" s="127"/>
      <c r="SOJ1110" s="127"/>
      <c r="SOK1110" s="127"/>
      <c r="SOL1110" s="127"/>
      <c r="SOM1110" s="127"/>
      <c r="SON1110" s="127"/>
      <c r="SOO1110" s="127"/>
      <c r="SOP1110" s="127"/>
      <c r="SOQ1110" s="127"/>
      <c r="SOR1110" s="127"/>
      <c r="SOS1110" s="127"/>
      <c r="SOT1110" s="127"/>
      <c r="SOU1110" s="127"/>
      <c r="SOV1110" s="127"/>
      <c r="SOW1110" s="127"/>
      <c r="SOX1110" s="127"/>
      <c r="SOY1110" s="127"/>
      <c r="SOZ1110" s="127"/>
      <c r="SPA1110" s="127"/>
      <c r="SPB1110" s="127"/>
      <c r="SPC1110" s="127"/>
      <c r="SPD1110" s="127"/>
      <c r="SPE1110" s="127"/>
      <c r="SPF1110" s="127"/>
      <c r="SPG1110" s="127"/>
      <c r="SPH1110" s="127"/>
      <c r="SPI1110" s="127"/>
      <c r="SPJ1110" s="127"/>
      <c r="SPK1110" s="127"/>
      <c r="SPL1110" s="127"/>
      <c r="SPM1110" s="127"/>
      <c r="SPN1110" s="127"/>
      <c r="SPO1110" s="127"/>
      <c r="SPP1110" s="127"/>
      <c r="SPQ1110" s="127"/>
      <c r="SPR1110" s="127"/>
      <c r="SPS1110" s="127"/>
      <c r="SPT1110" s="127"/>
      <c r="SPU1110" s="127"/>
      <c r="SPV1110" s="127"/>
      <c r="SPW1110" s="127"/>
      <c r="SPX1110" s="127"/>
      <c r="SPY1110" s="127"/>
      <c r="SPZ1110" s="127"/>
      <c r="SQA1110" s="127"/>
      <c r="SQB1110" s="127"/>
      <c r="SQC1110" s="127"/>
      <c r="SQD1110" s="127"/>
      <c r="SQE1110" s="127"/>
      <c r="SQF1110" s="127"/>
      <c r="SQG1110" s="127"/>
      <c r="SQH1110" s="127"/>
      <c r="SQI1110" s="127"/>
      <c r="SQJ1110" s="127"/>
      <c r="SQK1110" s="127"/>
      <c r="SQL1110" s="127"/>
      <c r="SQM1110" s="127"/>
      <c r="SQN1110" s="127"/>
      <c r="SQO1110" s="127"/>
      <c r="SQP1110" s="127"/>
      <c r="SQQ1110" s="127"/>
      <c r="SQR1110" s="127"/>
      <c r="SQS1110" s="127"/>
      <c r="SQT1110" s="127"/>
      <c r="SQU1110" s="127"/>
      <c r="SQV1110" s="127"/>
      <c r="SQW1110" s="127"/>
      <c r="SQX1110" s="127"/>
      <c r="SQY1110" s="127"/>
      <c r="SQZ1110" s="127"/>
      <c r="SRA1110" s="127"/>
      <c r="SRB1110" s="127"/>
      <c r="SRC1110" s="127"/>
      <c r="SRD1110" s="127"/>
      <c r="SRE1110" s="127"/>
      <c r="SRF1110" s="127"/>
      <c r="SRG1110" s="127"/>
      <c r="SRH1110" s="127"/>
      <c r="SRI1110" s="127"/>
      <c r="SRJ1110" s="127"/>
      <c r="SRK1110" s="127"/>
      <c r="SRL1110" s="127"/>
      <c r="SRM1110" s="127"/>
      <c r="SRN1110" s="127"/>
      <c r="SRO1110" s="127"/>
      <c r="SRP1110" s="127"/>
      <c r="SRQ1110" s="127"/>
      <c r="SRR1110" s="127"/>
      <c r="SRS1110" s="127"/>
      <c r="SRT1110" s="127"/>
      <c r="SRU1110" s="127"/>
      <c r="SRV1110" s="127"/>
      <c r="SRW1110" s="127"/>
      <c r="SRX1110" s="127"/>
      <c r="SRY1110" s="127"/>
      <c r="SRZ1110" s="127"/>
      <c r="SSA1110" s="127"/>
      <c r="SSB1110" s="127"/>
      <c r="SSC1110" s="127"/>
      <c r="SSD1110" s="127"/>
      <c r="SSE1110" s="127"/>
      <c r="SSF1110" s="127"/>
      <c r="SSG1110" s="127"/>
      <c r="SSH1110" s="127"/>
      <c r="SSI1110" s="127"/>
      <c r="SSJ1110" s="127"/>
      <c r="SSK1110" s="127"/>
      <c r="SSL1110" s="127"/>
      <c r="SSM1110" s="127"/>
      <c r="SSN1110" s="127"/>
      <c r="SSO1110" s="127"/>
      <c r="SSP1110" s="127"/>
      <c r="SSQ1110" s="127"/>
      <c r="SSR1110" s="127"/>
      <c r="SSS1110" s="127"/>
      <c r="SST1110" s="127"/>
      <c r="SSU1110" s="127"/>
      <c r="SSV1110" s="127"/>
      <c r="SSW1110" s="127"/>
      <c r="SSX1110" s="127"/>
      <c r="SSY1110" s="127"/>
      <c r="SSZ1110" s="127"/>
      <c r="STA1110" s="127"/>
      <c r="STB1110" s="127"/>
      <c r="STC1110" s="127"/>
      <c r="STD1110" s="127"/>
      <c r="STE1110" s="127"/>
      <c r="STF1110" s="127"/>
      <c r="STG1110" s="127"/>
      <c r="STH1110" s="127"/>
      <c r="STI1110" s="127"/>
      <c r="STJ1110" s="127"/>
      <c r="STK1110" s="127"/>
      <c r="STL1110" s="127"/>
      <c r="STM1110" s="127"/>
      <c r="STN1110" s="127"/>
      <c r="STO1110" s="127"/>
      <c r="STP1110" s="127"/>
      <c r="STQ1110" s="127"/>
      <c r="STR1110" s="127"/>
      <c r="STS1110" s="127"/>
      <c r="STT1110" s="127"/>
      <c r="STU1110" s="127"/>
      <c r="STV1110" s="127"/>
      <c r="STW1110" s="127"/>
      <c r="STX1110" s="127"/>
      <c r="STY1110" s="127"/>
      <c r="STZ1110" s="127"/>
      <c r="SUA1110" s="127"/>
      <c r="SUB1110" s="127"/>
      <c r="SUC1110" s="127"/>
      <c r="SUD1110" s="127"/>
      <c r="SUE1110" s="127"/>
      <c r="SUF1110" s="127"/>
      <c r="SUG1110" s="127"/>
      <c r="SUH1110" s="127"/>
      <c r="SUI1110" s="127"/>
      <c r="SUJ1110" s="127"/>
      <c r="SUK1110" s="127"/>
      <c r="SUL1110" s="127"/>
      <c r="SUM1110" s="127"/>
      <c r="SUN1110" s="127"/>
      <c r="SUO1110" s="127"/>
      <c r="SUP1110" s="127"/>
      <c r="SUQ1110" s="127"/>
      <c r="SUR1110" s="127"/>
      <c r="SUS1110" s="127"/>
      <c r="SUT1110" s="127"/>
      <c r="SUU1110" s="127"/>
      <c r="SUV1110" s="127"/>
      <c r="SUW1110" s="127"/>
      <c r="SUX1110" s="127"/>
      <c r="SUY1110" s="127"/>
      <c r="SUZ1110" s="127"/>
      <c r="SVA1110" s="127"/>
      <c r="SVB1110" s="127"/>
      <c r="SVC1110" s="127"/>
      <c r="SVD1110" s="127"/>
      <c r="SVE1110" s="127"/>
      <c r="SVF1110" s="127"/>
      <c r="SVG1110" s="127"/>
      <c r="SVH1110" s="127"/>
      <c r="SVI1110" s="127"/>
      <c r="SVJ1110" s="127"/>
      <c r="SVK1110" s="127"/>
      <c r="SVL1110" s="127"/>
      <c r="SVM1110" s="127"/>
      <c r="SVN1110" s="127"/>
      <c r="SVO1110" s="127"/>
      <c r="SVP1110" s="127"/>
      <c r="SVQ1110" s="127"/>
      <c r="SVR1110" s="127"/>
      <c r="SVS1110" s="127"/>
      <c r="SVT1110" s="127"/>
      <c r="SVU1110" s="127"/>
      <c r="SVV1110" s="127"/>
      <c r="SVW1110" s="127"/>
      <c r="SVX1110" s="127"/>
      <c r="SVY1110" s="127"/>
      <c r="SVZ1110" s="127"/>
      <c r="SWA1110" s="127"/>
      <c r="SWB1110" s="127"/>
      <c r="SWC1110" s="127"/>
      <c r="SWD1110" s="127"/>
      <c r="SWE1110" s="127"/>
      <c r="SWF1110" s="127"/>
      <c r="SWG1110" s="127"/>
      <c r="SWH1110" s="127"/>
      <c r="SWI1110" s="127"/>
      <c r="SWJ1110" s="127"/>
      <c r="SWK1110" s="127"/>
      <c r="SWL1110" s="127"/>
      <c r="SWM1110" s="127"/>
      <c r="SWN1110" s="127"/>
      <c r="SWO1110" s="127"/>
      <c r="SWP1110" s="127"/>
      <c r="SWQ1110" s="127"/>
      <c r="SWR1110" s="127"/>
      <c r="SWS1110" s="127"/>
      <c r="SWT1110" s="127"/>
      <c r="SWU1110" s="127"/>
      <c r="SWV1110" s="127"/>
      <c r="SWW1110" s="127"/>
      <c r="SWX1110" s="127"/>
      <c r="SWY1110" s="127"/>
      <c r="SWZ1110" s="127"/>
      <c r="SXA1110" s="127"/>
      <c r="SXB1110" s="127"/>
      <c r="SXC1110" s="127"/>
      <c r="SXD1110" s="127"/>
      <c r="SXE1110" s="127"/>
      <c r="SXF1110" s="127"/>
      <c r="SXG1110" s="127"/>
      <c r="SXH1110" s="127"/>
      <c r="SXI1110" s="127"/>
      <c r="SXJ1110" s="127"/>
      <c r="SXK1110" s="127"/>
      <c r="SXL1110" s="127"/>
      <c r="SXM1110" s="127"/>
      <c r="SXN1110" s="127"/>
      <c r="SXO1110" s="127"/>
      <c r="SXP1110" s="127"/>
      <c r="SXQ1110" s="127"/>
      <c r="SXR1110" s="127"/>
      <c r="SXS1110" s="127"/>
      <c r="SXT1110" s="127"/>
      <c r="SXU1110" s="127"/>
      <c r="SXV1110" s="127"/>
      <c r="SXW1110" s="127"/>
      <c r="SXX1110" s="127"/>
      <c r="SXY1110" s="127"/>
      <c r="SXZ1110" s="127"/>
      <c r="SYA1110" s="127"/>
      <c r="SYB1110" s="127"/>
      <c r="SYC1110" s="127"/>
      <c r="SYD1110" s="127"/>
      <c r="SYE1110" s="127"/>
      <c r="SYF1110" s="127"/>
      <c r="SYG1110" s="127"/>
      <c r="SYH1110" s="127"/>
      <c r="SYI1110" s="127"/>
      <c r="SYJ1110" s="127"/>
      <c r="SYK1110" s="127"/>
      <c r="SYL1110" s="127"/>
      <c r="SYM1110" s="127"/>
      <c r="SYN1110" s="127"/>
      <c r="SYO1110" s="127"/>
      <c r="SYP1110" s="127"/>
      <c r="SYQ1110" s="127"/>
      <c r="SYR1110" s="127"/>
      <c r="SYS1110" s="127"/>
      <c r="SYT1110" s="127"/>
      <c r="SYU1110" s="127"/>
      <c r="SYV1110" s="127"/>
      <c r="SYW1110" s="127"/>
      <c r="SYX1110" s="127"/>
      <c r="SYY1110" s="127"/>
      <c r="SYZ1110" s="127"/>
      <c r="SZA1110" s="127"/>
      <c r="SZB1110" s="127"/>
      <c r="SZC1110" s="127"/>
      <c r="SZD1110" s="127"/>
      <c r="SZE1110" s="127"/>
      <c r="SZF1110" s="127"/>
      <c r="SZG1110" s="127"/>
      <c r="SZH1110" s="127"/>
      <c r="SZI1110" s="127"/>
      <c r="SZJ1110" s="127"/>
      <c r="SZK1110" s="127"/>
      <c r="SZL1110" s="127"/>
      <c r="SZM1110" s="127"/>
      <c r="SZN1110" s="127"/>
      <c r="SZO1110" s="127"/>
      <c r="SZP1110" s="127"/>
      <c r="SZQ1110" s="127"/>
      <c r="SZR1110" s="127"/>
      <c r="SZS1110" s="127"/>
      <c r="SZT1110" s="127"/>
      <c r="SZU1110" s="127"/>
      <c r="SZV1110" s="127"/>
      <c r="SZW1110" s="127"/>
      <c r="SZX1110" s="127"/>
      <c r="SZY1110" s="127"/>
      <c r="SZZ1110" s="127"/>
      <c r="TAA1110" s="127"/>
      <c r="TAB1110" s="127"/>
      <c r="TAC1110" s="127"/>
      <c r="TAD1110" s="127"/>
      <c r="TAE1110" s="127"/>
      <c r="TAF1110" s="127"/>
      <c r="TAG1110" s="127"/>
      <c r="TAH1110" s="127"/>
      <c r="TAI1110" s="127"/>
      <c r="TAJ1110" s="127"/>
      <c r="TAK1110" s="127"/>
      <c r="TAL1110" s="127"/>
      <c r="TAM1110" s="127"/>
      <c r="TAN1110" s="127"/>
      <c r="TAO1110" s="127"/>
      <c r="TAP1110" s="127"/>
      <c r="TAQ1110" s="127"/>
      <c r="TAR1110" s="127"/>
      <c r="TAS1110" s="127"/>
      <c r="TAT1110" s="127"/>
      <c r="TAU1110" s="127"/>
      <c r="TAV1110" s="127"/>
      <c r="TAW1110" s="127"/>
      <c r="TAX1110" s="127"/>
      <c r="TAY1110" s="127"/>
      <c r="TAZ1110" s="127"/>
      <c r="TBA1110" s="127"/>
      <c r="TBB1110" s="127"/>
      <c r="TBC1110" s="127"/>
      <c r="TBD1110" s="127"/>
      <c r="TBE1110" s="127"/>
      <c r="TBF1110" s="127"/>
      <c r="TBG1110" s="127"/>
      <c r="TBH1110" s="127"/>
      <c r="TBI1110" s="127"/>
      <c r="TBJ1110" s="127"/>
      <c r="TBK1110" s="127"/>
      <c r="TBL1110" s="127"/>
      <c r="TBM1110" s="127"/>
      <c r="TBN1110" s="127"/>
      <c r="TBO1110" s="127"/>
      <c r="TBP1110" s="127"/>
      <c r="TBQ1110" s="127"/>
      <c r="TBR1110" s="127"/>
      <c r="TBS1110" s="127"/>
      <c r="TBT1110" s="127"/>
      <c r="TBU1110" s="127"/>
      <c r="TBV1110" s="127"/>
      <c r="TBW1110" s="127"/>
      <c r="TBX1110" s="127"/>
      <c r="TBY1110" s="127"/>
      <c r="TBZ1110" s="127"/>
      <c r="TCA1110" s="127"/>
      <c r="TCB1110" s="127"/>
      <c r="TCC1110" s="127"/>
      <c r="TCD1110" s="127"/>
      <c r="TCE1110" s="127"/>
      <c r="TCF1110" s="127"/>
      <c r="TCG1110" s="127"/>
      <c r="TCH1110" s="127"/>
      <c r="TCI1110" s="127"/>
      <c r="TCJ1110" s="127"/>
      <c r="TCK1110" s="127"/>
      <c r="TCL1110" s="127"/>
      <c r="TCM1110" s="127"/>
      <c r="TCN1110" s="127"/>
      <c r="TCO1110" s="127"/>
      <c r="TCP1110" s="127"/>
      <c r="TCQ1110" s="127"/>
      <c r="TCR1110" s="127"/>
      <c r="TCS1110" s="127"/>
      <c r="TCT1110" s="127"/>
      <c r="TCU1110" s="127"/>
      <c r="TCV1110" s="127"/>
      <c r="TCW1110" s="127"/>
      <c r="TCX1110" s="127"/>
      <c r="TCY1110" s="127"/>
      <c r="TCZ1110" s="127"/>
      <c r="TDA1110" s="127"/>
      <c r="TDB1110" s="127"/>
      <c r="TDC1110" s="127"/>
      <c r="TDD1110" s="127"/>
      <c r="TDE1110" s="127"/>
      <c r="TDF1110" s="127"/>
      <c r="TDG1110" s="127"/>
      <c r="TDH1110" s="127"/>
      <c r="TDI1110" s="127"/>
      <c r="TDJ1110" s="127"/>
      <c r="TDK1110" s="127"/>
      <c r="TDL1110" s="127"/>
      <c r="TDM1110" s="127"/>
      <c r="TDN1110" s="127"/>
      <c r="TDO1110" s="127"/>
      <c r="TDP1110" s="127"/>
      <c r="TDQ1110" s="127"/>
      <c r="TDR1110" s="127"/>
      <c r="TDS1110" s="127"/>
      <c r="TDT1110" s="127"/>
      <c r="TDU1110" s="127"/>
      <c r="TDV1110" s="127"/>
      <c r="TDW1110" s="127"/>
      <c r="TDX1110" s="127"/>
      <c r="TDY1110" s="127"/>
      <c r="TDZ1110" s="127"/>
      <c r="TEA1110" s="127"/>
      <c r="TEB1110" s="127"/>
      <c r="TEC1110" s="127"/>
      <c r="TED1110" s="127"/>
      <c r="TEE1110" s="127"/>
      <c r="TEF1110" s="127"/>
      <c r="TEG1110" s="127"/>
      <c r="TEH1110" s="127"/>
      <c r="TEI1110" s="127"/>
      <c r="TEJ1110" s="127"/>
      <c r="TEK1110" s="127"/>
      <c r="TEL1110" s="127"/>
      <c r="TEM1110" s="127"/>
      <c r="TEN1110" s="127"/>
      <c r="TEO1110" s="127"/>
      <c r="TEP1110" s="127"/>
      <c r="TEQ1110" s="127"/>
      <c r="TER1110" s="127"/>
      <c r="TES1110" s="127"/>
      <c r="TET1110" s="127"/>
      <c r="TEU1110" s="127"/>
      <c r="TEV1110" s="127"/>
      <c r="TEW1110" s="127"/>
      <c r="TEX1110" s="127"/>
      <c r="TEY1110" s="127"/>
      <c r="TEZ1110" s="127"/>
      <c r="TFA1110" s="127"/>
      <c r="TFB1110" s="127"/>
      <c r="TFC1110" s="127"/>
      <c r="TFD1110" s="127"/>
      <c r="TFE1110" s="127"/>
      <c r="TFF1110" s="127"/>
      <c r="TFG1110" s="127"/>
      <c r="TFH1110" s="127"/>
      <c r="TFI1110" s="127"/>
      <c r="TFJ1110" s="127"/>
      <c r="TFK1110" s="127"/>
      <c r="TFL1110" s="127"/>
      <c r="TFM1110" s="127"/>
      <c r="TFN1110" s="127"/>
      <c r="TFO1110" s="127"/>
      <c r="TFP1110" s="127"/>
      <c r="TFQ1110" s="127"/>
      <c r="TFR1110" s="127"/>
      <c r="TFS1110" s="127"/>
      <c r="TFT1110" s="127"/>
      <c r="TFU1110" s="127"/>
      <c r="TFV1110" s="127"/>
      <c r="TFW1110" s="127"/>
      <c r="TFX1110" s="127"/>
      <c r="TFY1110" s="127"/>
      <c r="TFZ1110" s="127"/>
      <c r="TGA1110" s="127"/>
      <c r="TGB1110" s="127"/>
      <c r="TGC1110" s="127"/>
      <c r="TGD1110" s="127"/>
      <c r="TGE1110" s="127"/>
      <c r="TGF1110" s="127"/>
      <c r="TGG1110" s="127"/>
      <c r="TGH1110" s="127"/>
      <c r="TGI1110" s="127"/>
      <c r="TGJ1110" s="127"/>
      <c r="TGK1110" s="127"/>
      <c r="TGL1110" s="127"/>
      <c r="TGM1110" s="127"/>
      <c r="TGN1110" s="127"/>
      <c r="TGO1110" s="127"/>
      <c r="TGP1110" s="127"/>
      <c r="TGQ1110" s="127"/>
      <c r="TGR1110" s="127"/>
      <c r="TGS1110" s="127"/>
      <c r="TGT1110" s="127"/>
      <c r="TGU1110" s="127"/>
      <c r="TGV1110" s="127"/>
      <c r="TGW1110" s="127"/>
      <c r="TGX1110" s="127"/>
      <c r="TGY1110" s="127"/>
      <c r="TGZ1110" s="127"/>
      <c r="THA1110" s="127"/>
      <c r="THB1110" s="127"/>
      <c r="THC1110" s="127"/>
      <c r="THD1110" s="127"/>
      <c r="THE1110" s="127"/>
      <c r="THF1110" s="127"/>
      <c r="THG1110" s="127"/>
      <c r="THH1110" s="127"/>
      <c r="THI1110" s="127"/>
      <c r="THJ1110" s="127"/>
      <c r="THK1110" s="127"/>
      <c r="THL1110" s="127"/>
      <c r="THM1110" s="127"/>
      <c r="THN1110" s="127"/>
      <c r="THO1110" s="127"/>
      <c r="THP1110" s="127"/>
      <c r="THQ1110" s="127"/>
      <c r="THR1110" s="127"/>
      <c r="THS1110" s="127"/>
      <c r="THT1110" s="127"/>
      <c r="THU1110" s="127"/>
      <c r="THV1110" s="127"/>
      <c r="THW1110" s="127"/>
      <c r="THX1110" s="127"/>
      <c r="THY1110" s="127"/>
      <c r="THZ1110" s="127"/>
      <c r="TIA1110" s="127"/>
      <c r="TIB1110" s="127"/>
      <c r="TIC1110" s="127"/>
      <c r="TID1110" s="127"/>
      <c r="TIE1110" s="127"/>
      <c r="TIF1110" s="127"/>
      <c r="TIG1110" s="127"/>
      <c r="TIH1110" s="127"/>
      <c r="TII1110" s="127"/>
      <c r="TIJ1110" s="127"/>
      <c r="TIK1110" s="127"/>
      <c r="TIL1110" s="127"/>
      <c r="TIM1110" s="127"/>
      <c r="TIN1110" s="127"/>
      <c r="TIO1110" s="127"/>
      <c r="TIP1110" s="127"/>
      <c r="TIQ1110" s="127"/>
      <c r="TIR1110" s="127"/>
      <c r="TIS1110" s="127"/>
      <c r="TIT1110" s="127"/>
      <c r="TIU1110" s="127"/>
      <c r="TIV1110" s="127"/>
      <c r="TIW1110" s="127"/>
      <c r="TIX1110" s="127"/>
      <c r="TIY1110" s="127"/>
      <c r="TIZ1110" s="127"/>
      <c r="TJA1110" s="127"/>
      <c r="TJB1110" s="127"/>
      <c r="TJC1110" s="127"/>
      <c r="TJD1110" s="127"/>
      <c r="TJE1110" s="127"/>
      <c r="TJF1110" s="127"/>
      <c r="TJG1110" s="127"/>
      <c r="TJH1110" s="127"/>
      <c r="TJI1110" s="127"/>
      <c r="TJJ1110" s="127"/>
      <c r="TJK1110" s="127"/>
      <c r="TJL1110" s="127"/>
      <c r="TJM1110" s="127"/>
      <c r="TJN1110" s="127"/>
      <c r="TJO1110" s="127"/>
      <c r="TJP1110" s="127"/>
      <c r="TJQ1110" s="127"/>
      <c r="TJR1110" s="127"/>
      <c r="TJS1110" s="127"/>
      <c r="TJT1110" s="127"/>
      <c r="TJU1110" s="127"/>
      <c r="TJV1110" s="127"/>
      <c r="TJW1110" s="127"/>
      <c r="TJX1110" s="127"/>
      <c r="TJY1110" s="127"/>
      <c r="TJZ1110" s="127"/>
      <c r="TKA1110" s="127"/>
      <c r="TKB1110" s="127"/>
      <c r="TKC1110" s="127"/>
      <c r="TKD1110" s="127"/>
      <c r="TKE1110" s="127"/>
      <c r="TKF1110" s="127"/>
      <c r="TKG1110" s="127"/>
      <c r="TKH1110" s="127"/>
      <c r="TKI1110" s="127"/>
      <c r="TKJ1110" s="127"/>
      <c r="TKK1110" s="127"/>
      <c r="TKL1110" s="127"/>
      <c r="TKM1110" s="127"/>
      <c r="TKN1110" s="127"/>
      <c r="TKO1110" s="127"/>
      <c r="TKP1110" s="127"/>
      <c r="TKQ1110" s="127"/>
      <c r="TKR1110" s="127"/>
      <c r="TKS1110" s="127"/>
      <c r="TKT1110" s="127"/>
      <c r="TKU1110" s="127"/>
      <c r="TKV1110" s="127"/>
      <c r="TKW1110" s="127"/>
      <c r="TKX1110" s="127"/>
      <c r="TKY1110" s="127"/>
      <c r="TKZ1110" s="127"/>
      <c r="TLA1110" s="127"/>
      <c r="TLB1110" s="127"/>
      <c r="TLC1110" s="127"/>
      <c r="TLD1110" s="127"/>
      <c r="TLE1110" s="127"/>
      <c r="TLF1110" s="127"/>
      <c r="TLG1110" s="127"/>
      <c r="TLH1110" s="127"/>
      <c r="TLI1110" s="127"/>
      <c r="TLJ1110" s="127"/>
      <c r="TLK1110" s="127"/>
      <c r="TLL1110" s="127"/>
      <c r="TLM1110" s="127"/>
      <c r="TLN1110" s="127"/>
      <c r="TLO1110" s="127"/>
      <c r="TLP1110" s="127"/>
      <c r="TLQ1110" s="127"/>
      <c r="TLR1110" s="127"/>
      <c r="TLS1110" s="127"/>
      <c r="TLT1110" s="127"/>
      <c r="TLU1110" s="127"/>
      <c r="TLV1110" s="127"/>
      <c r="TLW1110" s="127"/>
      <c r="TLX1110" s="127"/>
      <c r="TLY1110" s="127"/>
      <c r="TLZ1110" s="127"/>
      <c r="TMA1110" s="127"/>
      <c r="TMB1110" s="127"/>
      <c r="TMC1110" s="127"/>
      <c r="TMD1110" s="127"/>
      <c r="TME1110" s="127"/>
      <c r="TMF1110" s="127"/>
      <c r="TMG1110" s="127"/>
      <c r="TMH1110" s="127"/>
      <c r="TMI1110" s="127"/>
      <c r="TMJ1110" s="127"/>
      <c r="TMK1110" s="127"/>
      <c r="TML1110" s="127"/>
      <c r="TMM1110" s="127"/>
      <c r="TMN1110" s="127"/>
      <c r="TMO1110" s="127"/>
      <c r="TMP1110" s="127"/>
      <c r="TMQ1110" s="127"/>
      <c r="TMR1110" s="127"/>
      <c r="TMS1110" s="127"/>
      <c r="TMT1110" s="127"/>
      <c r="TMU1110" s="127"/>
      <c r="TMV1110" s="127"/>
      <c r="TMW1110" s="127"/>
      <c r="TMX1110" s="127"/>
      <c r="TMY1110" s="127"/>
      <c r="TMZ1110" s="127"/>
      <c r="TNA1110" s="127"/>
      <c r="TNB1110" s="127"/>
      <c r="TNC1110" s="127"/>
      <c r="TND1110" s="127"/>
      <c r="TNE1110" s="127"/>
      <c r="TNF1110" s="127"/>
      <c r="TNG1110" s="127"/>
      <c r="TNH1110" s="127"/>
      <c r="TNI1110" s="127"/>
      <c r="TNJ1110" s="127"/>
      <c r="TNK1110" s="127"/>
      <c r="TNL1110" s="127"/>
      <c r="TNM1110" s="127"/>
      <c r="TNN1110" s="127"/>
      <c r="TNO1110" s="127"/>
      <c r="TNP1110" s="127"/>
      <c r="TNQ1110" s="127"/>
      <c r="TNR1110" s="127"/>
      <c r="TNS1110" s="127"/>
      <c r="TNT1110" s="127"/>
      <c r="TNU1110" s="127"/>
      <c r="TNV1110" s="127"/>
      <c r="TNW1110" s="127"/>
      <c r="TNX1110" s="127"/>
      <c r="TNY1110" s="127"/>
      <c r="TNZ1110" s="127"/>
      <c r="TOA1110" s="127"/>
      <c r="TOB1110" s="127"/>
      <c r="TOC1110" s="127"/>
      <c r="TOD1110" s="127"/>
      <c r="TOE1110" s="127"/>
      <c r="TOF1110" s="127"/>
      <c r="TOG1110" s="127"/>
      <c r="TOH1110" s="127"/>
      <c r="TOI1110" s="127"/>
      <c r="TOJ1110" s="127"/>
      <c r="TOK1110" s="127"/>
      <c r="TOL1110" s="127"/>
      <c r="TOM1110" s="127"/>
      <c r="TON1110" s="127"/>
      <c r="TOO1110" s="127"/>
      <c r="TOP1110" s="127"/>
      <c r="TOQ1110" s="127"/>
      <c r="TOR1110" s="127"/>
      <c r="TOS1110" s="127"/>
      <c r="TOT1110" s="127"/>
      <c r="TOU1110" s="127"/>
      <c r="TOV1110" s="127"/>
      <c r="TOW1110" s="127"/>
      <c r="TOX1110" s="127"/>
      <c r="TOY1110" s="127"/>
      <c r="TOZ1110" s="127"/>
      <c r="TPA1110" s="127"/>
      <c r="TPB1110" s="127"/>
      <c r="TPC1110" s="127"/>
      <c r="TPD1110" s="127"/>
      <c r="TPE1110" s="127"/>
      <c r="TPF1110" s="127"/>
      <c r="TPG1110" s="127"/>
      <c r="TPH1110" s="127"/>
      <c r="TPI1110" s="127"/>
      <c r="TPJ1110" s="127"/>
      <c r="TPK1110" s="127"/>
      <c r="TPL1110" s="127"/>
      <c r="TPM1110" s="127"/>
      <c r="TPN1110" s="127"/>
      <c r="TPO1110" s="127"/>
      <c r="TPP1110" s="127"/>
      <c r="TPQ1110" s="127"/>
      <c r="TPR1110" s="127"/>
      <c r="TPS1110" s="127"/>
      <c r="TPT1110" s="127"/>
      <c r="TPU1110" s="127"/>
      <c r="TPV1110" s="127"/>
      <c r="TPW1110" s="127"/>
      <c r="TPX1110" s="127"/>
      <c r="TPY1110" s="127"/>
      <c r="TPZ1110" s="127"/>
      <c r="TQA1110" s="127"/>
      <c r="TQB1110" s="127"/>
      <c r="TQC1110" s="127"/>
      <c r="TQD1110" s="127"/>
      <c r="TQE1110" s="127"/>
      <c r="TQF1110" s="127"/>
      <c r="TQG1110" s="127"/>
      <c r="TQH1110" s="127"/>
      <c r="TQI1110" s="127"/>
      <c r="TQJ1110" s="127"/>
      <c r="TQK1110" s="127"/>
      <c r="TQL1110" s="127"/>
      <c r="TQM1110" s="127"/>
      <c r="TQN1110" s="127"/>
      <c r="TQO1110" s="127"/>
      <c r="TQP1110" s="127"/>
      <c r="TQQ1110" s="127"/>
      <c r="TQR1110" s="127"/>
      <c r="TQS1110" s="127"/>
      <c r="TQT1110" s="127"/>
      <c r="TQU1110" s="127"/>
      <c r="TQV1110" s="127"/>
      <c r="TQW1110" s="127"/>
      <c r="TQX1110" s="127"/>
      <c r="TQY1110" s="127"/>
      <c r="TQZ1110" s="127"/>
      <c r="TRA1110" s="127"/>
      <c r="TRB1110" s="127"/>
      <c r="TRC1110" s="127"/>
      <c r="TRD1110" s="127"/>
      <c r="TRE1110" s="127"/>
      <c r="TRF1110" s="127"/>
      <c r="TRG1110" s="127"/>
      <c r="TRH1110" s="127"/>
      <c r="TRI1110" s="127"/>
      <c r="TRJ1110" s="127"/>
      <c r="TRK1110" s="127"/>
      <c r="TRL1110" s="127"/>
      <c r="TRM1110" s="127"/>
      <c r="TRN1110" s="127"/>
      <c r="TRO1110" s="127"/>
      <c r="TRP1110" s="127"/>
      <c r="TRQ1110" s="127"/>
      <c r="TRR1110" s="127"/>
      <c r="TRS1110" s="127"/>
      <c r="TRT1110" s="127"/>
      <c r="TRU1110" s="127"/>
      <c r="TRV1110" s="127"/>
      <c r="TRW1110" s="127"/>
      <c r="TRX1110" s="127"/>
      <c r="TRY1110" s="127"/>
      <c r="TRZ1110" s="127"/>
      <c r="TSA1110" s="127"/>
      <c r="TSB1110" s="127"/>
      <c r="TSC1110" s="127"/>
      <c r="TSD1110" s="127"/>
      <c r="TSE1110" s="127"/>
      <c r="TSF1110" s="127"/>
      <c r="TSG1110" s="127"/>
      <c r="TSH1110" s="127"/>
      <c r="TSI1110" s="127"/>
      <c r="TSJ1110" s="127"/>
      <c r="TSK1110" s="127"/>
      <c r="TSL1110" s="127"/>
      <c r="TSM1110" s="127"/>
      <c r="TSN1110" s="127"/>
      <c r="TSO1110" s="127"/>
      <c r="TSP1110" s="127"/>
      <c r="TSQ1110" s="127"/>
      <c r="TSR1110" s="127"/>
      <c r="TSS1110" s="127"/>
      <c r="TST1110" s="127"/>
      <c r="TSU1110" s="127"/>
      <c r="TSV1110" s="127"/>
      <c r="TSW1110" s="127"/>
      <c r="TSX1110" s="127"/>
      <c r="TSY1110" s="127"/>
      <c r="TSZ1110" s="127"/>
      <c r="TTA1110" s="127"/>
      <c r="TTB1110" s="127"/>
      <c r="TTC1110" s="127"/>
      <c r="TTD1110" s="127"/>
      <c r="TTE1110" s="127"/>
      <c r="TTF1110" s="127"/>
      <c r="TTG1110" s="127"/>
      <c r="TTH1110" s="127"/>
      <c r="TTI1110" s="127"/>
      <c r="TTJ1110" s="127"/>
      <c r="TTK1110" s="127"/>
      <c r="TTL1110" s="127"/>
      <c r="TTM1110" s="127"/>
      <c r="TTN1110" s="127"/>
      <c r="TTO1110" s="127"/>
      <c r="TTP1110" s="127"/>
      <c r="TTQ1110" s="127"/>
      <c r="TTR1110" s="127"/>
      <c r="TTS1110" s="127"/>
      <c r="TTT1110" s="127"/>
      <c r="TTU1110" s="127"/>
      <c r="TTV1110" s="127"/>
      <c r="TTW1110" s="127"/>
      <c r="TTX1110" s="127"/>
      <c r="TTY1110" s="127"/>
      <c r="TTZ1110" s="127"/>
      <c r="TUA1110" s="127"/>
      <c r="TUB1110" s="127"/>
      <c r="TUC1110" s="127"/>
      <c r="TUD1110" s="127"/>
      <c r="TUE1110" s="127"/>
      <c r="TUF1110" s="127"/>
      <c r="TUG1110" s="127"/>
      <c r="TUH1110" s="127"/>
      <c r="TUI1110" s="127"/>
      <c r="TUJ1110" s="127"/>
      <c r="TUK1110" s="127"/>
      <c r="TUL1110" s="127"/>
      <c r="TUM1110" s="127"/>
      <c r="TUN1110" s="127"/>
      <c r="TUO1110" s="127"/>
      <c r="TUP1110" s="127"/>
      <c r="TUQ1110" s="127"/>
      <c r="TUR1110" s="127"/>
      <c r="TUS1110" s="127"/>
      <c r="TUT1110" s="127"/>
      <c r="TUU1110" s="127"/>
      <c r="TUV1110" s="127"/>
      <c r="TUW1110" s="127"/>
      <c r="TUX1110" s="127"/>
      <c r="TUY1110" s="127"/>
      <c r="TUZ1110" s="127"/>
      <c r="TVA1110" s="127"/>
      <c r="TVB1110" s="127"/>
      <c r="TVC1110" s="127"/>
      <c r="TVD1110" s="127"/>
      <c r="TVE1110" s="127"/>
      <c r="TVF1110" s="127"/>
      <c r="TVG1110" s="127"/>
      <c r="TVH1110" s="127"/>
      <c r="TVI1110" s="127"/>
      <c r="TVJ1110" s="127"/>
      <c r="TVK1110" s="127"/>
      <c r="TVL1110" s="127"/>
      <c r="TVM1110" s="127"/>
      <c r="TVN1110" s="127"/>
      <c r="TVO1110" s="127"/>
      <c r="TVP1110" s="127"/>
      <c r="TVQ1110" s="127"/>
      <c r="TVR1110" s="127"/>
      <c r="TVS1110" s="127"/>
      <c r="TVT1110" s="127"/>
      <c r="TVU1110" s="127"/>
      <c r="TVV1110" s="127"/>
      <c r="TVW1110" s="127"/>
      <c r="TVX1110" s="127"/>
      <c r="TVY1110" s="127"/>
      <c r="TVZ1110" s="127"/>
      <c r="TWA1110" s="127"/>
      <c r="TWB1110" s="127"/>
      <c r="TWC1110" s="127"/>
      <c r="TWD1110" s="127"/>
      <c r="TWE1110" s="127"/>
      <c r="TWF1110" s="127"/>
      <c r="TWG1110" s="127"/>
      <c r="TWH1110" s="127"/>
      <c r="TWI1110" s="127"/>
      <c r="TWJ1110" s="127"/>
      <c r="TWK1110" s="127"/>
      <c r="TWL1110" s="127"/>
      <c r="TWM1110" s="127"/>
      <c r="TWN1110" s="127"/>
      <c r="TWO1110" s="127"/>
      <c r="TWP1110" s="127"/>
      <c r="TWQ1110" s="127"/>
      <c r="TWR1110" s="127"/>
      <c r="TWS1110" s="127"/>
      <c r="TWT1110" s="127"/>
      <c r="TWU1110" s="127"/>
      <c r="TWV1110" s="127"/>
      <c r="TWW1110" s="127"/>
      <c r="TWX1110" s="127"/>
      <c r="TWY1110" s="127"/>
      <c r="TWZ1110" s="127"/>
      <c r="TXA1110" s="127"/>
      <c r="TXB1110" s="127"/>
      <c r="TXC1110" s="127"/>
      <c r="TXD1110" s="127"/>
      <c r="TXE1110" s="127"/>
      <c r="TXF1110" s="127"/>
      <c r="TXG1110" s="127"/>
      <c r="TXH1110" s="127"/>
      <c r="TXI1110" s="127"/>
      <c r="TXJ1110" s="127"/>
      <c r="TXK1110" s="127"/>
      <c r="TXL1110" s="127"/>
      <c r="TXM1110" s="127"/>
      <c r="TXN1110" s="127"/>
      <c r="TXO1110" s="127"/>
      <c r="TXP1110" s="127"/>
      <c r="TXQ1110" s="127"/>
      <c r="TXR1110" s="127"/>
      <c r="TXS1110" s="127"/>
      <c r="TXT1110" s="127"/>
      <c r="TXU1110" s="127"/>
      <c r="TXV1110" s="127"/>
      <c r="TXW1110" s="127"/>
      <c r="TXX1110" s="127"/>
      <c r="TXY1110" s="127"/>
      <c r="TXZ1110" s="127"/>
      <c r="TYA1110" s="127"/>
      <c r="TYB1110" s="127"/>
      <c r="TYC1110" s="127"/>
      <c r="TYD1110" s="127"/>
      <c r="TYE1110" s="127"/>
      <c r="TYF1110" s="127"/>
      <c r="TYG1110" s="127"/>
      <c r="TYH1110" s="127"/>
      <c r="TYI1110" s="127"/>
      <c r="TYJ1110" s="127"/>
      <c r="TYK1110" s="127"/>
      <c r="TYL1110" s="127"/>
      <c r="TYM1110" s="127"/>
      <c r="TYN1110" s="127"/>
      <c r="TYO1110" s="127"/>
      <c r="TYP1110" s="127"/>
      <c r="TYQ1110" s="127"/>
      <c r="TYR1110" s="127"/>
      <c r="TYS1110" s="127"/>
      <c r="TYT1110" s="127"/>
      <c r="TYU1110" s="127"/>
      <c r="TYV1110" s="127"/>
      <c r="TYW1110" s="127"/>
      <c r="TYX1110" s="127"/>
      <c r="TYY1110" s="127"/>
      <c r="TYZ1110" s="127"/>
      <c r="TZA1110" s="127"/>
      <c r="TZB1110" s="127"/>
      <c r="TZC1110" s="127"/>
      <c r="TZD1110" s="127"/>
      <c r="TZE1110" s="127"/>
      <c r="TZF1110" s="127"/>
      <c r="TZG1110" s="127"/>
      <c r="TZH1110" s="127"/>
      <c r="TZI1110" s="127"/>
      <c r="TZJ1110" s="127"/>
      <c r="TZK1110" s="127"/>
      <c r="TZL1110" s="127"/>
      <c r="TZM1110" s="127"/>
      <c r="TZN1110" s="127"/>
      <c r="TZO1110" s="127"/>
      <c r="TZP1110" s="127"/>
      <c r="TZQ1110" s="127"/>
      <c r="TZR1110" s="127"/>
      <c r="TZS1110" s="127"/>
      <c r="TZT1110" s="127"/>
      <c r="TZU1110" s="127"/>
      <c r="TZV1110" s="127"/>
      <c r="TZW1110" s="127"/>
      <c r="TZX1110" s="127"/>
      <c r="TZY1110" s="127"/>
      <c r="TZZ1110" s="127"/>
      <c r="UAA1110" s="127"/>
      <c r="UAB1110" s="127"/>
      <c r="UAC1110" s="127"/>
      <c r="UAD1110" s="127"/>
      <c r="UAE1110" s="127"/>
      <c r="UAF1110" s="127"/>
      <c r="UAG1110" s="127"/>
      <c r="UAH1110" s="127"/>
      <c r="UAI1110" s="127"/>
      <c r="UAJ1110" s="127"/>
      <c r="UAK1110" s="127"/>
      <c r="UAL1110" s="127"/>
      <c r="UAM1110" s="127"/>
      <c r="UAN1110" s="127"/>
      <c r="UAO1110" s="127"/>
      <c r="UAP1110" s="127"/>
      <c r="UAQ1110" s="127"/>
      <c r="UAR1110" s="127"/>
      <c r="UAS1110" s="127"/>
      <c r="UAT1110" s="127"/>
      <c r="UAU1110" s="127"/>
      <c r="UAV1110" s="127"/>
      <c r="UAW1110" s="127"/>
      <c r="UAX1110" s="127"/>
      <c r="UAY1110" s="127"/>
      <c r="UAZ1110" s="127"/>
      <c r="UBA1110" s="127"/>
      <c r="UBB1110" s="127"/>
      <c r="UBC1110" s="127"/>
      <c r="UBD1110" s="127"/>
      <c r="UBE1110" s="127"/>
      <c r="UBF1110" s="127"/>
      <c r="UBG1110" s="127"/>
      <c r="UBH1110" s="127"/>
      <c r="UBI1110" s="127"/>
      <c r="UBJ1110" s="127"/>
      <c r="UBK1110" s="127"/>
      <c r="UBL1110" s="127"/>
      <c r="UBM1110" s="127"/>
      <c r="UBN1110" s="127"/>
      <c r="UBO1110" s="127"/>
      <c r="UBP1110" s="127"/>
      <c r="UBQ1110" s="127"/>
      <c r="UBR1110" s="127"/>
      <c r="UBS1110" s="127"/>
      <c r="UBT1110" s="127"/>
      <c r="UBU1110" s="127"/>
      <c r="UBV1110" s="127"/>
      <c r="UBW1110" s="127"/>
      <c r="UBX1110" s="127"/>
      <c r="UBY1110" s="127"/>
      <c r="UBZ1110" s="127"/>
      <c r="UCA1110" s="127"/>
      <c r="UCB1110" s="127"/>
      <c r="UCC1110" s="127"/>
      <c r="UCD1110" s="127"/>
      <c r="UCE1110" s="127"/>
      <c r="UCF1110" s="127"/>
      <c r="UCG1110" s="127"/>
      <c r="UCH1110" s="127"/>
      <c r="UCI1110" s="127"/>
      <c r="UCJ1110" s="127"/>
      <c r="UCK1110" s="127"/>
      <c r="UCL1110" s="127"/>
      <c r="UCM1110" s="127"/>
      <c r="UCN1110" s="127"/>
      <c r="UCO1110" s="127"/>
      <c r="UCP1110" s="127"/>
      <c r="UCQ1110" s="127"/>
      <c r="UCR1110" s="127"/>
      <c r="UCS1110" s="127"/>
      <c r="UCT1110" s="127"/>
      <c r="UCU1110" s="127"/>
      <c r="UCV1110" s="127"/>
      <c r="UCW1110" s="127"/>
      <c r="UCX1110" s="127"/>
      <c r="UCY1110" s="127"/>
      <c r="UCZ1110" s="127"/>
      <c r="UDA1110" s="127"/>
      <c r="UDB1110" s="127"/>
      <c r="UDC1110" s="127"/>
      <c r="UDD1110" s="127"/>
      <c r="UDE1110" s="127"/>
      <c r="UDF1110" s="127"/>
      <c r="UDG1110" s="127"/>
      <c r="UDH1110" s="127"/>
      <c r="UDI1110" s="127"/>
      <c r="UDJ1110" s="127"/>
      <c r="UDK1110" s="127"/>
      <c r="UDL1110" s="127"/>
      <c r="UDM1110" s="127"/>
      <c r="UDN1110" s="127"/>
      <c r="UDO1110" s="127"/>
      <c r="UDP1110" s="127"/>
      <c r="UDQ1110" s="127"/>
      <c r="UDR1110" s="127"/>
      <c r="UDS1110" s="127"/>
      <c r="UDT1110" s="127"/>
      <c r="UDU1110" s="127"/>
      <c r="UDV1110" s="127"/>
      <c r="UDW1110" s="127"/>
      <c r="UDX1110" s="127"/>
      <c r="UDY1110" s="127"/>
      <c r="UDZ1110" s="127"/>
      <c r="UEA1110" s="127"/>
      <c r="UEB1110" s="127"/>
      <c r="UEC1110" s="127"/>
      <c r="UED1110" s="127"/>
      <c r="UEE1110" s="127"/>
      <c r="UEF1110" s="127"/>
      <c r="UEG1110" s="127"/>
      <c r="UEH1110" s="127"/>
      <c r="UEI1110" s="127"/>
      <c r="UEJ1110" s="127"/>
      <c r="UEK1110" s="127"/>
      <c r="UEL1110" s="127"/>
      <c r="UEM1110" s="127"/>
      <c r="UEN1110" s="127"/>
      <c r="UEO1110" s="127"/>
      <c r="UEP1110" s="127"/>
      <c r="UEQ1110" s="127"/>
      <c r="UER1110" s="127"/>
      <c r="UES1110" s="127"/>
      <c r="UET1110" s="127"/>
      <c r="UEU1110" s="127"/>
      <c r="UEV1110" s="127"/>
      <c r="UEW1110" s="127"/>
      <c r="UEX1110" s="127"/>
      <c r="UEY1110" s="127"/>
      <c r="UEZ1110" s="127"/>
      <c r="UFA1110" s="127"/>
      <c r="UFB1110" s="127"/>
      <c r="UFC1110" s="127"/>
      <c r="UFD1110" s="127"/>
      <c r="UFE1110" s="127"/>
      <c r="UFF1110" s="127"/>
      <c r="UFG1110" s="127"/>
      <c r="UFH1110" s="127"/>
      <c r="UFI1110" s="127"/>
      <c r="UFJ1110" s="127"/>
      <c r="UFK1110" s="127"/>
      <c r="UFL1110" s="127"/>
      <c r="UFM1110" s="127"/>
      <c r="UFN1110" s="127"/>
      <c r="UFO1110" s="127"/>
      <c r="UFP1110" s="127"/>
      <c r="UFQ1110" s="127"/>
      <c r="UFR1110" s="127"/>
      <c r="UFS1110" s="127"/>
      <c r="UFT1110" s="127"/>
      <c r="UFU1110" s="127"/>
      <c r="UFV1110" s="127"/>
      <c r="UFW1110" s="127"/>
      <c r="UFX1110" s="127"/>
      <c r="UFY1110" s="127"/>
      <c r="UFZ1110" s="127"/>
      <c r="UGA1110" s="127"/>
      <c r="UGB1110" s="127"/>
      <c r="UGC1110" s="127"/>
      <c r="UGD1110" s="127"/>
      <c r="UGE1110" s="127"/>
      <c r="UGF1110" s="127"/>
      <c r="UGG1110" s="127"/>
      <c r="UGH1110" s="127"/>
      <c r="UGI1110" s="127"/>
      <c r="UGJ1110" s="127"/>
      <c r="UGK1110" s="127"/>
      <c r="UGL1110" s="127"/>
      <c r="UGM1110" s="127"/>
      <c r="UGN1110" s="127"/>
      <c r="UGO1110" s="127"/>
      <c r="UGP1110" s="127"/>
      <c r="UGQ1110" s="127"/>
      <c r="UGR1110" s="127"/>
      <c r="UGS1110" s="127"/>
      <c r="UGT1110" s="127"/>
      <c r="UGU1110" s="127"/>
      <c r="UGV1110" s="127"/>
      <c r="UGW1110" s="127"/>
      <c r="UGX1110" s="127"/>
      <c r="UGY1110" s="127"/>
      <c r="UGZ1110" s="127"/>
      <c r="UHA1110" s="127"/>
      <c r="UHB1110" s="127"/>
      <c r="UHC1110" s="127"/>
      <c r="UHD1110" s="127"/>
      <c r="UHE1110" s="127"/>
      <c r="UHF1110" s="127"/>
      <c r="UHG1110" s="127"/>
      <c r="UHH1110" s="127"/>
      <c r="UHI1110" s="127"/>
      <c r="UHJ1110" s="127"/>
      <c r="UHK1110" s="127"/>
      <c r="UHL1110" s="127"/>
      <c r="UHM1110" s="127"/>
      <c r="UHN1110" s="127"/>
      <c r="UHO1110" s="127"/>
      <c r="UHP1110" s="127"/>
      <c r="UHQ1110" s="127"/>
      <c r="UHR1110" s="127"/>
      <c r="UHS1110" s="127"/>
      <c r="UHT1110" s="127"/>
      <c r="UHU1110" s="127"/>
      <c r="UHV1110" s="127"/>
      <c r="UHW1110" s="127"/>
      <c r="UHX1110" s="127"/>
      <c r="UHY1110" s="127"/>
      <c r="UHZ1110" s="127"/>
      <c r="UIA1110" s="127"/>
      <c r="UIB1110" s="127"/>
      <c r="UIC1110" s="127"/>
      <c r="UID1110" s="127"/>
      <c r="UIE1110" s="127"/>
      <c r="UIF1110" s="127"/>
      <c r="UIG1110" s="127"/>
      <c r="UIH1110" s="127"/>
      <c r="UII1110" s="127"/>
      <c r="UIJ1110" s="127"/>
      <c r="UIK1110" s="127"/>
      <c r="UIL1110" s="127"/>
      <c r="UIM1110" s="127"/>
      <c r="UIN1110" s="127"/>
      <c r="UIO1110" s="127"/>
      <c r="UIP1110" s="127"/>
      <c r="UIQ1110" s="127"/>
      <c r="UIR1110" s="127"/>
      <c r="UIS1110" s="127"/>
      <c r="UIT1110" s="127"/>
      <c r="UIU1110" s="127"/>
      <c r="UIV1110" s="127"/>
      <c r="UIW1110" s="127"/>
      <c r="UIX1110" s="127"/>
      <c r="UIY1110" s="127"/>
      <c r="UIZ1110" s="127"/>
      <c r="UJA1110" s="127"/>
      <c r="UJB1110" s="127"/>
      <c r="UJC1110" s="127"/>
      <c r="UJD1110" s="127"/>
      <c r="UJE1110" s="127"/>
      <c r="UJF1110" s="127"/>
      <c r="UJG1110" s="127"/>
      <c r="UJH1110" s="127"/>
      <c r="UJI1110" s="127"/>
      <c r="UJJ1110" s="127"/>
      <c r="UJK1110" s="127"/>
      <c r="UJL1110" s="127"/>
      <c r="UJM1110" s="127"/>
      <c r="UJN1110" s="127"/>
      <c r="UJO1110" s="127"/>
      <c r="UJP1110" s="127"/>
      <c r="UJQ1110" s="127"/>
      <c r="UJR1110" s="127"/>
      <c r="UJS1110" s="127"/>
      <c r="UJT1110" s="127"/>
      <c r="UJU1110" s="127"/>
      <c r="UJV1110" s="127"/>
      <c r="UJW1110" s="127"/>
      <c r="UJX1110" s="127"/>
      <c r="UJY1110" s="127"/>
      <c r="UJZ1110" s="127"/>
      <c r="UKA1110" s="127"/>
      <c r="UKB1110" s="127"/>
      <c r="UKC1110" s="127"/>
      <c r="UKD1110" s="127"/>
      <c r="UKE1110" s="127"/>
      <c r="UKF1110" s="127"/>
      <c r="UKG1110" s="127"/>
      <c r="UKH1110" s="127"/>
      <c r="UKI1110" s="127"/>
      <c r="UKJ1110" s="127"/>
      <c r="UKK1110" s="127"/>
      <c r="UKL1110" s="127"/>
      <c r="UKM1110" s="127"/>
      <c r="UKN1110" s="127"/>
      <c r="UKO1110" s="127"/>
      <c r="UKP1110" s="127"/>
      <c r="UKQ1110" s="127"/>
      <c r="UKR1110" s="127"/>
      <c r="UKS1110" s="127"/>
      <c r="UKT1110" s="127"/>
      <c r="UKU1110" s="127"/>
      <c r="UKV1110" s="127"/>
      <c r="UKW1110" s="127"/>
      <c r="UKX1110" s="127"/>
      <c r="UKY1110" s="127"/>
      <c r="UKZ1110" s="127"/>
      <c r="ULA1110" s="127"/>
      <c r="ULB1110" s="127"/>
      <c r="ULC1110" s="127"/>
      <c r="ULD1110" s="127"/>
      <c r="ULE1110" s="127"/>
      <c r="ULF1110" s="127"/>
      <c r="ULG1110" s="127"/>
      <c r="ULH1110" s="127"/>
      <c r="ULI1110" s="127"/>
      <c r="ULJ1110" s="127"/>
      <c r="ULK1110" s="127"/>
      <c r="ULL1110" s="127"/>
      <c r="ULM1110" s="127"/>
      <c r="ULN1110" s="127"/>
      <c r="ULO1110" s="127"/>
      <c r="ULP1110" s="127"/>
      <c r="ULQ1110" s="127"/>
      <c r="ULR1110" s="127"/>
      <c r="ULS1110" s="127"/>
      <c r="ULT1110" s="127"/>
      <c r="ULU1110" s="127"/>
      <c r="ULV1110" s="127"/>
      <c r="ULW1110" s="127"/>
      <c r="ULX1110" s="127"/>
      <c r="ULY1110" s="127"/>
      <c r="ULZ1110" s="127"/>
      <c r="UMA1110" s="127"/>
      <c r="UMB1110" s="127"/>
      <c r="UMC1110" s="127"/>
      <c r="UMD1110" s="127"/>
      <c r="UME1110" s="127"/>
      <c r="UMF1110" s="127"/>
      <c r="UMG1110" s="127"/>
      <c r="UMH1110" s="127"/>
      <c r="UMI1110" s="127"/>
      <c r="UMJ1110" s="127"/>
      <c r="UMK1110" s="127"/>
      <c r="UML1110" s="127"/>
      <c r="UMM1110" s="127"/>
      <c r="UMN1110" s="127"/>
      <c r="UMO1110" s="127"/>
      <c r="UMP1110" s="127"/>
      <c r="UMQ1110" s="127"/>
      <c r="UMR1110" s="127"/>
      <c r="UMS1110" s="127"/>
      <c r="UMT1110" s="127"/>
      <c r="UMU1110" s="127"/>
      <c r="UMV1110" s="127"/>
      <c r="UMW1110" s="127"/>
      <c r="UMX1110" s="127"/>
      <c r="UMY1110" s="127"/>
      <c r="UMZ1110" s="127"/>
      <c r="UNA1110" s="127"/>
      <c r="UNB1110" s="127"/>
      <c r="UNC1110" s="127"/>
      <c r="UND1110" s="127"/>
      <c r="UNE1110" s="127"/>
      <c r="UNF1110" s="127"/>
      <c r="UNG1110" s="127"/>
      <c r="UNH1110" s="127"/>
      <c r="UNI1110" s="127"/>
      <c r="UNJ1110" s="127"/>
      <c r="UNK1110" s="127"/>
      <c r="UNL1110" s="127"/>
      <c r="UNM1110" s="127"/>
      <c r="UNN1110" s="127"/>
      <c r="UNO1110" s="127"/>
      <c r="UNP1110" s="127"/>
      <c r="UNQ1110" s="127"/>
      <c r="UNR1110" s="127"/>
      <c r="UNS1110" s="127"/>
      <c r="UNT1110" s="127"/>
      <c r="UNU1110" s="127"/>
      <c r="UNV1110" s="127"/>
      <c r="UNW1110" s="127"/>
      <c r="UNX1110" s="127"/>
      <c r="UNY1110" s="127"/>
      <c r="UNZ1110" s="127"/>
      <c r="UOA1110" s="127"/>
      <c r="UOB1110" s="127"/>
      <c r="UOC1110" s="127"/>
      <c r="UOD1110" s="127"/>
      <c r="UOE1110" s="127"/>
      <c r="UOF1110" s="127"/>
      <c r="UOG1110" s="127"/>
      <c r="UOH1110" s="127"/>
      <c r="UOI1110" s="127"/>
      <c r="UOJ1110" s="127"/>
      <c r="UOK1110" s="127"/>
      <c r="UOL1110" s="127"/>
      <c r="UOM1110" s="127"/>
      <c r="UON1110" s="127"/>
      <c r="UOO1110" s="127"/>
      <c r="UOP1110" s="127"/>
      <c r="UOQ1110" s="127"/>
      <c r="UOR1110" s="127"/>
      <c r="UOS1110" s="127"/>
      <c r="UOT1110" s="127"/>
      <c r="UOU1110" s="127"/>
      <c r="UOV1110" s="127"/>
      <c r="UOW1110" s="127"/>
      <c r="UOX1110" s="127"/>
      <c r="UOY1110" s="127"/>
      <c r="UOZ1110" s="127"/>
      <c r="UPA1110" s="127"/>
      <c r="UPB1110" s="127"/>
      <c r="UPC1110" s="127"/>
      <c r="UPD1110" s="127"/>
      <c r="UPE1110" s="127"/>
      <c r="UPF1110" s="127"/>
      <c r="UPG1110" s="127"/>
      <c r="UPH1110" s="127"/>
      <c r="UPI1110" s="127"/>
      <c r="UPJ1110" s="127"/>
      <c r="UPK1110" s="127"/>
      <c r="UPL1110" s="127"/>
      <c r="UPM1110" s="127"/>
      <c r="UPN1110" s="127"/>
      <c r="UPO1110" s="127"/>
      <c r="UPP1110" s="127"/>
      <c r="UPQ1110" s="127"/>
      <c r="UPR1110" s="127"/>
      <c r="UPS1110" s="127"/>
      <c r="UPT1110" s="127"/>
      <c r="UPU1110" s="127"/>
      <c r="UPV1110" s="127"/>
      <c r="UPW1110" s="127"/>
      <c r="UPX1110" s="127"/>
      <c r="UPY1110" s="127"/>
      <c r="UPZ1110" s="127"/>
      <c r="UQA1110" s="127"/>
      <c r="UQB1110" s="127"/>
      <c r="UQC1110" s="127"/>
      <c r="UQD1110" s="127"/>
      <c r="UQE1110" s="127"/>
      <c r="UQF1110" s="127"/>
      <c r="UQG1110" s="127"/>
      <c r="UQH1110" s="127"/>
      <c r="UQI1110" s="127"/>
      <c r="UQJ1110" s="127"/>
      <c r="UQK1110" s="127"/>
      <c r="UQL1110" s="127"/>
      <c r="UQM1110" s="127"/>
      <c r="UQN1110" s="127"/>
      <c r="UQO1110" s="127"/>
      <c r="UQP1110" s="127"/>
      <c r="UQQ1110" s="127"/>
      <c r="UQR1110" s="127"/>
      <c r="UQS1110" s="127"/>
      <c r="UQT1110" s="127"/>
      <c r="UQU1110" s="127"/>
      <c r="UQV1110" s="127"/>
      <c r="UQW1110" s="127"/>
      <c r="UQX1110" s="127"/>
      <c r="UQY1110" s="127"/>
      <c r="UQZ1110" s="127"/>
      <c r="URA1110" s="127"/>
      <c r="URB1110" s="127"/>
      <c r="URC1110" s="127"/>
      <c r="URD1110" s="127"/>
      <c r="URE1110" s="127"/>
      <c r="URF1110" s="127"/>
      <c r="URG1110" s="127"/>
      <c r="URH1110" s="127"/>
      <c r="URI1110" s="127"/>
      <c r="URJ1110" s="127"/>
      <c r="URK1110" s="127"/>
      <c r="URL1110" s="127"/>
      <c r="URM1110" s="127"/>
      <c r="URN1110" s="127"/>
      <c r="URO1110" s="127"/>
      <c r="URP1110" s="127"/>
      <c r="URQ1110" s="127"/>
      <c r="URR1110" s="127"/>
      <c r="URS1110" s="127"/>
      <c r="URT1110" s="127"/>
      <c r="URU1110" s="127"/>
      <c r="URV1110" s="127"/>
      <c r="URW1110" s="127"/>
      <c r="URX1110" s="127"/>
      <c r="URY1110" s="127"/>
      <c r="URZ1110" s="127"/>
      <c r="USA1110" s="127"/>
      <c r="USB1110" s="127"/>
      <c r="USC1110" s="127"/>
      <c r="USD1110" s="127"/>
      <c r="USE1110" s="127"/>
      <c r="USF1110" s="127"/>
      <c r="USG1110" s="127"/>
      <c r="USH1110" s="127"/>
      <c r="USI1110" s="127"/>
      <c r="USJ1110" s="127"/>
      <c r="USK1110" s="127"/>
      <c r="USL1110" s="127"/>
      <c r="USM1110" s="127"/>
      <c r="USN1110" s="127"/>
      <c r="USO1110" s="127"/>
      <c r="USP1110" s="127"/>
      <c r="USQ1110" s="127"/>
      <c r="USR1110" s="127"/>
      <c r="USS1110" s="127"/>
      <c r="UST1110" s="127"/>
      <c r="USU1110" s="127"/>
      <c r="USV1110" s="127"/>
      <c r="USW1110" s="127"/>
      <c r="USX1110" s="127"/>
      <c r="USY1110" s="127"/>
      <c r="USZ1110" s="127"/>
      <c r="UTA1110" s="127"/>
      <c r="UTB1110" s="127"/>
      <c r="UTC1110" s="127"/>
      <c r="UTD1110" s="127"/>
      <c r="UTE1110" s="127"/>
      <c r="UTF1110" s="127"/>
      <c r="UTG1110" s="127"/>
      <c r="UTH1110" s="127"/>
      <c r="UTI1110" s="127"/>
      <c r="UTJ1110" s="127"/>
      <c r="UTK1110" s="127"/>
      <c r="UTL1110" s="127"/>
      <c r="UTM1110" s="127"/>
      <c r="UTN1110" s="127"/>
      <c r="UTO1110" s="127"/>
      <c r="UTP1110" s="127"/>
      <c r="UTQ1110" s="127"/>
      <c r="UTR1110" s="127"/>
      <c r="UTS1110" s="127"/>
      <c r="UTT1110" s="127"/>
      <c r="UTU1110" s="127"/>
      <c r="UTV1110" s="127"/>
      <c r="UTW1110" s="127"/>
      <c r="UTX1110" s="127"/>
      <c r="UTY1110" s="127"/>
      <c r="UTZ1110" s="127"/>
      <c r="UUA1110" s="127"/>
      <c r="UUB1110" s="127"/>
      <c r="UUC1110" s="127"/>
      <c r="UUD1110" s="127"/>
      <c r="UUE1110" s="127"/>
      <c r="UUF1110" s="127"/>
      <c r="UUG1110" s="127"/>
      <c r="UUH1110" s="127"/>
      <c r="UUI1110" s="127"/>
      <c r="UUJ1110" s="127"/>
      <c r="UUK1110" s="127"/>
      <c r="UUL1110" s="127"/>
      <c r="UUM1110" s="127"/>
      <c r="UUN1110" s="127"/>
      <c r="UUO1110" s="127"/>
      <c r="UUP1110" s="127"/>
      <c r="UUQ1110" s="127"/>
      <c r="UUR1110" s="127"/>
      <c r="UUS1110" s="127"/>
      <c r="UUT1110" s="127"/>
      <c r="UUU1110" s="127"/>
      <c r="UUV1110" s="127"/>
      <c r="UUW1110" s="127"/>
      <c r="UUX1110" s="127"/>
      <c r="UUY1110" s="127"/>
      <c r="UUZ1110" s="127"/>
      <c r="UVA1110" s="127"/>
      <c r="UVB1110" s="127"/>
      <c r="UVC1110" s="127"/>
      <c r="UVD1110" s="127"/>
      <c r="UVE1110" s="127"/>
      <c r="UVF1110" s="127"/>
      <c r="UVG1110" s="127"/>
      <c r="UVH1110" s="127"/>
      <c r="UVI1110" s="127"/>
      <c r="UVJ1110" s="127"/>
      <c r="UVK1110" s="127"/>
      <c r="UVL1110" s="127"/>
      <c r="UVM1110" s="127"/>
      <c r="UVN1110" s="127"/>
      <c r="UVO1110" s="127"/>
      <c r="UVP1110" s="127"/>
      <c r="UVQ1110" s="127"/>
      <c r="UVR1110" s="127"/>
      <c r="UVS1110" s="127"/>
      <c r="UVT1110" s="127"/>
      <c r="UVU1110" s="127"/>
      <c r="UVV1110" s="127"/>
      <c r="UVW1110" s="127"/>
      <c r="UVX1110" s="127"/>
      <c r="UVY1110" s="127"/>
      <c r="UVZ1110" s="127"/>
      <c r="UWA1110" s="127"/>
      <c r="UWB1110" s="127"/>
      <c r="UWC1110" s="127"/>
      <c r="UWD1110" s="127"/>
      <c r="UWE1110" s="127"/>
      <c r="UWF1110" s="127"/>
      <c r="UWG1110" s="127"/>
      <c r="UWH1110" s="127"/>
      <c r="UWI1110" s="127"/>
      <c r="UWJ1110" s="127"/>
      <c r="UWK1110" s="127"/>
      <c r="UWL1110" s="127"/>
      <c r="UWM1110" s="127"/>
      <c r="UWN1110" s="127"/>
      <c r="UWO1110" s="127"/>
      <c r="UWP1110" s="127"/>
      <c r="UWQ1110" s="127"/>
      <c r="UWR1110" s="127"/>
      <c r="UWS1110" s="127"/>
      <c r="UWT1110" s="127"/>
      <c r="UWU1110" s="127"/>
      <c r="UWV1110" s="127"/>
      <c r="UWW1110" s="127"/>
      <c r="UWX1110" s="127"/>
      <c r="UWY1110" s="127"/>
      <c r="UWZ1110" s="127"/>
      <c r="UXA1110" s="127"/>
      <c r="UXB1110" s="127"/>
      <c r="UXC1110" s="127"/>
      <c r="UXD1110" s="127"/>
      <c r="UXE1110" s="127"/>
      <c r="UXF1110" s="127"/>
      <c r="UXG1110" s="127"/>
      <c r="UXH1110" s="127"/>
      <c r="UXI1110" s="127"/>
      <c r="UXJ1110" s="127"/>
      <c r="UXK1110" s="127"/>
      <c r="UXL1110" s="127"/>
      <c r="UXM1110" s="127"/>
      <c r="UXN1110" s="127"/>
      <c r="UXO1110" s="127"/>
      <c r="UXP1110" s="127"/>
      <c r="UXQ1110" s="127"/>
      <c r="UXR1110" s="127"/>
      <c r="UXS1110" s="127"/>
      <c r="UXT1110" s="127"/>
      <c r="UXU1110" s="127"/>
      <c r="UXV1110" s="127"/>
      <c r="UXW1110" s="127"/>
      <c r="UXX1110" s="127"/>
      <c r="UXY1110" s="127"/>
      <c r="UXZ1110" s="127"/>
      <c r="UYA1110" s="127"/>
      <c r="UYB1110" s="127"/>
      <c r="UYC1110" s="127"/>
      <c r="UYD1110" s="127"/>
      <c r="UYE1110" s="127"/>
      <c r="UYF1110" s="127"/>
      <c r="UYG1110" s="127"/>
      <c r="UYH1110" s="127"/>
      <c r="UYI1110" s="127"/>
      <c r="UYJ1110" s="127"/>
      <c r="UYK1110" s="127"/>
      <c r="UYL1110" s="127"/>
      <c r="UYM1110" s="127"/>
      <c r="UYN1110" s="127"/>
      <c r="UYO1110" s="127"/>
      <c r="UYP1110" s="127"/>
      <c r="UYQ1110" s="127"/>
      <c r="UYR1110" s="127"/>
      <c r="UYS1110" s="127"/>
      <c r="UYT1110" s="127"/>
      <c r="UYU1110" s="127"/>
      <c r="UYV1110" s="127"/>
      <c r="UYW1110" s="127"/>
      <c r="UYX1110" s="127"/>
      <c r="UYY1110" s="127"/>
      <c r="UYZ1110" s="127"/>
      <c r="UZA1110" s="127"/>
      <c r="UZB1110" s="127"/>
      <c r="UZC1110" s="127"/>
      <c r="UZD1110" s="127"/>
      <c r="UZE1110" s="127"/>
      <c r="UZF1110" s="127"/>
      <c r="UZG1110" s="127"/>
      <c r="UZH1110" s="127"/>
      <c r="UZI1110" s="127"/>
      <c r="UZJ1110" s="127"/>
      <c r="UZK1110" s="127"/>
      <c r="UZL1110" s="127"/>
      <c r="UZM1110" s="127"/>
      <c r="UZN1110" s="127"/>
      <c r="UZO1110" s="127"/>
      <c r="UZP1110" s="127"/>
      <c r="UZQ1110" s="127"/>
      <c r="UZR1110" s="127"/>
      <c r="UZS1110" s="127"/>
      <c r="UZT1110" s="127"/>
      <c r="UZU1110" s="127"/>
      <c r="UZV1110" s="127"/>
      <c r="UZW1110" s="127"/>
      <c r="UZX1110" s="127"/>
      <c r="UZY1110" s="127"/>
      <c r="UZZ1110" s="127"/>
      <c r="VAA1110" s="127"/>
      <c r="VAB1110" s="127"/>
      <c r="VAC1110" s="127"/>
      <c r="VAD1110" s="127"/>
      <c r="VAE1110" s="127"/>
      <c r="VAF1110" s="127"/>
      <c r="VAG1110" s="127"/>
      <c r="VAH1110" s="127"/>
      <c r="VAI1110" s="127"/>
      <c r="VAJ1110" s="127"/>
      <c r="VAK1110" s="127"/>
      <c r="VAL1110" s="127"/>
      <c r="VAM1110" s="127"/>
      <c r="VAN1110" s="127"/>
      <c r="VAO1110" s="127"/>
      <c r="VAP1110" s="127"/>
      <c r="VAQ1110" s="127"/>
      <c r="VAR1110" s="127"/>
      <c r="VAS1110" s="127"/>
      <c r="VAT1110" s="127"/>
      <c r="VAU1110" s="127"/>
      <c r="VAV1110" s="127"/>
      <c r="VAW1110" s="127"/>
      <c r="VAX1110" s="127"/>
      <c r="VAY1110" s="127"/>
      <c r="VAZ1110" s="127"/>
      <c r="VBA1110" s="127"/>
      <c r="VBB1110" s="127"/>
      <c r="VBC1110" s="127"/>
      <c r="VBD1110" s="127"/>
      <c r="VBE1110" s="127"/>
      <c r="VBF1110" s="127"/>
      <c r="VBG1110" s="127"/>
      <c r="VBH1110" s="127"/>
      <c r="VBI1110" s="127"/>
      <c r="VBJ1110" s="127"/>
      <c r="VBK1110" s="127"/>
      <c r="VBL1110" s="127"/>
      <c r="VBM1110" s="127"/>
      <c r="VBN1110" s="127"/>
      <c r="VBO1110" s="127"/>
      <c r="VBP1110" s="127"/>
      <c r="VBQ1110" s="127"/>
      <c r="VBR1110" s="127"/>
      <c r="VBS1110" s="127"/>
      <c r="VBT1110" s="127"/>
      <c r="VBU1110" s="127"/>
      <c r="VBV1110" s="127"/>
      <c r="VBW1110" s="127"/>
      <c r="VBX1110" s="127"/>
      <c r="VBY1110" s="127"/>
      <c r="VBZ1110" s="127"/>
      <c r="VCA1110" s="127"/>
      <c r="VCB1110" s="127"/>
      <c r="VCC1110" s="127"/>
      <c r="VCD1110" s="127"/>
      <c r="VCE1110" s="127"/>
      <c r="VCF1110" s="127"/>
      <c r="VCG1110" s="127"/>
      <c r="VCH1110" s="127"/>
      <c r="VCI1110" s="127"/>
      <c r="VCJ1110" s="127"/>
      <c r="VCK1110" s="127"/>
      <c r="VCL1110" s="127"/>
      <c r="VCM1110" s="127"/>
      <c r="VCN1110" s="127"/>
      <c r="VCO1110" s="127"/>
      <c r="VCP1110" s="127"/>
      <c r="VCQ1110" s="127"/>
      <c r="VCR1110" s="127"/>
      <c r="VCS1110" s="127"/>
      <c r="VCT1110" s="127"/>
      <c r="VCU1110" s="127"/>
      <c r="VCV1110" s="127"/>
      <c r="VCW1110" s="127"/>
      <c r="VCX1110" s="127"/>
      <c r="VCY1110" s="127"/>
      <c r="VCZ1110" s="127"/>
      <c r="VDA1110" s="127"/>
      <c r="VDB1110" s="127"/>
      <c r="VDC1110" s="127"/>
      <c r="VDD1110" s="127"/>
      <c r="VDE1110" s="127"/>
      <c r="VDF1110" s="127"/>
      <c r="VDG1110" s="127"/>
      <c r="VDH1110" s="127"/>
      <c r="VDI1110" s="127"/>
      <c r="VDJ1110" s="127"/>
      <c r="VDK1110" s="127"/>
      <c r="VDL1110" s="127"/>
      <c r="VDM1110" s="127"/>
      <c r="VDN1110" s="127"/>
      <c r="VDO1110" s="127"/>
      <c r="VDP1110" s="127"/>
      <c r="VDQ1110" s="127"/>
      <c r="VDR1110" s="127"/>
      <c r="VDS1110" s="127"/>
      <c r="VDT1110" s="127"/>
      <c r="VDU1110" s="127"/>
      <c r="VDV1110" s="127"/>
      <c r="VDW1110" s="127"/>
      <c r="VDX1110" s="127"/>
      <c r="VDY1110" s="127"/>
      <c r="VDZ1110" s="127"/>
      <c r="VEA1110" s="127"/>
      <c r="VEB1110" s="127"/>
      <c r="VEC1110" s="127"/>
      <c r="VED1110" s="127"/>
      <c r="VEE1110" s="127"/>
      <c r="VEF1110" s="127"/>
      <c r="VEG1110" s="127"/>
      <c r="VEH1110" s="127"/>
      <c r="VEI1110" s="127"/>
      <c r="VEJ1110" s="127"/>
      <c r="VEK1110" s="127"/>
      <c r="VEL1110" s="127"/>
      <c r="VEM1110" s="127"/>
      <c r="VEN1110" s="127"/>
      <c r="VEO1110" s="127"/>
      <c r="VEP1110" s="127"/>
      <c r="VEQ1110" s="127"/>
      <c r="VER1110" s="127"/>
      <c r="VES1110" s="127"/>
      <c r="VET1110" s="127"/>
      <c r="VEU1110" s="127"/>
      <c r="VEV1110" s="127"/>
      <c r="VEW1110" s="127"/>
      <c r="VEX1110" s="127"/>
      <c r="VEY1110" s="127"/>
      <c r="VEZ1110" s="127"/>
      <c r="VFA1110" s="127"/>
      <c r="VFB1110" s="127"/>
      <c r="VFC1110" s="127"/>
      <c r="VFD1110" s="127"/>
      <c r="VFE1110" s="127"/>
      <c r="VFF1110" s="127"/>
      <c r="VFG1110" s="127"/>
      <c r="VFH1110" s="127"/>
      <c r="VFI1110" s="127"/>
      <c r="VFJ1110" s="127"/>
      <c r="VFK1110" s="127"/>
      <c r="VFL1110" s="127"/>
      <c r="VFM1110" s="127"/>
      <c r="VFN1110" s="127"/>
      <c r="VFO1110" s="127"/>
      <c r="VFP1110" s="127"/>
      <c r="VFQ1110" s="127"/>
      <c r="VFR1110" s="127"/>
      <c r="VFS1110" s="127"/>
      <c r="VFT1110" s="127"/>
      <c r="VFU1110" s="127"/>
      <c r="VFV1110" s="127"/>
      <c r="VFW1110" s="127"/>
      <c r="VFX1110" s="127"/>
      <c r="VFY1110" s="127"/>
      <c r="VFZ1110" s="127"/>
      <c r="VGA1110" s="127"/>
      <c r="VGB1110" s="127"/>
      <c r="VGC1110" s="127"/>
      <c r="VGD1110" s="127"/>
      <c r="VGE1110" s="127"/>
      <c r="VGF1110" s="127"/>
      <c r="VGG1110" s="127"/>
      <c r="VGH1110" s="127"/>
      <c r="VGI1110" s="127"/>
      <c r="VGJ1110" s="127"/>
      <c r="VGK1110" s="127"/>
      <c r="VGL1110" s="127"/>
      <c r="VGM1110" s="127"/>
      <c r="VGN1110" s="127"/>
      <c r="VGO1110" s="127"/>
      <c r="VGP1110" s="127"/>
      <c r="VGQ1110" s="127"/>
      <c r="VGR1110" s="127"/>
      <c r="VGS1110" s="127"/>
      <c r="VGT1110" s="127"/>
      <c r="VGU1110" s="127"/>
      <c r="VGV1110" s="127"/>
      <c r="VGW1110" s="127"/>
      <c r="VGX1110" s="127"/>
      <c r="VGY1110" s="127"/>
      <c r="VGZ1110" s="127"/>
      <c r="VHA1110" s="127"/>
      <c r="VHB1110" s="127"/>
      <c r="VHC1110" s="127"/>
      <c r="VHD1110" s="127"/>
      <c r="VHE1110" s="127"/>
      <c r="VHF1110" s="127"/>
      <c r="VHG1110" s="127"/>
      <c r="VHH1110" s="127"/>
      <c r="VHI1110" s="127"/>
      <c r="VHJ1110" s="127"/>
      <c r="VHK1110" s="127"/>
      <c r="VHL1110" s="127"/>
      <c r="VHM1110" s="127"/>
      <c r="VHN1110" s="127"/>
      <c r="VHO1110" s="127"/>
      <c r="VHP1110" s="127"/>
      <c r="VHQ1110" s="127"/>
      <c r="VHR1110" s="127"/>
      <c r="VHS1110" s="127"/>
      <c r="VHT1110" s="127"/>
      <c r="VHU1110" s="127"/>
      <c r="VHV1110" s="127"/>
      <c r="VHW1110" s="127"/>
      <c r="VHX1110" s="127"/>
      <c r="VHY1110" s="127"/>
      <c r="VHZ1110" s="127"/>
      <c r="VIA1110" s="127"/>
      <c r="VIB1110" s="127"/>
      <c r="VIC1110" s="127"/>
      <c r="VID1110" s="127"/>
      <c r="VIE1110" s="127"/>
      <c r="VIF1110" s="127"/>
      <c r="VIG1110" s="127"/>
      <c r="VIH1110" s="127"/>
      <c r="VII1110" s="127"/>
      <c r="VIJ1110" s="127"/>
      <c r="VIK1110" s="127"/>
      <c r="VIL1110" s="127"/>
      <c r="VIM1110" s="127"/>
      <c r="VIN1110" s="127"/>
      <c r="VIO1110" s="127"/>
      <c r="VIP1110" s="127"/>
      <c r="VIQ1110" s="127"/>
      <c r="VIR1110" s="127"/>
      <c r="VIS1110" s="127"/>
      <c r="VIT1110" s="127"/>
      <c r="VIU1110" s="127"/>
      <c r="VIV1110" s="127"/>
      <c r="VIW1110" s="127"/>
      <c r="VIX1110" s="127"/>
      <c r="VIY1110" s="127"/>
      <c r="VIZ1110" s="127"/>
      <c r="VJA1110" s="127"/>
      <c r="VJB1110" s="127"/>
      <c r="VJC1110" s="127"/>
      <c r="VJD1110" s="127"/>
      <c r="VJE1110" s="127"/>
      <c r="VJF1110" s="127"/>
      <c r="VJG1110" s="127"/>
      <c r="VJH1110" s="127"/>
      <c r="VJI1110" s="127"/>
      <c r="VJJ1110" s="127"/>
      <c r="VJK1110" s="127"/>
      <c r="VJL1110" s="127"/>
      <c r="VJM1110" s="127"/>
      <c r="VJN1110" s="127"/>
      <c r="VJO1110" s="127"/>
      <c r="VJP1110" s="127"/>
      <c r="VJQ1110" s="127"/>
      <c r="VJR1110" s="127"/>
      <c r="VJS1110" s="127"/>
      <c r="VJT1110" s="127"/>
      <c r="VJU1110" s="127"/>
      <c r="VJV1110" s="127"/>
      <c r="VJW1110" s="127"/>
      <c r="VJX1110" s="127"/>
      <c r="VJY1110" s="127"/>
      <c r="VJZ1110" s="127"/>
      <c r="VKA1110" s="127"/>
      <c r="VKB1110" s="127"/>
      <c r="VKC1110" s="127"/>
      <c r="VKD1110" s="127"/>
      <c r="VKE1110" s="127"/>
      <c r="VKF1110" s="127"/>
      <c r="VKG1110" s="127"/>
      <c r="VKH1110" s="127"/>
      <c r="VKI1110" s="127"/>
      <c r="VKJ1110" s="127"/>
      <c r="VKK1110" s="127"/>
      <c r="VKL1110" s="127"/>
      <c r="VKM1110" s="127"/>
      <c r="VKN1110" s="127"/>
      <c r="VKO1110" s="127"/>
      <c r="VKP1110" s="127"/>
      <c r="VKQ1110" s="127"/>
      <c r="VKR1110" s="127"/>
      <c r="VKS1110" s="127"/>
      <c r="VKT1110" s="127"/>
      <c r="VKU1110" s="127"/>
      <c r="VKV1110" s="127"/>
      <c r="VKW1110" s="127"/>
      <c r="VKX1110" s="127"/>
      <c r="VKY1110" s="127"/>
      <c r="VKZ1110" s="127"/>
      <c r="VLA1110" s="127"/>
      <c r="VLB1110" s="127"/>
      <c r="VLC1110" s="127"/>
      <c r="VLD1110" s="127"/>
      <c r="VLE1110" s="127"/>
      <c r="VLF1110" s="127"/>
      <c r="VLG1110" s="127"/>
      <c r="VLH1110" s="127"/>
      <c r="VLI1110" s="127"/>
      <c r="VLJ1110" s="127"/>
      <c r="VLK1110" s="127"/>
      <c r="VLL1110" s="127"/>
      <c r="VLM1110" s="127"/>
      <c r="VLN1110" s="127"/>
      <c r="VLO1110" s="127"/>
      <c r="VLP1110" s="127"/>
      <c r="VLQ1110" s="127"/>
      <c r="VLR1110" s="127"/>
      <c r="VLS1110" s="127"/>
      <c r="VLT1110" s="127"/>
      <c r="VLU1110" s="127"/>
      <c r="VLV1110" s="127"/>
      <c r="VLW1110" s="127"/>
      <c r="VLX1110" s="127"/>
      <c r="VLY1110" s="127"/>
      <c r="VLZ1110" s="127"/>
      <c r="VMA1110" s="127"/>
      <c r="VMB1110" s="127"/>
      <c r="VMC1110" s="127"/>
      <c r="VMD1110" s="127"/>
      <c r="VME1110" s="127"/>
      <c r="VMF1110" s="127"/>
      <c r="VMG1110" s="127"/>
      <c r="VMH1110" s="127"/>
      <c r="VMI1110" s="127"/>
      <c r="VMJ1110" s="127"/>
      <c r="VMK1110" s="127"/>
      <c r="VML1110" s="127"/>
      <c r="VMM1110" s="127"/>
      <c r="VMN1110" s="127"/>
      <c r="VMO1110" s="127"/>
      <c r="VMP1110" s="127"/>
      <c r="VMQ1110" s="127"/>
      <c r="VMR1110" s="127"/>
      <c r="VMS1110" s="127"/>
      <c r="VMT1110" s="127"/>
      <c r="VMU1110" s="127"/>
      <c r="VMV1110" s="127"/>
      <c r="VMW1110" s="127"/>
      <c r="VMX1110" s="127"/>
      <c r="VMY1110" s="127"/>
      <c r="VMZ1110" s="127"/>
      <c r="VNA1110" s="127"/>
      <c r="VNB1110" s="127"/>
      <c r="VNC1110" s="127"/>
      <c r="VND1110" s="127"/>
      <c r="VNE1110" s="127"/>
      <c r="VNF1110" s="127"/>
      <c r="VNG1110" s="127"/>
      <c r="VNH1110" s="127"/>
      <c r="VNI1110" s="127"/>
      <c r="VNJ1110" s="127"/>
      <c r="VNK1110" s="127"/>
      <c r="VNL1110" s="127"/>
      <c r="VNM1110" s="127"/>
      <c r="VNN1110" s="127"/>
      <c r="VNO1110" s="127"/>
      <c r="VNP1110" s="127"/>
      <c r="VNQ1110" s="127"/>
      <c r="VNR1110" s="127"/>
      <c r="VNS1110" s="127"/>
      <c r="VNT1110" s="127"/>
      <c r="VNU1110" s="127"/>
      <c r="VNV1110" s="127"/>
      <c r="VNW1110" s="127"/>
      <c r="VNX1110" s="127"/>
      <c r="VNY1110" s="127"/>
      <c r="VNZ1110" s="127"/>
      <c r="VOA1110" s="127"/>
      <c r="VOB1110" s="127"/>
      <c r="VOC1110" s="127"/>
      <c r="VOD1110" s="127"/>
      <c r="VOE1110" s="127"/>
      <c r="VOF1110" s="127"/>
      <c r="VOG1110" s="127"/>
      <c r="VOH1110" s="127"/>
      <c r="VOI1110" s="127"/>
      <c r="VOJ1110" s="127"/>
      <c r="VOK1110" s="127"/>
      <c r="VOL1110" s="127"/>
      <c r="VOM1110" s="127"/>
      <c r="VON1110" s="127"/>
      <c r="VOO1110" s="127"/>
      <c r="VOP1110" s="127"/>
      <c r="VOQ1110" s="127"/>
      <c r="VOR1110" s="127"/>
      <c r="VOS1110" s="127"/>
      <c r="VOT1110" s="127"/>
      <c r="VOU1110" s="127"/>
      <c r="VOV1110" s="127"/>
      <c r="VOW1110" s="127"/>
      <c r="VOX1110" s="127"/>
      <c r="VOY1110" s="127"/>
      <c r="VOZ1110" s="127"/>
      <c r="VPA1110" s="127"/>
      <c r="VPB1110" s="127"/>
      <c r="VPC1110" s="127"/>
      <c r="VPD1110" s="127"/>
      <c r="VPE1110" s="127"/>
      <c r="VPF1110" s="127"/>
      <c r="VPG1110" s="127"/>
      <c r="VPH1110" s="127"/>
      <c r="VPI1110" s="127"/>
      <c r="VPJ1110" s="127"/>
      <c r="VPK1110" s="127"/>
      <c r="VPL1110" s="127"/>
      <c r="VPM1110" s="127"/>
      <c r="VPN1110" s="127"/>
      <c r="VPO1110" s="127"/>
      <c r="VPP1110" s="127"/>
      <c r="VPQ1110" s="127"/>
      <c r="VPR1110" s="127"/>
      <c r="VPS1110" s="127"/>
      <c r="VPT1110" s="127"/>
      <c r="VPU1110" s="127"/>
      <c r="VPV1110" s="127"/>
      <c r="VPW1110" s="127"/>
      <c r="VPX1110" s="127"/>
      <c r="VPY1110" s="127"/>
      <c r="VPZ1110" s="127"/>
      <c r="VQA1110" s="127"/>
      <c r="VQB1110" s="127"/>
      <c r="VQC1110" s="127"/>
      <c r="VQD1110" s="127"/>
      <c r="VQE1110" s="127"/>
      <c r="VQF1110" s="127"/>
      <c r="VQG1110" s="127"/>
      <c r="VQH1110" s="127"/>
      <c r="VQI1110" s="127"/>
      <c r="VQJ1110" s="127"/>
      <c r="VQK1110" s="127"/>
      <c r="VQL1110" s="127"/>
      <c r="VQM1110" s="127"/>
      <c r="VQN1110" s="127"/>
      <c r="VQO1110" s="127"/>
      <c r="VQP1110" s="127"/>
      <c r="VQQ1110" s="127"/>
      <c r="VQR1110" s="127"/>
      <c r="VQS1110" s="127"/>
      <c r="VQT1110" s="127"/>
      <c r="VQU1110" s="127"/>
      <c r="VQV1110" s="127"/>
      <c r="VQW1110" s="127"/>
      <c r="VQX1110" s="127"/>
      <c r="VQY1110" s="127"/>
      <c r="VQZ1110" s="127"/>
      <c r="VRA1110" s="127"/>
      <c r="VRB1110" s="127"/>
      <c r="VRC1110" s="127"/>
      <c r="VRD1110" s="127"/>
      <c r="VRE1110" s="127"/>
      <c r="VRF1110" s="127"/>
      <c r="VRG1110" s="127"/>
      <c r="VRH1110" s="127"/>
      <c r="VRI1110" s="127"/>
      <c r="VRJ1110" s="127"/>
      <c r="VRK1110" s="127"/>
      <c r="VRL1110" s="127"/>
      <c r="VRM1110" s="127"/>
      <c r="VRN1110" s="127"/>
      <c r="VRO1110" s="127"/>
      <c r="VRP1110" s="127"/>
      <c r="VRQ1110" s="127"/>
      <c r="VRR1110" s="127"/>
      <c r="VRS1110" s="127"/>
      <c r="VRT1110" s="127"/>
      <c r="VRU1110" s="127"/>
      <c r="VRV1110" s="127"/>
      <c r="VRW1110" s="127"/>
      <c r="VRX1110" s="127"/>
      <c r="VRY1110" s="127"/>
      <c r="VRZ1110" s="127"/>
      <c r="VSA1110" s="127"/>
      <c r="VSB1110" s="127"/>
      <c r="VSC1110" s="127"/>
      <c r="VSD1110" s="127"/>
      <c r="VSE1110" s="127"/>
      <c r="VSF1110" s="127"/>
      <c r="VSG1110" s="127"/>
      <c r="VSH1110" s="127"/>
      <c r="VSI1110" s="127"/>
      <c r="VSJ1110" s="127"/>
      <c r="VSK1110" s="127"/>
      <c r="VSL1110" s="127"/>
      <c r="VSM1110" s="127"/>
      <c r="VSN1110" s="127"/>
      <c r="VSO1110" s="127"/>
      <c r="VSP1110" s="127"/>
      <c r="VSQ1110" s="127"/>
      <c r="VSR1110" s="127"/>
      <c r="VSS1110" s="127"/>
      <c r="VST1110" s="127"/>
      <c r="VSU1110" s="127"/>
      <c r="VSV1110" s="127"/>
      <c r="VSW1110" s="127"/>
      <c r="VSX1110" s="127"/>
      <c r="VSY1110" s="127"/>
      <c r="VSZ1110" s="127"/>
      <c r="VTA1110" s="127"/>
      <c r="VTB1110" s="127"/>
      <c r="VTC1110" s="127"/>
      <c r="VTD1110" s="127"/>
      <c r="VTE1110" s="127"/>
      <c r="VTF1110" s="127"/>
      <c r="VTG1110" s="127"/>
      <c r="VTH1110" s="127"/>
      <c r="VTI1110" s="127"/>
      <c r="VTJ1110" s="127"/>
      <c r="VTK1110" s="127"/>
      <c r="VTL1110" s="127"/>
      <c r="VTM1110" s="127"/>
      <c r="VTN1110" s="127"/>
      <c r="VTO1110" s="127"/>
      <c r="VTP1110" s="127"/>
      <c r="VTQ1110" s="127"/>
      <c r="VTR1110" s="127"/>
      <c r="VTS1110" s="127"/>
      <c r="VTT1110" s="127"/>
      <c r="VTU1110" s="127"/>
      <c r="VTV1110" s="127"/>
      <c r="VTW1110" s="127"/>
      <c r="VTX1110" s="127"/>
      <c r="VTY1110" s="127"/>
      <c r="VTZ1110" s="127"/>
      <c r="VUA1110" s="127"/>
      <c r="VUB1110" s="127"/>
      <c r="VUC1110" s="127"/>
      <c r="VUD1110" s="127"/>
      <c r="VUE1110" s="127"/>
      <c r="VUF1110" s="127"/>
      <c r="VUG1110" s="127"/>
      <c r="VUH1110" s="127"/>
      <c r="VUI1110" s="127"/>
      <c r="VUJ1110" s="127"/>
      <c r="VUK1110" s="127"/>
      <c r="VUL1110" s="127"/>
      <c r="VUM1110" s="127"/>
      <c r="VUN1110" s="127"/>
      <c r="VUO1110" s="127"/>
      <c r="VUP1110" s="127"/>
      <c r="VUQ1110" s="127"/>
      <c r="VUR1110" s="127"/>
      <c r="VUS1110" s="127"/>
      <c r="VUT1110" s="127"/>
      <c r="VUU1110" s="127"/>
      <c r="VUV1110" s="127"/>
      <c r="VUW1110" s="127"/>
      <c r="VUX1110" s="127"/>
      <c r="VUY1110" s="127"/>
      <c r="VUZ1110" s="127"/>
      <c r="VVA1110" s="127"/>
      <c r="VVB1110" s="127"/>
      <c r="VVC1110" s="127"/>
      <c r="VVD1110" s="127"/>
      <c r="VVE1110" s="127"/>
      <c r="VVF1110" s="127"/>
      <c r="VVG1110" s="127"/>
      <c r="VVH1110" s="127"/>
      <c r="VVI1110" s="127"/>
      <c r="VVJ1110" s="127"/>
      <c r="VVK1110" s="127"/>
      <c r="VVL1110" s="127"/>
      <c r="VVM1110" s="127"/>
      <c r="VVN1110" s="127"/>
      <c r="VVO1110" s="127"/>
      <c r="VVP1110" s="127"/>
      <c r="VVQ1110" s="127"/>
      <c r="VVR1110" s="127"/>
      <c r="VVS1110" s="127"/>
      <c r="VVT1110" s="127"/>
      <c r="VVU1110" s="127"/>
      <c r="VVV1110" s="127"/>
      <c r="VVW1110" s="127"/>
      <c r="VVX1110" s="127"/>
      <c r="VVY1110" s="127"/>
      <c r="VVZ1110" s="127"/>
      <c r="VWA1110" s="127"/>
      <c r="VWB1110" s="127"/>
      <c r="VWC1110" s="127"/>
      <c r="VWD1110" s="127"/>
      <c r="VWE1110" s="127"/>
      <c r="VWF1110" s="127"/>
      <c r="VWG1110" s="127"/>
      <c r="VWH1110" s="127"/>
      <c r="VWI1110" s="127"/>
      <c r="VWJ1110" s="127"/>
      <c r="VWK1110" s="127"/>
      <c r="VWL1110" s="127"/>
      <c r="VWM1110" s="127"/>
      <c r="VWN1110" s="127"/>
      <c r="VWO1110" s="127"/>
      <c r="VWP1110" s="127"/>
      <c r="VWQ1110" s="127"/>
      <c r="VWR1110" s="127"/>
      <c r="VWS1110" s="127"/>
      <c r="VWT1110" s="127"/>
      <c r="VWU1110" s="127"/>
      <c r="VWV1110" s="127"/>
      <c r="VWW1110" s="127"/>
      <c r="VWX1110" s="127"/>
      <c r="VWY1110" s="127"/>
      <c r="VWZ1110" s="127"/>
      <c r="VXA1110" s="127"/>
      <c r="VXB1110" s="127"/>
      <c r="VXC1110" s="127"/>
      <c r="VXD1110" s="127"/>
      <c r="VXE1110" s="127"/>
      <c r="VXF1110" s="127"/>
      <c r="VXG1110" s="127"/>
      <c r="VXH1110" s="127"/>
      <c r="VXI1110" s="127"/>
      <c r="VXJ1110" s="127"/>
      <c r="VXK1110" s="127"/>
      <c r="VXL1110" s="127"/>
      <c r="VXM1110" s="127"/>
      <c r="VXN1110" s="127"/>
      <c r="VXO1110" s="127"/>
      <c r="VXP1110" s="127"/>
      <c r="VXQ1110" s="127"/>
      <c r="VXR1110" s="127"/>
      <c r="VXS1110" s="127"/>
      <c r="VXT1110" s="127"/>
      <c r="VXU1110" s="127"/>
      <c r="VXV1110" s="127"/>
      <c r="VXW1110" s="127"/>
      <c r="VXX1110" s="127"/>
      <c r="VXY1110" s="127"/>
      <c r="VXZ1110" s="127"/>
      <c r="VYA1110" s="127"/>
      <c r="VYB1110" s="127"/>
      <c r="VYC1110" s="127"/>
      <c r="VYD1110" s="127"/>
      <c r="VYE1110" s="127"/>
      <c r="VYF1110" s="127"/>
      <c r="VYG1110" s="127"/>
      <c r="VYH1110" s="127"/>
      <c r="VYI1110" s="127"/>
      <c r="VYJ1110" s="127"/>
      <c r="VYK1110" s="127"/>
      <c r="VYL1110" s="127"/>
      <c r="VYM1110" s="127"/>
      <c r="VYN1110" s="127"/>
      <c r="VYO1110" s="127"/>
      <c r="VYP1110" s="127"/>
      <c r="VYQ1110" s="127"/>
      <c r="VYR1110" s="127"/>
      <c r="VYS1110" s="127"/>
      <c r="VYT1110" s="127"/>
      <c r="VYU1110" s="127"/>
      <c r="VYV1110" s="127"/>
      <c r="VYW1110" s="127"/>
      <c r="VYX1110" s="127"/>
      <c r="VYY1110" s="127"/>
      <c r="VYZ1110" s="127"/>
      <c r="VZA1110" s="127"/>
      <c r="VZB1110" s="127"/>
      <c r="VZC1110" s="127"/>
      <c r="VZD1110" s="127"/>
      <c r="VZE1110" s="127"/>
      <c r="VZF1110" s="127"/>
      <c r="VZG1110" s="127"/>
      <c r="VZH1110" s="127"/>
      <c r="VZI1110" s="127"/>
      <c r="VZJ1110" s="127"/>
      <c r="VZK1110" s="127"/>
      <c r="VZL1110" s="127"/>
      <c r="VZM1110" s="127"/>
      <c r="VZN1110" s="127"/>
      <c r="VZO1110" s="127"/>
      <c r="VZP1110" s="127"/>
      <c r="VZQ1110" s="127"/>
      <c r="VZR1110" s="127"/>
      <c r="VZS1110" s="127"/>
      <c r="VZT1110" s="127"/>
      <c r="VZU1110" s="127"/>
      <c r="VZV1110" s="127"/>
      <c r="VZW1110" s="127"/>
      <c r="VZX1110" s="127"/>
      <c r="VZY1110" s="127"/>
      <c r="VZZ1110" s="127"/>
      <c r="WAA1110" s="127"/>
      <c r="WAB1110" s="127"/>
      <c r="WAC1110" s="127"/>
      <c r="WAD1110" s="127"/>
      <c r="WAE1110" s="127"/>
      <c r="WAF1110" s="127"/>
      <c r="WAG1110" s="127"/>
      <c r="WAH1110" s="127"/>
      <c r="WAI1110" s="127"/>
      <c r="WAJ1110" s="127"/>
      <c r="WAK1110" s="127"/>
      <c r="WAL1110" s="127"/>
      <c r="WAM1110" s="127"/>
      <c r="WAN1110" s="127"/>
      <c r="WAO1110" s="127"/>
      <c r="WAP1110" s="127"/>
      <c r="WAQ1110" s="127"/>
      <c r="WAR1110" s="127"/>
      <c r="WAS1110" s="127"/>
      <c r="WAT1110" s="127"/>
      <c r="WAU1110" s="127"/>
      <c r="WAV1110" s="127"/>
      <c r="WAW1110" s="127"/>
      <c r="WAX1110" s="127"/>
      <c r="WAY1110" s="127"/>
      <c r="WAZ1110" s="127"/>
      <c r="WBA1110" s="127"/>
      <c r="WBB1110" s="127"/>
      <c r="WBC1110" s="127"/>
      <c r="WBD1110" s="127"/>
      <c r="WBE1110" s="127"/>
      <c r="WBF1110" s="127"/>
      <c r="WBG1110" s="127"/>
      <c r="WBH1110" s="127"/>
      <c r="WBI1110" s="127"/>
      <c r="WBJ1110" s="127"/>
      <c r="WBK1110" s="127"/>
      <c r="WBL1110" s="127"/>
      <c r="WBM1110" s="127"/>
      <c r="WBN1110" s="127"/>
      <c r="WBO1110" s="127"/>
      <c r="WBP1110" s="127"/>
      <c r="WBQ1110" s="127"/>
      <c r="WBR1110" s="127"/>
      <c r="WBS1110" s="127"/>
      <c r="WBT1110" s="127"/>
      <c r="WBU1110" s="127"/>
      <c r="WBV1110" s="127"/>
      <c r="WBW1110" s="127"/>
      <c r="WBX1110" s="127"/>
      <c r="WBY1110" s="127"/>
      <c r="WBZ1110" s="127"/>
      <c r="WCA1110" s="127"/>
      <c r="WCB1110" s="127"/>
      <c r="WCC1110" s="127"/>
      <c r="WCD1110" s="127"/>
      <c r="WCE1110" s="127"/>
      <c r="WCF1110" s="127"/>
      <c r="WCG1110" s="127"/>
      <c r="WCH1110" s="127"/>
      <c r="WCI1110" s="127"/>
      <c r="WCJ1110" s="127"/>
      <c r="WCK1110" s="127"/>
      <c r="WCL1110" s="127"/>
      <c r="WCM1110" s="127"/>
      <c r="WCN1110" s="127"/>
      <c r="WCO1110" s="127"/>
      <c r="WCP1110" s="127"/>
      <c r="WCQ1110" s="127"/>
      <c r="WCR1110" s="127"/>
      <c r="WCS1110" s="127"/>
      <c r="WCT1110" s="127"/>
      <c r="WCU1110" s="127"/>
      <c r="WCV1110" s="127"/>
      <c r="WCW1110" s="127"/>
      <c r="WCX1110" s="127"/>
      <c r="WCY1110" s="127"/>
      <c r="WCZ1110" s="127"/>
      <c r="WDA1110" s="127"/>
      <c r="WDB1110" s="127"/>
      <c r="WDC1110" s="127"/>
      <c r="WDD1110" s="127"/>
      <c r="WDE1110" s="127"/>
      <c r="WDF1110" s="127"/>
      <c r="WDG1110" s="127"/>
      <c r="WDH1110" s="127"/>
      <c r="WDI1110" s="127"/>
      <c r="WDJ1110" s="127"/>
      <c r="WDK1110" s="127"/>
      <c r="WDL1110" s="127"/>
      <c r="WDM1110" s="127"/>
      <c r="WDN1110" s="127"/>
      <c r="WDO1110" s="127"/>
      <c r="WDP1110" s="127"/>
      <c r="WDQ1110" s="127"/>
      <c r="WDR1110" s="127"/>
      <c r="WDS1110" s="127"/>
      <c r="WDT1110" s="127"/>
      <c r="WDU1110" s="127"/>
      <c r="WDV1110" s="127"/>
      <c r="WDW1110" s="127"/>
      <c r="WDX1110" s="127"/>
      <c r="WDY1110" s="127"/>
      <c r="WDZ1110" s="127"/>
      <c r="WEA1110" s="127"/>
      <c r="WEB1110" s="127"/>
      <c r="WEC1110" s="127"/>
      <c r="WED1110" s="127"/>
      <c r="WEE1110" s="127"/>
      <c r="WEF1110" s="127"/>
      <c r="WEG1110" s="127"/>
      <c r="WEH1110" s="127"/>
      <c r="WEI1110" s="127"/>
      <c r="WEJ1110" s="127"/>
      <c r="WEK1110" s="127"/>
      <c r="WEL1110" s="127"/>
      <c r="WEM1110" s="127"/>
      <c r="WEN1110" s="127"/>
      <c r="WEO1110" s="127"/>
      <c r="WEP1110" s="127"/>
      <c r="WEQ1110" s="127"/>
      <c r="WER1110" s="127"/>
      <c r="WES1110" s="127"/>
      <c r="WET1110" s="127"/>
      <c r="WEU1110" s="127"/>
      <c r="WEV1110" s="127"/>
      <c r="WEW1110" s="127"/>
      <c r="WEX1110" s="127"/>
      <c r="WEY1110" s="127"/>
      <c r="WEZ1110" s="127"/>
      <c r="WFA1110" s="127"/>
      <c r="WFB1110" s="127"/>
      <c r="WFC1110" s="127"/>
      <c r="WFD1110" s="127"/>
      <c r="WFE1110" s="127"/>
      <c r="WFF1110" s="127"/>
      <c r="WFG1110" s="127"/>
      <c r="WFH1110" s="127"/>
      <c r="WFI1110" s="127"/>
      <c r="WFJ1110" s="127"/>
      <c r="WFK1110" s="127"/>
      <c r="WFL1110" s="127"/>
      <c r="WFM1110" s="127"/>
      <c r="WFN1110" s="127"/>
      <c r="WFO1110" s="127"/>
      <c r="WFP1110" s="127"/>
      <c r="WFQ1110" s="127"/>
      <c r="WFR1110" s="127"/>
      <c r="WFS1110" s="127"/>
      <c r="WFT1110" s="127"/>
      <c r="WFU1110" s="127"/>
      <c r="WFV1110" s="127"/>
      <c r="WFW1110" s="127"/>
      <c r="WFX1110" s="127"/>
      <c r="WFY1110" s="127"/>
      <c r="WFZ1110" s="127"/>
      <c r="WGA1110" s="127"/>
      <c r="WGB1110" s="127"/>
      <c r="WGC1110" s="127"/>
      <c r="WGD1110" s="127"/>
      <c r="WGE1110" s="127"/>
      <c r="WGF1110" s="127"/>
      <c r="WGG1110" s="127"/>
      <c r="WGH1110" s="127"/>
      <c r="WGI1110" s="127"/>
      <c r="WGJ1110" s="127"/>
      <c r="WGK1110" s="127"/>
      <c r="WGL1110" s="127"/>
      <c r="WGM1110" s="127"/>
      <c r="WGN1110" s="127"/>
      <c r="WGO1110" s="127"/>
      <c r="WGP1110" s="127"/>
      <c r="WGQ1110" s="127"/>
      <c r="WGR1110" s="127"/>
      <c r="WGS1110" s="127"/>
      <c r="WGT1110" s="127"/>
      <c r="WGU1110" s="127"/>
      <c r="WGV1110" s="127"/>
      <c r="WGW1110" s="127"/>
      <c r="WGX1110" s="127"/>
      <c r="WGY1110" s="127"/>
      <c r="WGZ1110" s="127"/>
      <c r="WHA1110" s="127"/>
      <c r="WHB1110" s="127"/>
      <c r="WHC1110" s="127"/>
      <c r="WHD1110" s="127"/>
      <c r="WHE1110" s="127"/>
      <c r="WHF1110" s="127"/>
      <c r="WHG1110" s="127"/>
      <c r="WHH1110" s="127"/>
      <c r="WHI1110" s="127"/>
      <c r="WHJ1110" s="127"/>
      <c r="WHK1110" s="127"/>
      <c r="WHL1110" s="127"/>
      <c r="WHM1110" s="127"/>
      <c r="WHN1110" s="127"/>
      <c r="WHO1110" s="127"/>
      <c r="WHP1110" s="127"/>
      <c r="WHQ1110" s="127"/>
      <c r="WHR1110" s="127"/>
      <c r="WHS1110" s="127"/>
      <c r="WHT1110" s="127"/>
      <c r="WHU1110" s="127"/>
      <c r="WHV1110" s="127"/>
      <c r="WHW1110" s="127"/>
      <c r="WHX1110" s="127"/>
      <c r="WHY1110" s="127"/>
      <c r="WHZ1110" s="127"/>
      <c r="WIA1110" s="127"/>
      <c r="WIB1110" s="127"/>
      <c r="WIC1110" s="127"/>
      <c r="WID1110" s="127"/>
      <c r="WIE1110" s="127"/>
      <c r="WIF1110" s="127"/>
      <c r="WIG1110" s="127"/>
      <c r="WIH1110" s="127"/>
      <c r="WII1110" s="127"/>
      <c r="WIJ1110" s="127"/>
      <c r="WIK1110" s="127"/>
      <c r="WIL1110" s="127"/>
      <c r="WIM1110" s="127"/>
      <c r="WIN1110" s="127"/>
      <c r="WIO1110" s="127"/>
      <c r="WIP1110" s="127"/>
      <c r="WIQ1110" s="127"/>
      <c r="WIR1110" s="127"/>
      <c r="WIS1110" s="127"/>
      <c r="WIT1110" s="127"/>
      <c r="WIU1110" s="127"/>
      <c r="WIV1110" s="127"/>
      <c r="WIW1110" s="127"/>
      <c r="WIX1110" s="127"/>
      <c r="WIY1110" s="127"/>
      <c r="WIZ1110" s="127"/>
      <c r="WJA1110" s="127"/>
      <c r="WJB1110" s="127"/>
      <c r="WJC1110" s="127"/>
      <c r="WJD1110" s="127"/>
      <c r="WJE1110" s="127"/>
      <c r="WJF1110" s="127"/>
      <c r="WJG1110" s="127"/>
      <c r="WJH1110" s="127"/>
      <c r="WJI1110" s="127"/>
      <c r="WJJ1110" s="127"/>
      <c r="WJK1110" s="127"/>
      <c r="WJL1110" s="127"/>
      <c r="WJM1110" s="127"/>
      <c r="WJN1110" s="127"/>
      <c r="WJO1110" s="127"/>
      <c r="WJP1110" s="127"/>
      <c r="WJQ1110" s="127"/>
      <c r="WJR1110" s="127"/>
      <c r="WJS1110" s="127"/>
      <c r="WJT1110" s="127"/>
      <c r="WJU1110" s="127"/>
      <c r="WJV1110" s="127"/>
      <c r="WJW1110" s="127"/>
      <c r="WJX1110" s="127"/>
      <c r="WJY1110" s="127"/>
      <c r="WJZ1110" s="127"/>
      <c r="WKA1110" s="127"/>
      <c r="WKB1110" s="127"/>
      <c r="WKC1110" s="127"/>
      <c r="WKD1110" s="127"/>
      <c r="WKE1110" s="127"/>
      <c r="WKF1110" s="127"/>
      <c r="WKG1110" s="127"/>
      <c r="WKH1110" s="127"/>
      <c r="WKI1110" s="127"/>
      <c r="WKJ1110" s="127"/>
      <c r="WKK1110" s="127"/>
      <c r="WKL1110" s="127"/>
      <c r="WKM1110" s="127"/>
      <c r="WKN1110" s="127"/>
      <c r="WKO1110" s="127"/>
      <c r="WKP1110" s="127"/>
      <c r="WKQ1110" s="127"/>
      <c r="WKR1110" s="127"/>
      <c r="WKS1110" s="127"/>
      <c r="WKT1110" s="127"/>
      <c r="WKU1110" s="127"/>
      <c r="WKV1110" s="127"/>
      <c r="WKW1110" s="127"/>
      <c r="WKX1110" s="127"/>
      <c r="WKY1110" s="127"/>
      <c r="WKZ1110" s="127"/>
      <c r="WLA1110" s="127"/>
      <c r="WLB1110" s="127"/>
      <c r="WLC1110" s="127"/>
      <c r="WLD1110" s="127"/>
      <c r="WLE1110" s="127"/>
      <c r="WLF1110" s="127"/>
      <c r="WLG1110" s="127"/>
      <c r="WLH1110" s="127"/>
      <c r="WLI1110" s="127"/>
      <c r="WLJ1110" s="127"/>
      <c r="WLK1110" s="127"/>
      <c r="WLL1110" s="127"/>
      <c r="WLM1110" s="127"/>
      <c r="WLN1110" s="127"/>
      <c r="WLO1110" s="127"/>
      <c r="WLP1110" s="127"/>
      <c r="WLQ1110" s="127"/>
      <c r="WLR1110" s="127"/>
      <c r="WLS1110" s="127"/>
      <c r="WLT1110" s="127"/>
      <c r="WLU1110" s="127"/>
      <c r="WLV1110" s="127"/>
      <c r="WLW1110" s="127"/>
      <c r="WLX1110" s="127"/>
      <c r="WLY1110" s="127"/>
      <c r="WLZ1110" s="127"/>
      <c r="WMA1110" s="127"/>
      <c r="WMB1110" s="127"/>
      <c r="WMC1110" s="127"/>
      <c r="WMD1110" s="127"/>
      <c r="WME1110" s="127"/>
      <c r="WMF1110" s="127"/>
      <c r="WMG1110" s="127"/>
      <c r="WMH1110" s="127"/>
      <c r="WMI1110" s="127"/>
      <c r="WMJ1110" s="127"/>
      <c r="WMK1110" s="127"/>
      <c r="WML1110" s="127"/>
      <c r="WMM1110" s="127"/>
      <c r="WMN1110" s="127"/>
      <c r="WMO1110" s="127"/>
      <c r="WMP1110" s="127"/>
      <c r="WMQ1110" s="127"/>
      <c r="WMR1110" s="127"/>
      <c r="WMS1110" s="127"/>
      <c r="WMT1110" s="127"/>
      <c r="WMU1110" s="127"/>
      <c r="WMV1110" s="127"/>
      <c r="WMW1110" s="127"/>
      <c r="WMX1110" s="127"/>
      <c r="WMY1110" s="127"/>
      <c r="WMZ1110" s="127"/>
      <c r="WNA1110" s="127"/>
      <c r="WNB1110" s="127"/>
      <c r="WNC1110" s="127"/>
      <c r="WND1110" s="127"/>
      <c r="WNE1110" s="127"/>
      <c r="WNF1110" s="127"/>
      <c r="WNG1110" s="127"/>
      <c r="WNH1110" s="127"/>
      <c r="WNI1110" s="127"/>
      <c r="WNJ1110" s="127"/>
      <c r="WNK1110" s="127"/>
      <c r="WNL1110" s="127"/>
      <c r="WNM1110" s="127"/>
      <c r="WNN1110" s="127"/>
      <c r="WNO1110" s="127"/>
      <c r="WNP1110" s="127"/>
      <c r="WNQ1110" s="127"/>
      <c r="WNR1110" s="127"/>
      <c r="WNS1110" s="127"/>
      <c r="WNT1110" s="127"/>
      <c r="WNU1110" s="127"/>
      <c r="WNV1110" s="127"/>
      <c r="WNW1110" s="127"/>
      <c r="WNX1110" s="127"/>
      <c r="WNY1110" s="127"/>
      <c r="WNZ1110" s="127"/>
      <c r="WOA1110" s="127"/>
      <c r="WOB1110" s="127"/>
      <c r="WOC1110" s="127"/>
      <c r="WOD1110" s="127"/>
      <c r="WOE1110" s="127"/>
      <c r="WOF1110" s="127"/>
      <c r="WOG1110" s="127"/>
      <c r="WOH1110" s="127"/>
      <c r="WOI1110" s="127"/>
      <c r="WOJ1110" s="127"/>
      <c r="WOK1110" s="127"/>
      <c r="WOL1110" s="127"/>
      <c r="WOM1110" s="127"/>
      <c r="WON1110" s="127"/>
      <c r="WOO1110" s="127"/>
      <c r="WOP1110" s="127"/>
      <c r="WOQ1110" s="127"/>
      <c r="WOR1110" s="127"/>
      <c r="WOS1110" s="127"/>
      <c r="WOT1110" s="127"/>
      <c r="WOU1110" s="127"/>
      <c r="WOV1110" s="127"/>
      <c r="WOW1110" s="127"/>
      <c r="WOX1110" s="127"/>
      <c r="WOY1110" s="127"/>
      <c r="WOZ1110" s="127"/>
      <c r="WPA1110" s="127"/>
      <c r="WPB1110" s="127"/>
      <c r="WPC1110" s="127"/>
      <c r="WPD1110" s="127"/>
      <c r="WPE1110" s="127"/>
      <c r="WPF1110" s="127"/>
      <c r="WPG1110" s="127"/>
      <c r="WPH1110" s="127"/>
      <c r="WPI1110" s="127"/>
      <c r="WPJ1110" s="127"/>
      <c r="WPK1110" s="127"/>
      <c r="WPL1110" s="127"/>
      <c r="WPM1110" s="127"/>
      <c r="WPN1110" s="127"/>
      <c r="WPO1110" s="127"/>
      <c r="WPP1110" s="127"/>
      <c r="WPQ1110" s="127"/>
      <c r="WPR1110" s="127"/>
      <c r="WPS1110" s="127"/>
      <c r="WPT1110" s="127"/>
      <c r="WPU1110" s="127"/>
      <c r="WPV1110" s="127"/>
      <c r="WPW1110" s="127"/>
      <c r="WPX1110" s="127"/>
      <c r="WPY1110" s="127"/>
      <c r="WPZ1110" s="127"/>
      <c r="WQA1110" s="127"/>
      <c r="WQB1110" s="127"/>
      <c r="WQC1110" s="127"/>
      <c r="WQD1110" s="127"/>
      <c r="WQE1110" s="127"/>
      <c r="WQF1110" s="127"/>
      <c r="WQG1110" s="127"/>
      <c r="WQH1110" s="127"/>
      <c r="WQI1110" s="127"/>
      <c r="WQJ1110" s="127"/>
      <c r="WQK1110" s="127"/>
      <c r="WQL1110" s="127"/>
      <c r="WQM1110" s="127"/>
      <c r="WQN1110" s="127"/>
      <c r="WQO1110" s="127"/>
      <c r="WQP1110" s="127"/>
      <c r="WQQ1110" s="127"/>
      <c r="WQR1110" s="127"/>
      <c r="WQS1110" s="127"/>
      <c r="WQT1110" s="127"/>
      <c r="WQU1110" s="127"/>
      <c r="WQV1110" s="127"/>
      <c r="WQW1110" s="127"/>
      <c r="WQX1110" s="127"/>
      <c r="WQY1110" s="127"/>
      <c r="WQZ1110" s="127"/>
      <c r="WRA1110" s="127"/>
      <c r="WRB1110" s="127"/>
      <c r="WRC1110" s="127"/>
      <c r="WRD1110" s="127"/>
      <c r="WRE1110" s="127"/>
      <c r="WRF1110" s="127"/>
      <c r="WRG1110" s="127"/>
      <c r="WRH1110" s="127"/>
      <c r="WRI1110" s="127"/>
      <c r="WRJ1110" s="127"/>
      <c r="WRK1110" s="127"/>
      <c r="WRL1110" s="127"/>
      <c r="WRM1110" s="127"/>
      <c r="WRN1110" s="127"/>
      <c r="WRO1110" s="127"/>
      <c r="WRP1110" s="127"/>
      <c r="WRQ1110" s="127"/>
      <c r="WRR1110" s="127"/>
      <c r="WRS1110" s="127"/>
      <c r="WRT1110" s="127"/>
      <c r="WRU1110" s="127"/>
      <c r="WRV1110" s="127"/>
      <c r="WRW1110" s="127"/>
      <c r="WRX1110" s="127"/>
      <c r="WRY1110" s="127"/>
      <c r="WRZ1110" s="127"/>
      <c r="WSA1110" s="127"/>
      <c r="WSB1110" s="127"/>
      <c r="WSC1110" s="127"/>
      <c r="WSD1110" s="127"/>
      <c r="WSE1110" s="127"/>
      <c r="WSF1110" s="127"/>
      <c r="WSG1110" s="127"/>
      <c r="WSH1110" s="127"/>
      <c r="WSI1110" s="127"/>
      <c r="WSJ1110" s="127"/>
      <c r="WSK1110" s="127"/>
      <c r="WSL1110" s="127"/>
      <c r="WSM1110" s="127"/>
      <c r="WSN1110" s="127"/>
      <c r="WSO1110" s="127"/>
      <c r="WSP1110" s="127"/>
      <c r="WSQ1110" s="127"/>
      <c r="WSR1110" s="127"/>
      <c r="WSS1110" s="127"/>
      <c r="WST1110" s="127"/>
      <c r="WSU1110" s="127"/>
      <c r="WSV1110" s="127"/>
      <c r="WSW1110" s="127"/>
      <c r="WSX1110" s="127"/>
      <c r="WSY1110" s="127"/>
      <c r="WSZ1110" s="127"/>
      <c r="WTA1110" s="127"/>
      <c r="WTB1110" s="127"/>
      <c r="WTC1110" s="127"/>
      <c r="WTD1110" s="127"/>
      <c r="WTE1110" s="127"/>
      <c r="WTF1110" s="127"/>
      <c r="WTG1110" s="127"/>
      <c r="WTH1110" s="127"/>
      <c r="WTI1110" s="127"/>
      <c r="WTJ1110" s="127"/>
      <c r="WTK1110" s="127"/>
      <c r="WTL1110" s="127"/>
      <c r="WTM1110" s="127"/>
      <c r="WTN1110" s="127"/>
      <c r="WTO1110" s="127"/>
      <c r="WTP1110" s="127"/>
      <c r="WTQ1110" s="127"/>
      <c r="WTR1110" s="127"/>
      <c r="WTS1110" s="127"/>
      <c r="WTT1110" s="127"/>
      <c r="WTU1110" s="127"/>
      <c r="WTV1110" s="127"/>
      <c r="WTW1110" s="127"/>
      <c r="WTX1110" s="127"/>
      <c r="WTY1110" s="127"/>
      <c r="WTZ1110" s="127"/>
      <c r="WUA1110" s="127"/>
      <c r="WUB1110" s="127"/>
      <c r="WUC1110" s="127"/>
      <c r="WUD1110" s="127"/>
      <c r="WUE1110" s="127"/>
      <c r="WUF1110" s="127"/>
      <c r="WUG1110" s="127"/>
      <c r="WUH1110" s="127"/>
      <c r="WUI1110" s="127"/>
      <c r="WUJ1110" s="127"/>
      <c r="WUK1110" s="127"/>
      <c r="WUL1110" s="127"/>
      <c r="WUM1110" s="127"/>
      <c r="WUN1110" s="127"/>
      <c r="WUO1110" s="127"/>
      <c r="WUP1110" s="127"/>
      <c r="WUQ1110" s="127"/>
      <c r="WUR1110" s="127"/>
      <c r="WUS1110" s="127"/>
      <c r="WUT1110" s="127"/>
      <c r="WUU1110" s="127"/>
      <c r="WUV1110" s="127"/>
      <c r="WUW1110" s="127"/>
      <c r="WUX1110" s="127"/>
      <c r="WUY1110" s="127"/>
      <c r="WUZ1110" s="127"/>
      <c r="WVA1110" s="127"/>
      <c r="WVB1110" s="127"/>
      <c r="WVC1110" s="127"/>
      <c r="WVD1110" s="127"/>
      <c r="WVE1110" s="127"/>
      <c r="WVF1110" s="127"/>
      <c r="WVG1110" s="127"/>
      <c r="WVH1110" s="127"/>
      <c r="WVI1110" s="127"/>
      <c r="WVJ1110" s="127"/>
      <c r="WVK1110" s="127"/>
      <c r="WVL1110" s="127"/>
      <c r="WVM1110" s="127"/>
      <c r="WVN1110" s="127"/>
      <c r="WVO1110" s="127"/>
      <c r="WVP1110" s="127"/>
      <c r="WVQ1110" s="127"/>
      <c r="WVR1110" s="127"/>
      <c r="WVS1110" s="127"/>
      <c r="WVT1110" s="127"/>
      <c r="WVU1110" s="127"/>
      <c r="WVV1110" s="127"/>
      <c r="WVW1110" s="127"/>
      <c r="WVX1110" s="127"/>
      <c r="WVY1110" s="127"/>
      <c r="WVZ1110" s="127"/>
      <c r="WWA1110" s="127"/>
      <c r="WWB1110" s="127"/>
      <c r="WWC1110" s="127"/>
      <c r="WWD1110" s="127"/>
      <c r="WWE1110" s="127"/>
      <c r="WWF1110" s="127"/>
      <c r="WWG1110" s="127"/>
      <c r="WWH1110" s="127"/>
      <c r="WWI1110" s="127"/>
      <c r="WWJ1110" s="127"/>
      <c r="WWK1110" s="127"/>
      <c r="WWL1110" s="127"/>
      <c r="WWM1110" s="127"/>
      <c r="WWN1110" s="127"/>
      <c r="WWO1110" s="127"/>
      <c r="WWP1110" s="127"/>
      <c r="WWQ1110" s="127"/>
      <c r="WWR1110" s="127"/>
      <c r="WWS1110" s="127"/>
      <c r="WWT1110" s="127"/>
      <c r="WWU1110" s="127"/>
      <c r="WWV1110" s="127"/>
      <c r="WWW1110" s="127"/>
      <c r="WWX1110" s="127"/>
      <c r="WWY1110" s="127"/>
      <c r="WWZ1110" s="127"/>
      <c r="WXA1110" s="127"/>
      <c r="WXB1110" s="127"/>
      <c r="WXC1110" s="127"/>
      <c r="WXD1110" s="127"/>
      <c r="WXE1110" s="127"/>
      <c r="WXF1110" s="127"/>
      <c r="WXG1110" s="127"/>
      <c r="WXH1110" s="127"/>
      <c r="WXI1110" s="127"/>
      <c r="WXJ1110" s="127"/>
      <c r="WXK1110" s="127"/>
      <c r="WXL1110" s="127"/>
      <c r="WXM1110" s="127"/>
      <c r="WXN1110" s="127"/>
      <c r="WXO1110" s="127"/>
      <c r="WXP1110" s="127"/>
      <c r="WXQ1110" s="127"/>
      <c r="WXR1110" s="127"/>
      <c r="WXS1110" s="127"/>
      <c r="WXT1110" s="127"/>
      <c r="WXU1110" s="127"/>
      <c r="WXV1110" s="127"/>
      <c r="WXW1110" s="127"/>
      <c r="WXX1110" s="127"/>
      <c r="WXY1110" s="127"/>
      <c r="WXZ1110" s="127"/>
      <c r="WYA1110" s="127"/>
      <c r="WYB1110" s="127"/>
      <c r="WYC1110" s="127"/>
      <c r="WYD1110" s="127"/>
      <c r="WYE1110" s="127"/>
      <c r="WYF1110" s="127"/>
      <c r="WYG1110" s="127"/>
      <c r="WYH1110" s="127"/>
      <c r="WYI1110" s="127"/>
      <c r="WYJ1110" s="127"/>
      <c r="WYK1110" s="127"/>
      <c r="WYL1110" s="127"/>
      <c r="WYM1110" s="127"/>
      <c r="WYN1110" s="127"/>
      <c r="WYO1110" s="127"/>
      <c r="WYP1110" s="127"/>
      <c r="WYQ1110" s="127"/>
      <c r="WYR1110" s="127"/>
      <c r="WYS1110" s="127"/>
      <c r="WYT1110" s="127"/>
      <c r="WYU1110" s="127"/>
      <c r="WYV1110" s="127"/>
      <c r="WYW1110" s="127"/>
      <c r="WYX1110" s="127"/>
      <c r="WYY1110" s="127"/>
      <c r="WYZ1110" s="127"/>
      <c r="WZA1110" s="127"/>
      <c r="WZB1110" s="127"/>
      <c r="WZC1110" s="127"/>
      <c r="WZD1110" s="127"/>
      <c r="WZE1110" s="127"/>
      <c r="WZF1110" s="127"/>
      <c r="WZG1110" s="127"/>
      <c r="WZH1110" s="127"/>
      <c r="WZI1110" s="127"/>
      <c r="WZJ1110" s="127"/>
      <c r="WZK1110" s="127"/>
      <c r="WZL1110" s="127"/>
      <c r="WZM1110" s="127"/>
      <c r="WZN1110" s="127"/>
      <c r="WZO1110" s="127"/>
      <c r="WZP1110" s="127"/>
      <c r="WZQ1110" s="127"/>
      <c r="WZR1110" s="127"/>
      <c r="WZS1110" s="127"/>
      <c r="WZT1110" s="127"/>
      <c r="WZU1110" s="127"/>
      <c r="WZV1110" s="127"/>
      <c r="WZW1110" s="127"/>
      <c r="WZX1110" s="127"/>
      <c r="WZY1110" s="127"/>
      <c r="WZZ1110" s="127"/>
      <c r="XAA1110" s="127"/>
      <c r="XAB1110" s="127"/>
      <c r="XAC1110" s="127"/>
      <c r="XAD1110" s="127"/>
      <c r="XAE1110" s="127"/>
      <c r="XAF1110" s="127"/>
      <c r="XAG1110" s="127"/>
      <c r="XAH1110" s="127"/>
      <c r="XAI1110" s="127"/>
      <c r="XAJ1110" s="127"/>
      <c r="XAK1110" s="127"/>
      <c r="XAL1110" s="127"/>
      <c r="XAM1110" s="127"/>
      <c r="XAN1110" s="127"/>
      <c r="XAO1110" s="127"/>
      <c r="XAP1110" s="127"/>
      <c r="XAQ1110" s="127"/>
      <c r="XAR1110" s="127"/>
      <c r="XAS1110" s="127"/>
      <c r="XAT1110" s="127"/>
      <c r="XAU1110" s="127"/>
      <c r="XAV1110" s="127"/>
      <c r="XAW1110" s="127"/>
      <c r="XAX1110" s="127"/>
      <c r="XAY1110" s="127"/>
      <c r="XAZ1110" s="127"/>
      <c r="XBA1110" s="127"/>
      <c r="XBB1110" s="127"/>
      <c r="XBC1110" s="127"/>
      <c r="XBD1110" s="127"/>
      <c r="XBE1110" s="127"/>
      <c r="XBF1110" s="127"/>
      <c r="XBG1110" s="127"/>
      <c r="XBH1110" s="127"/>
      <c r="XBI1110" s="127"/>
      <c r="XBJ1110" s="127"/>
      <c r="XBK1110" s="127"/>
      <c r="XBL1110" s="127"/>
      <c r="XBM1110" s="127"/>
      <c r="XBN1110" s="127"/>
      <c r="XBO1110" s="127"/>
      <c r="XBP1110" s="127"/>
      <c r="XBQ1110" s="127"/>
      <c r="XBR1110" s="127"/>
      <c r="XBS1110" s="127"/>
      <c r="XBT1110" s="127"/>
      <c r="XBU1110" s="127"/>
      <c r="XBV1110" s="127"/>
      <c r="XBW1110" s="127"/>
      <c r="XBX1110" s="127"/>
      <c r="XBY1110" s="127"/>
      <c r="XBZ1110" s="127"/>
      <c r="XCA1110" s="127"/>
      <c r="XCB1110" s="127"/>
      <c r="XCC1110" s="127"/>
      <c r="XCD1110" s="127"/>
      <c r="XCE1110" s="127"/>
      <c r="XCF1110" s="127"/>
      <c r="XCG1110" s="127"/>
      <c r="XCH1110" s="127"/>
      <c r="XCI1110" s="127"/>
      <c r="XCJ1110" s="127"/>
      <c r="XCK1110" s="127"/>
      <c r="XCL1110" s="127"/>
      <c r="XCM1110" s="127"/>
      <c r="XCN1110" s="127"/>
      <c r="XCO1110" s="127"/>
      <c r="XCP1110" s="127"/>
      <c r="XCQ1110" s="127"/>
      <c r="XCR1110" s="127"/>
      <c r="XCS1110" s="127"/>
      <c r="XCT1110" s="127"/>
      <c r="XCU1110" s="127"/>
      <c r="XCV1110" s="127"/>
      <c r="XCW1110" s="127"/>
      <c r="XCX1110" s="127"/>
      <c r="XCY1110" s="127"/>
      <c r="XCZ1110" s="127"/>
      <c r="XDA1110" s="127"/>
      <c r="XDB1110" s="127"/>
      <c r="XDC1110" s="127"/>
      <c r="XDD1110" s="127"/>
      <c r="XDE1110" s="127"/>
      <c r="XDF1110" s="127"/>
      <c r="XDG1110" s="127"/>
      <c r="XDH1110" s="127"/>
      <c r="XDI1110" s="127"/>
      <c r="XDJ1110" s="127"/>
      <c r="XDK1110" s="127"/>
      <c r="XDL1110" s="127"/>
      <c r="XDM1110" s="127"/>
      <c r="XDN1110" s="127"/>
      <c r="XDO1110" s="127"/>
      <c r="XDP1110" s="127"/>
      <c r="XDQ1110" s="127"/>
      <c r="XDR1110" s="127"/>
      <c r="XDS1110" s="127"/>
      <c r="XDT1110" s="127"/>
      <c r="XDU1110" s="127"/>
      <c r="XDV1110" s="127"/>
    </row>
    <row r="1111" spans="1:16350" hidden="1" x14ac:dyDescent="0.25">
      <c r="A1111" s="2" t="s">
        <v>562</v>
      </c>
      <c r="B1111" s="47">
        <v>44280</v>
      </c>
      <c r="C1111" s="2" t="s">
        <v>27</v>
      </c>
      <c r="D1111" s="2" t="s">
        <v>49</v>
      </c>
      <c r="E1111" s="2" t="s">
        <v>223</v>
      </c>
      <c r="F1111" s="2" t="s">
        <v>2983</v>
      </c>
      <c r="G1111" s="2" t="s">
        <v>3</v>
      </c>
      <c r="H1111" s="2" t="s">
        <v>2984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1">
        <v>1300664150.6212001</v>
      </c>
      <c r="R1111" s="1">
        <v>0</v>
      </c>
      <c r="S1111" s="1">
        <v>1027691101.5000002</v>
      </c>
      <c r="T1111" s="1">
        <v>0</v>
      </c>
      <c r="U1111" s="2" t="s">
        <v>0</v>
      </c>
      <c r="V1111" s="1">
        <v>0</v>
      </c>
      <c r="W1111" s="1">
        <v>235321594.06999999</v>
      </c>
      <c r="X1111" s="2" t="s">
        <v>0</v>
      </c>
      <c r="Y1111" s="1">
        <v>37651455.051200002</v>
      </c>
      <c r="Z1111" s="3">
        <v>0</v>
      </c>
      <c r="AA1111" s="3" t="s">
        <v>0</v>
      </c>
      <c r="AB1111" s="3">
        <v>0</v>
      </c>
      <c r="AC1111" s="3">
        <v>0</v>
      </c>
      <c r="AD1111" s="3" t="s">
        <v>0</v>
      </c>
      <c r="AE1111" s="3">
        <v>0</v>
      </c>
    </row>
    <row r="1112" spans="1:16350" hidden="1" x14ac:dyDescent="0.25">
      <c r="A1112" s="2" t="s">
        <v>563</v>
      </c>
      <c r="B1112" s="47">
        <v>44280</v>
      </c>
      <c r="C1112" s="2" t="s">
        <v>27</v>
      </c>
      <c r="D1112" s="2" t="s">
        <v>49</v>
      </c>
      <c r="E1112" s="2" t="s">
        <v>223</v>
      </c>
      <c r="F1112" s="2" t="s">
        <v>2985</v>
      </c>
      <c r="G1112" s="2" t="s">
        <v>3</v>
      </c>
      <c r="H1112" s="2" t="s">
        <v>2986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742</v>
      </c>
      <c r="P1112" s="2" t="s">
        <v>743</v>
      </c>
      <c r="Q1112" s="1">
        <v>10989000</v>
      </c>
      <c r="R1112" s="1">
        <v>0</v>
      </c>
      <c r="S1112" s="1">
        <v>10989000</v>
      </c>
      <c r="T1112" s="1">
        <v>0</v>
      </c>
      <c r="U1112" s="2" t="s">
        <v>0</v>
      </c>
      <c r="V1112" s="1">
        <v>0</v>
      </c>
      <c r="W1112" s="1">
        <v>0</v>
      </c>
      <c r="X1112" s="2" t="s">
        <v>0</v>
      </c>
      <c r="Y1112" s="1">
        <v>0</v>
      </c>
      <c r="Z1112" s="3">
        <v>0</v>
      </c>
      <c r="AA1112" s="3" t="s">
        <v>0</v>
      </c>
      <c r="AB1112" s="3">
        <v>0</v>
      </c>
      <c r="AC1112" s="3">
        <v>0</v>
      </c>
      <c r="AD1112" s="3" t="s">
        <v>0</v>
      </c>
      <c r="AE1112" s="3">
        <v>0</v>
      </c>
    </row>
    <row r="1113" spans="1:16350" hidden="1" x14ac:dyDescent="0.25">
      <c r="A1113" s="2" t="s">
        <v>564</v>
      </c>
      <c r="B1113" s="47">
        <v>44280</v>
      </c>
      <c r="C1113" s="2" t="s">
        <v>27</v>
      </c>
      <c r="D1113" s="2" t="s">
        <v>49</v>
      </c>
      <c r="E1113" s="2" t="s">
        <v>223</v>
      </c>
      <c r="F1113" s="2" t="s">
        <v>2983</v>
      </c>
      <c r="G1113" s="2" t="s">
        <v>3</v>
      </c>
      <c r="H1113" s="2" t="s">
        <v>2987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996706169.05999994</v>
      </c>
      <c r="R1113" s="1">
        <v>0</v>
      </c>
      <c r="S1113" s="1">
        <v>697587281.75</v>
      </c>
      <c r="T1113" s="1">
        <v>0</v>
      </c>
      <c r="U1113" s="2" t="s">
        <v>0</v>
      </c>
      <c r="V1113" s="1">
        <v>0</v>
      </c>
      <c r="W1113" s="1">
        <v>257861109.75</v>
      </c>
      <c r="X1113" s="2" t="s">
        <v>9</v>
      </c>
      <c r="Y1113" s="1">
        <v>41257777.560000002</v>
      </c>
      <c r="Z1113" s="3">
        <v>0</v>
      </c>
      <c r="AA1113" s="3" t="s">
        <v>0</v>
      </c>
      <c r="AB1113" s="3">
        <v>0</v>
      </c>
      <c r="AC1113" s="3">
        <v>0</v>
      </c>
      <c r="AD1113" s="3" t="s">
        <v>0</v>
      </c>
      <c r="AE1113" s="3">
        <v>0</v>
      </c>
    </row>
    <row r="1114" spans="1:16350" hidden="1" x14ac:dyDescent="0.25">
      <c r="A1114" s="2" t="s">
        <v>565</v>
      </c>
      <c r="B1114" s="47">
        <v>44280</v>
      </c>
      <c r="C1114" s="2" t="s">
        <v>27</v>
      </c>
      <c r="D1114" s="2" t="s">
        <v>49</v>
      </c>
      <c r="E1114" s="2" t="s">
        <v>223</v>
      </c>
      <c r="F1114" s="2" t="s">
        <v>2985</v>
      </c>
      <c r="G1114" s="2" t="s">
        <v>3</v>
      </c>
      <c r="H1114" s="2" t="s">
        <v>2988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1067</v>
      </c>
      <c r="P1114" s="2" t="s">
        <v>1068</v>
      </c>
      <c r="Q1114" s="1">
        <v>39333762.719999999</v>
      </c>
      <c r="R1114" s="1">
        <v>0</v>
      </c>
      <c r="S1114" s="1">
        <v>12994145</v>
      </c>
      <c r="T1114" s="1">
        <v>22706567</v>
      </c>
      <c r="U1114" s="2" t="s">
        <v>9</v>
      </c>
      <c r="V1114" s="1">
        <v>3633050.72</v>
      </c>
      <c r="W1114" s="1">
        <v>0</v>
      </c>
      <c r="X1114" s="2" t="s">
        <v>0</v>
      </c>
      <c r="Y1114" s="1">
        <v>0</v>
      </c>
      <c r="Z1114" s="3">
        <v>0</v>
      </c>
      <c r="AA1114" s="3" t="s">
        <v>0</v>
      </c>
      <c r="AB1114" s="3">
        <v>0</v>
      </c>
      <c r="AC1114" s="3">
        <v>0</v>
      </c>
      <c r="AD1114" s="3" t="s">
        <v>0</v>
      </c>
      <c r="AE1114" s="3">
        <v>0</v>
      </c>
    </row>
    <row r="1115" spans="1:16350" hidden="1" x14ac:dyDescent="0.25">
      <c r="A1115" s="2" t="s">
        <v>566</v>
      </c>
      <c r="B1115" s="47">
        <v>44280</v>
      </c>
      <c r="C1115" s="2" t="s">
        <v>27</v>
      </c>
      <c r="D1115" s="2" t="s">
        <v>49</v>
      </c>
      <c r="E1115" s="2" t="s">
        <v>223</v>
      </c>
      <c r="F1115" s="2" t="s">
        <v>2983</v>
      </c>
      <c r="G1115" s="2" t="s">
        <v>3</v>
      </c>
      <c r="H1115" s="2" t="s">
        <v>2989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1">
        <v>22804857.5</v>
      </c>
      <c r="R1115" s="1">
        <v>0</v>
      </c>
      <c r="S1115" s="1">
        <v>22804857.5</v>
      </c>
      <c r="T1115" s="1">
        <v>0</v>
      </c>
      <c r="U1115" s="2" t="s">
        <v>0</v>
      </c>
      <c r="V1115" s="1">
        <v>0</v>
      </c>
      <c r="W1115" s="1">
        <v>0</v>
      </c>
      <c r="X1115" s="2" t="s">
        <v>0</v>
      </c>
      <c r="Y1115" s="1">
        <v>0</v>
      </c>
      <c r="Z1115" s="3">
        <v>0</v>
      </c>
      <c r="AA1115" s="3" t="s">
        <v>0</v>
      </c>
      <c r="AB1115" s="3">
        <v>0</v>
      </c>
      <c r="AC1115" s="3">
        <v>0</v>
      </c>
      <c r="AD1115" s="3" t="s">
        <v>0</v>
      </c>
      <c r="AE1115" s="3">
        <v>0</v>
      </c>
    </row>
    <row r="1116" spans="1:16350" hidden="1" x14ac:dyDescent="0.25">
      <c r="A1116" s="2" t="s">
        <v>567</v>
      </c>
      <c r="B1116" s="47">
        <v>44280</v>
      </c>
      <c r="C1116" s="2" t="s">
        <v>6</v>
      </c>
      <c r="D1116" s="2" t="s">
        <v>49</v>
      </c>
      <c r="E1116" s="2" t="s">
        <v>232</v>
      </c>
      <c r="F1116" s="2" t="s">
        <v>1330</v>
      </c>
      <c r="G1116" s="2" t="s">
        <v>3</v>
      </c>
      <c r="H1116" s="2" t="s">
        <v>2990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1">
        <v>45359391.5</v>
      </c>
      <c r="R1116" s="1">
        <v>0</v>
      </c>
      <c r="S1116" s="1">
        <v>42565299.5</v>
      </c>
      <c r="T1116" s="1">
        <v>0</v>
      </c>
      <c r="U1116" s="2" t="s">
        <v>0</v>
      </c>
      <c r="V1116" s="1">
        <v>0</v>
      </c>
      <c r="W1116" s="1">
        <v>2408700</v>
      </c>
      <c r="X1116" s="2" t="s">
        <v>0</v>
      </c>
      <c r="Y1116" s="1">
        <v>385392</v>
      </c>
      <c r="Z1116" s="3">
        <v>0</v>
      </c>
      <c r="AA1116" s="3" t="s">
        <v>0</v>
      </c>
      <c r="AB1116" s="3">
        <v>0</v>
      </c>
      <c r="AC1116" s="3">
        <v>0</v>
      </c>
      <c r="AD1116" s="3" t="s">
        <v>0</v>
      </c>
      <c r="AE1116" s="3">
        <v>0</v>
      </c>
    </row>
    <row r="1117" spans="1:16350" hidden="1" x14ac:dyDescent="0.25">
      <c r="A1117" s="2" t="s">
        <v>568</v>
      </c>
      <c r="B1117" s="47">
        <v>44280</v>
      </c>
      <c r="C1117" s="2" t="s">
        <v>6</v>
      </c>
      <c r="D1117" s="2" t="s">
        <v>49</v>
      </c>
      <c r="E1117" s="2" t="s">
        <v>232</v>
      </c>
      <c r="F1117" s="2" t="s">
        <v>1330</v>
      </c>
      <c r="G1117" s="2" t="s">
        <v>3</v>
      </c>
      <c r="H1117" s="2" t="s">
        <v>2991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2992</v>
      </c>
      <c r="P1117" s="2" t="s">
        <v>2993</v>
      </c>
      <c r="Q1117" s="1">
        <v>146520000</v>
      </c>
      <c r="R1117" s="1">
        <v>0</v>
      </c>
      <c r="S1117" s="1">
        <v>146520000</v>
      </c>
      <c r="T1117" s="1">
        <v>0</v>
      </c>
      <c r="U1117" s="2" t="s">
        <v>0</v>
      </c>
      <c r="V1117" s="1">
        <v>0</v>
      </c>
      <c r="W1117" s="1">
        <v>0</v>
      </c>
      <c r="X1117" s="2" t="s">
        <v>0</v>
      </c>
      <c r="Y1117" s="1">
        <v>0</v>
      </c>
      <c r="Z1117" s="3">
        <v>0</v>
      </c>
      <c r="AA1117" s="3" t="s">
        <v>0</v>
      </c>
      <c r="AB1117" s="3">
        <v>0</v>
      </c>
      <c r="AC1117" s="3">
        <v>0</v>
      </c>
      <c r="AD1117" s="3" t="s">
        <v>0</v>
      </c>
      <c r="AE1117" s="3">
        <v>0</v>
      </c>
    </row>
    <row r="1118" spans="1:16350" hidden="1" x14ac:dyDescent="0.25">
      <c r="A1118" s="2" t="s">
        <v>569</v>
      </c>
      <c r="B1118" s="47">
        <v>44280</v>
      </c>
      <c r="C1118" s="2" t="s">
        <v>6</v>
      </c>
      <c r="D1118" s="2" t="s">
        <v>49</v>
      </c>
      <c r="E1118" s="2" t="s">
        <v>232</v>
      </c>
      <c r="F1118" s="2" t="s">
        <v>1330</v>
      </c>
      <c r="G1118" s="2" t="s">
        <v>3</v>
      </c>
      <c r="H1118" s="2" t="s">
        <v>2994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 t="s">
        <v>1</v>
      </c>
      <c r="Q1118" s="1">
        <v>25010525</v>
      </c>
      <c r="R1118" s="1">
        <v>0</v>
      </c>
      <c r="S1118" s="1">
        <v>25010525</v>
      </c>
      <c r="T1118" s="1">
        <v>0</v>
      </c>
      <c r="U1118" s="2" t="s">
        <v>0</v>
      </c>
      <c r="V1118" s="1">
        <v>0</v>
      </c>
      <c r="W1118" s="1">
        <v>0</v>
      </c>
      <c r="X1118" s="2" t="s">
        <v>0</v>
      </c>
      <c r="Y1118" s="1">
        <v>0</v>
      </c>
      <c r="Z1118" s="3">
        <v>0</v>
      </c>
      <c r="AA1118" s="3" t="s">
        <v>0</v>
      </c>
      <c r="AB1118" s="3">
        <v>0</v>
      </c>
      <c r="AC1118" s="3">
        <v>0</v>
      </c>
      <c r="AD1118" s="3" t="s">
        <v>0</v>
      </c>
      <c r="AE1118" s="3">
        <v>0</v>
      </c>
    </row>
    <row r="1119" spans="1:16350" hidden="1" x14ac:dyDescent="0.25">
      <c r="A1119" s="2" t="s">
        <v>570</v>
      </c>
      <c r="B1119" s="47">
        <v>44280</v>
      </c>
      <c r="C1119" s="2" t="s">
        <v>6</v>
      </c>
      <c r="D1119" s="2" t="s">
        <v>49</v>
      </c>
      <c r="E1119" s="2" t="s">
        <v>232</v>
      </c>
      <c r="F1119" s="2" t="s">
        <v>1330</v>
      </c>
      <c r="G1119" s="2" t="s">
        <v>3</v>
      </c>
      <c r="H1119" s="2" t="s">
        <v>2995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2996</v>
      </c>
      <c r="P1119" s="2" t="s">
        <v>2997</v>
      </c>
      <c r="Q1119" s="1">
        <v>29021209</v>
      </c>
      <c r="R1119" s="1">
        <v>0</v>
      </c>
      <c r="S1119" s="1">
        <v>19248325</v>
      </c>
      <c r="T1119" s="1">
        <v>8424900</v>
      </c>
      <c r="U1119" s="2" t="s">
        <v>9</v>
      </c>
      <c r="V1119" s="1">
        <v>1347984</v>
      </c>
      <c r="W1119" s="1">
        <v>0</v>
      </c>
      <c r="X1119" s="2" t="s">
        <v>0</v>
      </c>
      <c r="Y1119" s="1">
        <v>0</v>
      </c>
      <c r="Z1119" s="3">
        <v>0</v>
      </c>
      <c r="AA1119" s="3" t="s">
        <v>0</v>
      </c>
      <c r="AB1119" s="3">
        <v>0</v>
      </c>
      <c r="AC1119" s="3">
        <v>0</v>
      </c>
      <c r="AD1119" s="3" t="s">
        <v>0</v>
      </c>
      <c r="AE1119" s="3">
        <v>0</v>
      </c>
    </row>
    <row r="1120" spans="1:16350" hidden="1" x14ac:dyDescent="0.25">
      <c r="A1120" s="2" t="s">
        <v>571</v>
      </c>
      <c r="B1120" s="47">
        <v>44280</v>
      </c>
      <c r="C1120" s="2" t="s">
        <v>6</v>
      </c>
      <c r="D1120" s="2" t="s">
        <v>49</v>
      </c>
      <c r="E1120" s="2" t="s">
        <v>232</v>
      </c>
      <c r="F1120" s="2" t="s">
        <v>1330</v>
      </c>
      <c r="G1120" s="2" t="s">
        <v>3</v>
      </c>
      <c r="H1120" s="2" t="s">
        <v>2998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1">
        <v>277239426.18760002</v>
      </c>
      <c r="R1120" s="1">
        <v>0</v>
      </c>
      <c r="S1120" s="1">
        <v>185963952</v>
      </c>
      <c r="T1120" s="1">
        <v>0</v>
      </c>
      <c r="U1120" s="2" t="s">
        <v>0</v>
      </c>
      <c r="V1120" s="1">
        <v>0</v>
      </c>
      <c r="W1120" s="1">
        <v>78685753.609999999</v>
      </c>
      <c r="X1120" s="2" t="s">
        <v>9</v>
      </c>
      <c r="Y1120" s="1">
        <v>12589720.5776</v>
      </c>
      <c r="Z1120" s="3">
        <v>0</v>
      </c>
      <c r="AA1120" s="3" t="s">
        <v>0</v>
      </c>
      <c r="AB1120" s="3">
        <v>0</v>
      </c>
      <c r="AC1120" s="3">
        <v>0</v>
      </c>
      <c r="AD1120" s="3" t="s">
        <v>0</v>
      </c>
      <c r="AE1120" s="3">
        <v>0</v>
      </c>
    </row>
    <row r="1121" spans="1:31" hidden="1" x14ac:dyDescent="0.25">
      <c r="A1121" s="2" t="s">
        <v>572</v>
      </c>
      <c r="B1121" s="47">
        <v>44280</v>
      </c>
      <c r="C1121" s="2" t="s">
        <v>6</v>
      </c>
      <c r="D1121" s="2" t="s">
        <v>49</v>
      </c>
      <c r="E1121" s="2" t="s">
        <v>232</v>
      </c>
      <c r="F1121" s="2" t="s">
        <v>1330</v>
      </c>
      <c r="G1121" s="2" t="s">
        <v>3</v>
      </c>
      <c r="H1121" s="2" t="s">
        <v>2999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1028</v>
      </c>
      <c r="P1121" s="2" t="s">
        <v>1034</v>
      </c>
      <c r="Q1121" s="1">
        <v>269760784</v>
      </c>
      <c r="R1121" s="1">
        <v>0</v>
      </c>
      <c r="S1121" s="1">
        <v>263958000</v>
      </c>
      <c r="T1121" s="1">
        <v>5002400</v>
      </c>
      <c r="U1121" s="2" t="s">
        <v>9</v>
      </c>
      <c r="V1121" s="1">
        <v>800384</v>
      </c>
      <c r="W1121" s="1">
        <v>0</v>
      </c>
      <c r="X1121" s="2" t="s">
        <v>0</v>
      </c>
      <c r="Y1121" s="1">
        <v>0</v>
      </c>
      <c r="Z1121" s="3">
        <v>0</v>
      </c>
      <c r="AA1121" s="3" t="s">
        <v>0</v>
      </c>
      <c r="AB1121" s="3">
        <v>0</v>
      </c>
      <c r="AC1121" s="3">
        <v>0</v>
      </c>
      <c r="AD1121" s="3" t="s">
        <v>0</v>
      </c>
      <c r="AE1121" s="3">
        <v>0</v>
      </c>
    </row>
    <row r="1122" spans="1:31" hidden="1" x14ac:dyDescent="0.25">
      <c r="A1122" s="2" t="s">
        <v>573</v>
      </c>
      <c r="B1122" s="47">
        <v>44280</v>
      </c>
      <c r="C1122" s="2" t="s">
        <v>6</v>
      </c>
      <c r="D1122" s="2" t="s">
        <v>49</v>
      </c>
      <c r="E1122" s="2" t="s">
        <v>232</v>
      </c>
      <c r="F1122" s="2" t="s">
        <v>1330</v>
      </c>
      <c r="G1122" s="2" t="s">
        <v>3</v>
      </c>
      <c r="H1122" s="2" t="s">
        <v>3000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1">
        <v>1125740370.3</v>
      </c>
      <c r="R1122" s="1">
        <v>0</v>
      </c>
      <c r="S1122" s="1">
        <v>871346985</v>
      </c>
      <c r="T1122" s="1">
        <v>0</v>
      </c>
      <c r="U1122" s="2" t="s">
        <v>0</v>
      </c>
      <c r="V1122" s="1">
        <v>0</v>
      </c>
      <c r="W1122" s="1">
        <v>219304642.5</v>
      </c>
      <c r="X1122" s="2" t="s">
        <v>9</v>
      </c>
      <c r="Y1122" s="1">
        <v>35088742.799999997</v>
      </c>
      <c r="Z1122" s="3">
        <v>0</v>
      </c>
      <c r="AA1122" s="3" t="s">
        <v>0</v>
      </c>
      <c r="AB1122" s="3">
        <v>0</v>
      </c>
      <c r="AC1122" s="3">
        <v>0</v>
      </c>
      <c r="AD1122" s="3" t="s">
        <v>0</v>
      </c>
      <c r="AE1122" s="3">
        <v>0</v>
      </c>
    </row>
    <row r="1123" spans="1:31" hidden="1" x14ac:dyDescent="0.25">
      <c r="A1123" s="2" t="s">
        <v>574</v>
      </c>
      <c r="B1123" s="47">
        <v>44280</v>
      </c>
      <c r="C1123" s="2" t="s">
        <v>35</v>
      </c>
      <c r="D1123" s="2" t="s">
        <v>42</v>
      </c>
      <c r="E1123" s="2" t="s">
        <v>219</v>
      </c>
      <c r="F1123" s="2" t="s">
        <v>3001</v>
      </c>
      <c r="G1123" s="2" t="s">
        <v>3</v>
      </c>
      <c r="H1123" s="2" t="s">
        <v>3002</v>
      </c>
      <c r="I1123" s="1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1">
        <v>547632687.70000005</v>
      </c>
      <c r="R1123" s="1">
        <v>0</v>
      </c>
      <c r="S1123" s="1">
        <v>526855115.69999999</v>
      </c>
      <c r="T1123" s="1">
        <v>0</v>
      </c>
      <c r="U1123" s="2" t="s">
        <v>0</v>
      </c>
      <c r="V1123" s="1">
        <v>0</v>
      </c>
      <c r="W1123" s="1">
        <v>17911700</v>
      </c>
      <c r="X1123" s="2" t="s">
        <v>0</v>
      </c>
      <c r="Y1123" s="1">
        <v>2865872</v>
      </c>
      <c r="Z1123" s="3">
        <v>0</v>
      </c>
      <c r="AA1123" s="3" t="s">
        <v>0</v>
      </c>
      <c r="AB1123" s="3">
        <v>0</v>
      </c>
      <c r="AC1123" s="3">
        <v>0</v>
      </c>
      <c r="AD1123" s="3" t="s">
        <v>0</v>
      </c>
      <c r="AE1123" s="3">
        <v>0</v>
      </c>
    </row>
    <row r="1124" spans="1:31" hidden="1" x14ac:dyDescent="0.25">
      <c r="A1124" s="2" t="s">
        <v>575</v>
      </c>
      <c r="B1124" s="47">
        <v>44280</v>
      </c>
      <c r="C1124" s="2" t="s">
        <v>6</v>
      </c>
      <c r="D1124" s="2" t="s">
        <v>42</v>
      </c>
      <c r="E1124" s="2" t="s">
        <v>221</v>
      </c>
      <c r="F1124" s="2" t="s">
        <v>3003</v>
      </c>
      <c r="G1124" s="2" t="s">
        <v>3</v>
      </c>
      <c r="H1124" s="2" t="s">
        <v>3004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1">
        <v>78328438.900000006</v>
      </c>
      <c r="R1124" s="1">
        <v>0</v>
      </c>
      <c r="S1124" s="1">
        <v>63865686.5</v>
      </c>
      <c r="T1124" s="1">
        <v>0</v>
      </c>
      <c r="U1124" s="2" t="s">
        <v>0</v>
      </c>
      <c r="V1124" s="1">
        <v>0</v>
      </c>
      <c r="W1124" s="1">
        <v>12467890</v>
      </c>
      <c r="X1124" s="2" t="s">
        <v>9</v>
      </c>
      <c r="Y1124" s="1">
        <v>1994862.4</v>
      </c>
      <c r="Z1124" s="3">
        <v>0</v>
      </c>
      <c r="AA1124" s="3" t="s">
        <v>0</v>
      </c>
      <c r="AB1124" s="3">
        <v>0</v>
      </c>
      <c r="AC1124" s="3">
        <v>0</v>
      </c>
      <c r="AD1124" s="3" t="s">
        <v>0</v>
      </c>
      <c r="AE1124" s="3">
        <v>0</v>
      </c>
    </row>
    <row r="1125" spans="1:31" hidden="1" x14ac:dyDescent="0.25">
      <c r="A1125" s="2" t="s">
        <v>576</v>
      </c>
      <c r="B1125" s="47">
        <v>44280</v>
      </c>
      <c r="C1125" s="2" t="s">
        <v>6</v>
      </c>
      <c r="D1125" s="2" t="s">
        <v>42</v>
      </c>
      <c r="E1125" s="2" t="s">
        <v>221</v>
      </c>
      <c r="F1125" s="2" t="s">
        <v>3003</v>
      </c>
      <c r="G1125" s="2" t="s">
        <v>3</v>
      </c>
      <c r="H1125" s="2" t="s">
        <v>3005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3006</v>
      </c>
      <c r="P1125" s="2" t="s">
        <v>3007</v>
      </c>
      <c r="Q1125" s="1">
        <v>9105283.75</v>
      </c>
      <c r="R1125" s="1">
        <v>0</v>
      </c>
      <c r="S1125" s="1">
        <v>9105283.75</v>
      </c>
      <c r="T1125" s="1">
        <v>0</v>
      </c>
      <c r="U1125" s="2" t="s">
        <v>0</v>
      </c>
      <c r="V1125" s="1">
        <v>0</v>
      </c>
      <c r="W1125" s="1">
        <v>0</v>
      </c>
      <c r="X1125" s="2" t="s">
        <v>0</v>
      </c>
      <c r="Y1125" s="1">
        <v>0</v>
      </c>
      <c r="Z1125" s="3">
        <v>0</v>
      </c>
      <c r="AA1125" s="3" t="s">
        <v>0</v>
      </c>
      <c r="AB1125" s="3">
        <v>0</v>
      </c>
      <c r="AC1125" s="3">
        <v>0</v>
      </c>
      <c r="AD1125" s="3" t="s">
        <v>0</v>
      </c>
      <c r="AE1125" s="3">
        <v>0</v>
      </c>
    </row>
    <row r="1126" spans="1:31" hidden="1" x14ac:dyDescent="0.25">
      <c r="A1126" s="2" t="s">
        <v>577</v>
      </c>
      <c r="B1126" s="47">
        <v>44280</v>
      </c>
      <c r="C1126" s="2" t="s">
        <v>6</v>
      </c>
      <c r="D1126" s="2" t="s">
        <v>42</v>
      </c>
      <c r="E1126" s="2" t="s">
        <v>221</v>
      </c>
      <c r="F1126" s="2" t="s">
        <v>3003</v>
      </c>
      <c r="G1126" s="2" t="s">
        <v>3</v>
      </c>
      <c r="H1126" s="2" t="s">
        <v>3008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1030</v>
      </c>
      <c r="P1126" s="2" t="s">
        <v>1236</v>
      </c>
      <c r="Q1126" s="1">
        <v>15029400</v>
      </c>
      <c r="R1126" s="1">
        <v>0</v>
      </c>
      <c r="S1126" s="1">
        <v>15029400</v>
      </c>
      <c r="T1126" s="1">
        <v>0</v>
      </c>
      <c r="U1126" s="2" t="s">
        <v>0</v>
      </c>
      <c r="V1126" s="1">
        <v>0</v>
      </c>
      <c r="W1126" s="1">
        <v>0</v>
      </c>
      <c r="X1126" s="2" t="s">
        <v>0</v>
      </c>
      <c r="Y1126" s="1">
        <v>0</v>
      </c>
      <c r="Z1126" s="3">
        <v>0</v>
      </c>
      <c r="AA1126" s="3" t="s">
        <v>0</v>
      </c>
      <c r="AB1126" s="3">
        <v>0</v>
      </c>
      <c r="AC1126" s="3">
        <v>0</v>
      </c>
      <c r="AD1126" s="3" t="s">
        <v>0</v>
      </c>
      <c r="AE1126" s="3">
        <v>0</v>
      </c>
    </row>
    <row r="1127" spans="1:31" hidden="1" x14ac:dyDescent="0.25">
      <c r="A1127" s="2" t="s">
        <v>578</v>
      </c>
      <c r="B1127" s="47">
        <v>44280</v>
      </c>
      <c r="C1127" s="2" t="s">
        <v>6</v>
      </c>
      <c r="D1127" s="2" t="s">
        <v>42</v>
      </c>
      <c r="E1127" s="2" t="s">
        <v>221</v>
      </c>
      <c r="F1127" s="2" t="s">
        <v>3003</v>
      </c>
      <c r="G1127" s="2" t="s">
        <v>3</v>
      </c>
      <c r="H1127" s="2" t="s">
        <v>3009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2</v>
      </c>
      <c r="P1127" s="2" t="s">
        <v>1</v>
      </c>
      <c r="Q1127" s="1">
        <v>829833572.07000005</v>
      </c>
      <c r="R1127" s="1">
        <v>0</v>
      </c>
      <c r="S1127" s="1">
        <v>616459378</v>
      </c>
      <c r="T1127" s="1">
        <v>0</v>
      </c>
      <c r="U1127" s="2" t="s">
        <v>0</v>
      </c>
      <c r="V1127" s="1">
        <v>0</v>
      </c>
      <c r="W1127" s="1">
        <v>183943270.75</v>
      </c>
      <c r="X1127" s="2" t="s">
        <v>0</v>
      </c>
      <c r="Y1127" s="1">
        <v>29430923.319999997</v>
      </c>
      <c r="Z1127" s="3">
        <v>0</v>
      </c>
      <c r="AA1127" s="3" t="s">
        <v>0</v>
      </c>
      <c r="AB1127" s="3">
        <v>0</v>
      </c>
      <c r="AC1127" s="3">
        <v>0</v>
      </c>
      <c r="AD1127" s="3" t="s">
        <v>0</v>
      </c>
      <c r="AE1127" s="3">
        <v>0</v>
      </c>
    </row>
    <row r="1128" spans="1:31" hidden="1" x14ac:dyDescent="0.25">
      <c r="A1128" s="2" t="s">
        <v>579</v>
      </c>
      <c r="B1128" s="47">
        <v>44280</v>
      </c>
      <c r="C1128" s="2" t="s">
        <v>6</v>
      </c>
      <c r="D1128" s="2" t="s">
        <v>42</v>
      </c>
      <c r="E1128" s="2" t="s">
        <v>221</v>
      </c>
      <c r="F1128" s="2" t="s">
        <v>3003</v>
      </c>
      <c r="G1128" s="2" t="s">
        <v>3</v>
      </c>
      <c r="H1128" s="2" t="s">
        <v>3010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1030</v>
      </c>
      <c r="P1128" s="2" t="s">
        <v>1236</v>
      </c>
      <c r="Q1128" s="1">
        <v>5365000</v>
      </c>
      <c r="R1128" s="1">
        <v>0</v>
      </c>
      <c r="S1128" s="1">
        <v>0</v>
      </c>
      <c r="T1128" s="1">
        <v>4625000</v>
      </c>
      <c r="U1128" s="2" t="s">
        <v>9</v>
      </c>
      <c r="V1128" s="1">
        <v>740000</v>
      </c>
      <c r="W1128" s="1">
        <v>0</v>
      </c>
      <c r="X1128" s="2" t="s">
        <v>0</v>
      </c>
      <c r="Y1128" s="1">
        <v>0</v>
      </c>
      <c r="Z1128" s="3">
        <v>0</v>
      </c>
      <c r="AA1128" s="3" t="s">
        <v>0</v>
      </c>
      <c r="AB1128" s="3">
        <v>0</v>
      </c>
      <c r="AC1128" s="3">
        <v>0</v>
      </c>
      <c r="AD1128" s="3" t="s">
        <v>0</v>
      </c>
      <c r="AE1128" s="3">
        <v>0</v>
      </c>
    </row>
    <row r="1129" spans="1:31" hidden="1" x14ac:dyDescent="0.25">
      <c r="A1129" s="2" t="s">
        <v>580</v>
      </c>
      <c r="B1129" s="47">
        <v>44280</v>
      </c>
      <c r="C1129" s="2" t="s">
        <v>6</v>
      </c>
      <c r="D1129" s="2" t="s">
        <v>42</v>
      </c>
      <c r="E1129" s="2" t="s">
        <v>221</v>
      </c>
      <c r="F1129" s="2" t="s">
        <v>3003</v>
      </c>
      <c r="G1129" s="2" t="s">
        <v>3</v>
      </c>
      <c r="H1129" s="2" t="s">
        <v>3011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757326112.78999996</v>
      </c>
      <c r="R1129" s="1">
        <v>0</v>
      </c>
      <c r="S1129" s="1">
        <v>539665401.75</v>
      </c>
      <c r="T1129" s="1">
        <v>0</v>
      </c>
      <c r="U1129" s="2" t="s">
        <v>0</v>
      </c>
      <c r="V1129" s="1">
        <v>0</v>
      </c>
      <c r="W1129" s="1">
        <v>187638544</v>
      </c>
      <c r="X1129" s="2" t="s">
        <v>9</v>
      </c>
      <c r="Y1129" s="1">
        <v>30022167.039999999</v>
      </c>
      <c r="Z1129" s="3">
        <v>0</v>
      </c>
      <c r="AA1129" s="3" t="s">
        <v>0</v>
      </c>
      <c r="AB1129" s="3">
        <v>0</v>
      </c>
      <c r="AC1129" s="3">
        <v>0</v>
      </c>
      <c r="AD1129" s="3" t="s">
        <v>0</v>
      </c>
      <c r="AE1129" s="3">
        <v>0</v>
      </c>
    </row>
    <row r="1130" spans="1:31" hidden="1" x14ac:dyDescent="0.25">
      <c r="A1130" s="2" t="s">
        <v>581</v>
      </c>
      <c r="B1130" s="46">
        <v>44280</v>
      </c>
      <c r="C1130" s="2" t="s">
        <v>6</v>
      </c>
      <c r="D1130" s="2" t="s">
        <v>42</v>
      </c>
      <c r="E1130" s="2" t="s">
        <v>217</v>
      </c>
      <c r="F1130" s="59" t="s">
        <v>1502</v>
      </c>
      <c r="G1130" s="2" t="s">
        <v>1182</v>
      </c>
      <c r="H1130" s="2" t="s">
        <v>3012</v>
      </c>
      <c r="I1130" s="2"/>
      <c r="J1130" s="1"/>
      <c r="K1130" s="1"/>
      <c r="L1130" s="1"/>
      <c r="M1130" s="1">
        <v>0</v>
      </c>
      <c r="N1130" s="2"/>
      <c r="O1130" s="2" t="s">
        <v>2</v>
      </c>
      <c r="P1130" s="2"/>
      <c r="Q1130" s="1">
        <v>178219284</v>
      </c>
      <c r="R1130" s="1">
        <v>0</v>
      </c>
      <c r="S1130" s="1">
        <v>178219284</v>
      </c>
      <c r="T1130" s="1">
        <v>0</v>
      </c>
      <c r="U1130" s="2" t="s">
        <v>0</v>
      </c>
      <c r="V1130" s="1">
        <v>0</v>
      </c>
      <c r="W1130" s="1">
        <v>0</v>
      </c>
      <c r="X1130" s="2" t="s">
        <v>0</v>
      </c>
      <c r="Y1130" s="1">
        <v>0</v>
      </c>
      <c r="Z1130" s="3">
        <v>0</v>
      </c>
      <c r="AA1130" s="3" t="s">
        <v>0</v>
      </c>
      <c r="AB1130" s="3">
        <v>0</v>
      </c>
      <c r="AC1130" s="3">
        <v>0</v>
      </c>
      <c r="AD1130" s="3" t="s">
        <v>0</v>
      </c>
      <c r="AE1130" s="3">
        <v>0</v>
      </c>
    </row>
    <row r="1131" spans="1:31" hidden="1" x14ac:dyDescent="0.25">
      <c r="A1131" s="2" t="s">
        <v>582</v>
      </c>
      <c r="B1131" s="47">
        <v>44280</v>
      </c>
      <c r="C1131" s="2" t="s">
        <v>27</v>
      </c>
      <c r="D1131" s="2" t="s">
        <v>42</v>
      </c>
      <c r="E1131" s="2" t="s">
        <v>214</v>
      </c>
      <c r="F1131" s="2" t="s">
        <v>2705</v>
      </c>
      <c r="G1131" s="2" t="s">
        <v>3</v>
      </c>
      <c r="H1131" s="2" t="s">
        <v>3013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1">
        <v>257220957.88</v>
      </c>
      <c r="R1131" s="1">
        <v>0</v>
      </c>
      <c r="S1131" s="1">
        <v>140352147.75</v>
      </c>
      <c r="T1131" s="1">
        <v>0</v>
      </c>
      <c r="U1131" s="2" t="s">
        <v>0</v>
      </c>
      <c r="V1131" s="1">
        <v>0</v>
      </c>
      <c r="W1131" s="1">
        <v>100748974.25</v>
      </c>
      <c r="X1131" s="2" t="s">
        <v>9</v>
      </c>
      <c r="Y1131" s="1">
        <v>16119835.879999999</v>
      </c>
      <c r="Z1131" s="3">
        <v>0</v>
      </c>
      <c r="AA1131" s="3" t="s">
        <v>0</v>
      </c>
      <c r="AB1131" s="3">
        <v>0</v>
      </c>
      <c r="AC1131" s="3">
        <v>0</v>
      </c>
      <c r="AD1131" s="3" t="s">
        <v>0</v>
      </c>
      <c r="AE1131" s="3">
        <v>0</v>
      </c>
    </row>
    <row r="1132" spans="1:31" hidden="1" x14ac:dyDescent="0.25">
      <c r="A1132" s="2" t="s">
        <v>583</v>
      </c>
      <c r="B1132" s="47">
        <v>44280</v>
      </c>
      <c r="C1132" s="2" t="s">
        <v>27</v>
      </c>
      <c r="D1132" s="2" t="s">
        <v>42</v>
      </c>
      <c r="E1132" s="2" t="s">
        <v>214</v>
      </c>
      <c r="F1132" s="2" t="s">
        <v>2707</v>
      </c>
      <c r="G1132" s="2" t="s">
        <v>3</v>
      </c>
      <c r="H1132" s="2" t="s">
        <v>3014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3015</v>
      </c>
      <c r="P1132" s="2" t="s">
        <v>3016</v>
      </c>
      <c r="Q1132" s="1">
        <v>12871634</v>
      </c>
      <c r="R1132" s="1">
        <v>0</v>
      </c>
      <c r="S1132" s="1">
        <v>11736400</v>
      </c>
      <c r="T1132" s="1">
        <v>978650</v>
      </c>
      <c r="U1132" s="2" t="s">
        <v>9</v>
      </c>
      <c r="V1132" s="1">
        <v>156584</v>
      </c>
      <c r="W1132" s="1">
        <v>0</v>
      </c>
      <c r="X1132" s="2" t="s">
        <v>0</v>
      </c>
      <c r="Y1132" s="1">
        <v>0</v>
      </c>
      <c r="Z1132" s="3">
        <v>0</v>
      </c>
      <c r="AA1132" s="3" t="s">
        <v>0</v>
      </c>
      <c r="AB1132" s="3">
        <v>0</v>
      </c>
      <c r="AC1132" s="3">
        <v>0</v>
      </c>
      <c r="AD1132" s="3" t="s">
        <v>0</v>
      </c>
      <c r="AE1132" s="3">
        <v>0</v>
      </c>
    </row>
    <row r="1133" spans="1:31" hidden="1" x14ac:dyDescent="0.25">
      <c r="A1133" s="2" t="s">
        <v>584</v>
      </c>
      <c r="B1133" s="47">
        <v>44280</v>
      </c>
      <c r="C1133" s="2" t="s">
        <v>27</v>
      </c>
      <c r="D1133" s="2" t="s">
        <v>42</v>
      </c>
      <c r="E1133" s="2" t="s">
        <v>214</v>
      </c>
      <c r="F1133" s="2" t="s">
        <v>2705</v>
      </c>
      <c r="G1133" s="2" t="s">
        <v>3</v>
      </c>
      <c r="H1133" s="2" t="s">
        <v>3017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388340864.84119999</v>
      </c>
      <c r="R1133" s="1">
        <v>0</v>
      </c>
      <c r="S1133" s="1">
        <v>294000872.25</v>
      </c>
      <c r="T1133" s="1">
        <v>0</v>
      </c>
      <c r="U1133" s="2" t="s">
        <v>0</v>
      </c>
      <c r="V1133" s="1">
        <v>0</v>
      </c>
      <c r="W1133" s="1">
        <v>81327579.819999993</v>
      </c>
      <c r="X1133" s="2" t="s">
        <v>9</v>
      </c>
      <c r="Y1133" s="1">
        <v>13012412.771200001</v>
      </c>
      <c r="Z1133" s="3">
        <v>0</v>
      </c>
      <c r="AA1133" s="3" t="s">
        <v>0</v>
      </c>
      <c r="AB1133" s="3">
        <v>0</v>
      </c>
      <c r="AC1133" s="3">
        <v>0</v>
      </c>
      <c r="AD1133" s="3" t="s">
        <v>0</v>
      </c>
      <c r="AE1133" s="3">
        <v>0</v>
      </c>
    </row>
    <row r="1134" spans="1:31" hidden="1" x14ac:dyDescent="0.25">
      <c r="A1134" s="2" t="s">
        <v>585</v>
      </c>
      <c r="B1134" s="47">
        <v>44280</v>
      </c>
      <c r="C1134" s="2" t="s">
        <v>35</v>
      </c>
      <c r="D1134" s="2" t="s">
        <v>38</v>
      </c>
      <c r="E1134" s="2" t="s">
        <v>210</v>
      </c>
      <c r="F1134" s="2" t="s">
        <v>2422</v>
      </c>
      <c r="G1134" s="2" t="s">
        <v>3</v>
      </c>
      <c r="H1134" s="2" t="s">
        <v>3018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1">
        <v>442004725.5</v>
      </c>
      <c r="R1134" s="1">
        <v>0</v>
      </c>
      <c r="S1134" s="1">
        <v>420051145.5</v>
      </c>
      <c r="T1134" s="1"/>
      <c r="U1134" s="2"/>
      <c r="V1134" s="1"/>
      <c r="W1134" s="1">
        <v>18925500</v>
      </c>
      <c r="X1134" s="2" t="s">
        <v>0</v>
      </c>
      <c r="Y1134" s="1">
        <v>3028080</v>
      </c>
      <c r="Z1134" s="3">
        <v>0</v>
      </c>
      <c r="AA1134" s="3" t="s">
        <v>0</v>
      </c>
      <c r="AB1134" s="3">
        <v>0</v>
      </c>
      <c r="AC1134" s="3">
        <v>0</v>
      </c>
      <c r="AD1134" s="3" t="s">
        <v>0</v>
      </c>
      <c r="AE1134" s="3">
        <v>0</v>
      </c>
    </row>
    <row r="1135" spans="1:31" hidden="1" x14ac:dyDescent="0.25">
      <c r="A1135" s="2" t="s">
        <v>586</v>
      </c>
      <c r="B1135" s="47">
        <v>44280</v>
      </c>
      <c r="C1135" s="2" t="s">
        <v>6</v>
      </c>
      <c r="D1135" s="2" t="s">
        <v>38</v>
      </c>
      <c r="E1135" s="2" t="s">
        <v>212</v>
      </c>
      <c r="F1135" s="2" t="s">
        <v>3019</v>
      </c>
      <c r="G1135" s="2" t="s">
        <v>3</v>
      </c>
      <c r="H1135" s="2" t="s">
        <v>3020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1952443010.1999998</v>
      </c>
      <c r="R1135" s="1">
        <v>0</v>
      </c>
      <c r="S1135" s="1">
        <v>1422429939</v>
      </c>
      <c r="T1135" s="1">
        <v>0</v>
      </c>
      <c r="U1135" s="2" t="s">
        <v>0</v>
      </c>
      <c r="V1135" s="1">
        <v>0</v>
      </c>
      <c r="W1135" s="1">
        <v>456907820</v>
      </c>
      <c r="X1135" s="2" t="s">
        <v>9</v>
      </c>
      <c r="Y1135" s="1">
        <v>73105251.200000003</v>
      </c>
      <c r="Z1135" s="3">
        <v>0</v>
      </c>
      <c r="AA1135" s="3" t="s">
        <v>0</v>
      </c>
      <c r="AB1135" s="3">
        <v>0</v>
      </c>
      <c r="AC1135" s="3">
        <v>0</v>
      </c>
      <c r="AD1135" s="3" t="s">
        <v>0</v>
      </c>
      <c r="AE1135" s="3">
        <v>0</v>
      </c>
    </row>
    <row r="1136" spans="1:31" hidden="1" x14ac:dyDescent="0.25">
      <c r="A1136" s="2" t="s">
        <v>587</v>
      </c>
      <c r="B1136" s="47">
        <v>44280</v>
      </c>
      <c r="C1136" s="2" t="s">
        <v>6</v>
      </c>
      <c r="D1136" s="2" t="s">
        <v>38</v>
      </c>
      <c r="E1136" s="2" t="s">
        <v>212</v>
      </c>
      <c r="F1136" s="2" t="s">
        <v>3019</v>
      </c>
      <c r="G1136" s="2" t="s">
        <v>3</v>
      </c>
      <c r="H1136" s="2" t="s">
        <v>3021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3022</v>
      </c>
      <c r="P1136" s="2" t="s">
        <v>3023</v>
      </c>
      <c r="Q1136" s="1">
        <v>11116280</v>
      </c>
      <c r="R1136" s="1">
        <v>0</v>
      </c>
      <c r="S1136" s="1">
        <v>0</v>
      </c>
      <c r="T1136" s="1">
        <v>9583000</v>
      </c>
      <c r="U1136" s="2" t="s">
        <v>9</v>
      </c>
      <c r="V1136" s="1">
        <v>1533280</v>
      </c>
      <c r="W1136" s="1">
        <v>0</v>
      </c>
      <c r="X1136" s="2" t="s">
        <v>0</v>
      </c>
      <c r="Y1136" s="1">
        <v>0</v>
      </c>
      <c r="Z1136" s="3">
        <v>0</v>
      </c>
      <c r="AA1136" s="3" t="s">
        <v>0</v>
      </c>
      <c r="AB1136" s="3">
        <v>0</v>
      </c>
      <c r="AC1136" s="3">
        <v>0</v>
      </c>
      <c r="AD1136" s="3" t="s">
        <v>0</v>
      </c>
      <c r="AE1136" s="3">
        <v>0</v>
      </c>
    </row>
    <row r="1137" spans="1:31" hidden="1" x14ac:dyDescent="0.25">
      <c r="A1137" s="2" t="s">
        <v>588</v>
      </c>
      <c r="B1137" s="47">
        <v>44280</v>
      </c>
      <c r="C1137" s="2" t="s">
        <v>6</v>
      </c>
      <c r="D1137" s="2" t="s">
        <v>38</v>
      </c>
      <c r="E1137" s="2" t="s">
        <v>212</v>
      </c>
      <c r="F1137" s="2" t="s">
        <v>3019</v>
      </c>
      <c r="G1137" s="2" t="s">
        <v>3</v>
      </c>
      <c r="H1137" s="2" t="s">
        <v>3024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1">
        <v>372005823.65999997</v>
      </c>
      <c r="R1137" s="1">
        <v>0</v>
      </c>
      <c r="S1137" s="1">
        <v>287905779</v>
      </c>
      <c r="T1137" s="1">
        <v>0</v>
      </c>
      <c r="U1137" s="2" t="s">
        <v>0</v>
      </c>
      <c r="V1137" s="1">
        <v>0</v>
      </c>
      <c r="W1137" s="1">
        <v>72500038.5</v>
      </c>
      <c r="X1137" s="2" t="s">
        <v>0</v>
      </c>
      <c r="Y1137" s="1">
        <v>11600006.16</v>
      </c>
      <c r="Z1137" s="3">
        <v>0</v>
      </c>
      <c r="AA1137" s="3" t="s">
        <v>0</v>
      </c>
      <c r="AB1137" s="3">
        <v>0</v>
      </c>
      <c r="AC1137" s="3">
        <v>0</v>
      </c>
      <c r="AD1137" s="3" t="s">
        <v>0</v>
      </c>
      <c r="AE1137" s="3">
        <v>0</v>
      </c>
    </row>
    <row r="1138" spans="1:31" hidden="1" x14ac:dyDescent="0.25">
      <c r="A1138" s="2" t="s">
        <v>589</v>
      </c>
      <c r="B1138" s="47">
        <v>44280</v>
      </c>
      <c r="C1138" s="2" t="s">
        <v>27</v>
      </c>
      <c r="D1138" s="2" t="s">
        <v>38</v>
      </c>
      <c r="E1138" s="2" t="s">
        <v>4</v>
      </c>
      <c r="F1138" s="2" t="s">
        <v>2494</v>
      </c>
      <c r="G1138" s="2" t="s">
        <v>3</v>
      </c>
      <c r="H1138" s="2" t="s">
        <v>3025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1">
        <v>1644481688.0411999</v>
      </c>
      <c r="R1138" s="1">
        <v>0</v>
      </c>
      <c r="S1138" s="1">
        <v>1084004582.5</v>
      </c>
      <c r="T1138" s="1">
        <v>0</v>
      </c>
      <c r="U1138" s="2" t="s">
        <v>0</v>
      </c>
      <c r="V1138" s="1">
        <v>0</v>
      </c>
      <c r="W1138" s="1">
        <v>483169918.56999999</v>
      </c>
      <c r="X1138" s="2" t="s">
        <v>9</v>
      </c>
      <c r="Y1138" s="1">
        <v>77307186.971200004</v>
      </c>
      <c r="Z1138" s="3">
        <v>0</v>
      </c>
      <c r="AA1138" s="3" t="s">
        <v>0</v>
      </c>
      <c r="AB1138" s="3">
        <v>0</v>
      </c>
      <c r="AC1138" s="3">
        <v>0</v>
      </c>
      <c r="AD1138" s="3" t="s">
        <v>0</v>
      </c>
      <c r="AE1138" s="3">
        <v>0</v>
      </c>
    </row>
    <row r="1139" spans="1:31" hidden="1" x14ac:dyDescent="0.25">
      <c r="A1139" s="2" t="s">
        <v>590</v>
      </c>
      <c r="B1139" s="47">
        <v>44280</v>
      </c>
      <c r="C1139" s="2" t="s">
        <v>27</v>
      </c>
      <c r="D1139" s="2" t="s">
        <v>38</v>
      </c>
      <c r="E1139" s="2" t="s">
        <v>4</v>
      </c>
      <c r="F1139" s="2" t="s">
        <v>2496</v>
      </c>
      <c r="G1139" s="2" t="s">
        <v>13</v>
      </c>
      <c r="H1139" s="2" t="s">
        <v>1</v>
      </c>
      <c r="I1139" s="1" t="s">
        <v>3026</v>
      </c>
      <c r="J1139" s="1" t="s">
        <v>1</v>
      </c>
      <c r="K1139" s="1" t="s">
        <v>3027</v>
      </c>
      <c r="L1139" s="1" t="s">
        <v>3028</v>
      </c>
      <c r="M1139" s="1">
        <v>55570522</v>
      </c>
      <c r="N1139" s="2" t="s">
        <v>12</v>
      </c>
      <c r="O1139" s="2" t="s">
        <v>3029</v>
      </c>
      <c r="P1139" s="2" t="s">
        <v>3030</v>
      </c>
      <c r="Q1139" s="1">
        <v>-24975000</v>
      </c>
      <c r="R1139" s="1">
        <v>0</v>
      </c>
      <c r="S1139" s="1">
        <v>-24975000</v>
      </c>
      <c r="T1139" s="1">
        <v>0</v>
      </c>
      <c r="U1139" s="2" t="s">
        <v>0</v>
      </c>
      <c r="V1139" s="1">
        <v>0</v>
      </c>
      <c r="W1139" s="1">
        <v>0</v>
      </c>
      <c r="X1139" s="2" t="s">
        <v>0</v>
      </c>
      <c r="Y1139" s="1">
        <v>0</v>
      </c>
      <c r="Z1139" s="3">
        <v>0</v>
      </c>
      <c r="AA1139" s="3" t="s">
        <v>0</v>
      </c>
      <c r="AB1139" s="3">
        <v>0</v>
      </c>
      <c r="AC1139" s="3">
        <v>0</v>
      </c>
      <c r="AD1139" s="3" t="s">
        <v>0</v>
      </c>
      <c r="AE1139" s="3">
        <v>0</v>
      </c>
    </row>
    <row r="1140" spans="1:31" hidden="1" x14ac:dyDescent="0.25">
      <c r="A1140" s="2" t="s">
        <v>591</v>
      </c>
      <c r="B1140" s="47">
        <v>44280</v>
      </c>
      <c r="C1140" s="2" t="s">
        <v>6</v>
      </c>
      <c r="D1140" s="2" t="s">
        <v>33</v>
      </c>
      <c r="E1140" s="2" t="s">
        <v>206</v>
      </c>
      <c r="F1140" s="2" t="s">
        <v>1911</v>
      </c>
      <c r="G1140" s="2" t="s">
        <v>3</v>
      </c>
      <c r="H1140" s="2" t="s">
        <v>3031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</v>
      </c>
      <c r="P1140" s="2" t="s">
        <v>1</v>
      </c>
      <c r="Q1140" s="1">
        <v>2996606834.2175999</v>
      </c>
      <c r="R1140" s="1">
        <v>0</v>
      </c>
      <c r="S1140" s="1">
        <v>2264290084.5</v>
      </c>
      <c r="T1140" s="1">
        <v>0</v>
      </c>
      <c r="U1140" s="2" t="s">
        <v>0</v>
      </c>
      <c r="V1140" s="1">
        <v>0</v>
      </c>
      <c r="W1140" s="1">
        <v>631307542.86000001</v>
      </c>
      <c r="X1140" s="2" t="s">
        <v>9</v>
      </c>
      <c r="Y1140" s="1">
        <v>101009206.85760002</v>
      </c>
      <c r="Z1140" s="3">
        <v>0</v>
      </c>
      <c r="AA1140" s="3" t="s">
        <v>0</v>
      </c>
      <c r="AB1140" s="3">
        <v>0</v>
      </c>
      <c r="AC1140" s="3">
        <v>0</v>
      </c>
      <c r="AD1140" s="3" t="s">
        <v>0</v>
      </c>
      <c r="AE1140" s="3">
        <v>0</v>
      </c>
    </row>
    <row r="1141" spans="1:31" hidden="1" x14ac:dyDescent="0.25">
      <c r="A1141" s="2" t="s">
        <v>592</v>
      </c>
      <c r="B1141" s="47">
        <v>44280</v>
      </c>
      <c r="C1141" s="2" t="s">
        <v>6</v>
      </c>
      <c r="D1141" s="2" t="s">
        <v>33</v>
      </c>
      <c r="E1141" s="2" t="s">
        <v>206</v>
      </c>
      <c r="F1141" s="2" t="s">
        <v>1911</v>
      </c>
      <c r="G1141" s="2" t="s">
        <v>13</v>
      </c>
      <c r="H1141" s="2" t="s">
        <v>1</v>
      </c>
      <c r="I1141" s="1" t="s">
        <v>2649</v>
      </c>
      <c r="J1141" s="1" t="s">
        <v>1</v>
      </c>
      <c r="K1141" s="1" t="s">
        <v>3032</v>
      </c>
      <c r="L1141" s="1" t="s">
        <v>3033</v>
      </c>
      <c r="M1141" s="1">
        <v>3335000</v>
      </c>
      <c r="N1141" s="2" t="s">
        <v>12</v>
      </c>
      <c r="O1141" s="2" t="s">
        <v>3034</v>
      </c>
      <c r="P1141" s="2" t="s">
        <v>3035</v>
      </c>
      <c r="Q1141" s="1">
        <v>-2035000</v>
      </c>
      <c r="R1141" s="1">
        <v>0</v>
      </c>
      <c r="S1141" s="1">
        <v>-2035000</v>
      </c>
      <c r="T1141" s="1">
        <v>0</v>
      </c>
      <c r="U1141" s="2" t="s">
        <v>0</v>
      </c>
      <c r="V1141" s="1">
        <v>0</v>
      </c>
      <c r="W1141" s="1">
        <v>0</v>
      </c>
      <c r="X1141" s="2" t="s">
        <v>0</v>
      </c>
      <c r="Y1141" s="1">
        <v>0</v>
      </c>
      <c r="Z1141" s="3">
        <v>0</v>
      </c>
      <c r="AA1141" s="3" t="s">
        <v>0</v>
      </c>
      <c r="AB1141" s="3">
        <v>0</v>
      </c>
      <c r="AC1141" s="3">
        <v>0</v>
      </c>
      <c r="AD1141" s="3" t="s">
        <v>0</v>
      </c>
      <c r="AE1141" s="3">
        <v>0</v>
      </c>
    </row>
    <row r="1142" spans="1:31" hidden="1" x14ac:dyDescent="0.25">
      <c r="A1142" s="2" t="s">
        <v>593</v>
      </c>
      <c r="B1142" s="47">
        <v>44280</v>
      </c>
      <c r="C1142" s="2" t="s">
        <v>27</v>
      </c>
      <c r="D1142" s="2" t="s">
        <v>33</v>
      </c>
      <c r="E1142" s="2" t="s">
        <v>32</v>
      </c>
      <c r="F1142" s="2" t="s">
        <v>2705</v>
      </c>
      <c r="G1142" s="2" t="s">
        <v>3</v>
      </c>
      <c r="H1142" s="2" t="s">
        <v>3036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611798435.60000002</v>
      </c>
      <c r="R1142" s="1">
        <v>0</v>
      </c>
      <c r="S1142" s="1">
        <v>405642049.5</v>
      </c>
      <c r="T1142" s="1">
        <v>0</v>
      </c>
      <c r="U1142" s="2" t="s">
        <v>0</v>
      </c>
      <c r="V1142" s="1">
        <v>0</v>
      </c>
      <c r="W1142" s="1">
        <v>177721022.5</v>
      </c>
      <c r="X1142" s="2" t="s">
        <v>0</v>
      </c>
      <c r="Y1142" s="1">
        <v>28435363.600000001</v>
      </c>
      <c r="Z1142" s="3">
        <v>0</v>
      </c>
      <c r="AA1142" s="3" t="s">
        <v>0</v>
      </c>
      <c r="AB1142" s="3">
        <v>0</v>
      </c>
      <c r="AC1142" s="3">
        <v>0</v>
      </c>
      <c r="AD1142" s="3" t="s">
        <v>0</v>
      </c>
      <c r="AE1142" s="3">
        <v>0</v>
      </c>
    </row>
    <row r="1143" spans="1:31" hidden="1" x14ac:dyDescent="0.25">
      <c r="A1143" s="2" t="s">
        <v>594</v>
      </c>
      <c r="B1143" s="47">
        <v>44280</v>
      </c>
      <c r="C1143" s="2" t="s">
        <v>27</v>
      </c>
      <c r="D1143" s="2" t="s">
        <v>33</v>
      </c>
      <c r="E1143" s="2" t="s">
        <v>32</v>
      </c>
      <c r="F1143" s="2" t="s">
        <v>2707</v>
      </c>
      <c r="G1143" s="2" t="s">
        <v>13</v>
      </c>
      <c r="H1143" s="2" t="s">
        <v>1</v>
      </c>
      <c r="I1143" s="1" t="s">
        <v>3037</v>
      </c>
      <c r="J1143" s="1" t="s">
        <v>1</v>
      </c>
      <c r="K1143" s="1" t="s">
        <v>3038</v>
      </c>
      <c r="L1143" s="1" t="s">
        <v>2925</v>
      </c>
      <c r="M1143" s="1">
        <v>73139160.219999999</v>
      </c>
      <c r="N1143" s="2" t="s">
        <v>12</v>
      </c>
      <c r="O1143" s="2" t="s">
        <v>3039</v>
      </c>
      <c r="P1143" s="2" t="s">
        <v>3040</v>
      </c>
      <c r="Q1143" s="1">
        <v>-2287636</v>
      </c>
      <c r="R1143" s="1">
        <v>0</v>
      </c>
      <c r="S1143" s="1">
        <v>0</v>
      </c>
      <c r="T1143" s="1">
        <v>0</v>
      </c>
      <c r="U1143" s="2" t="s">
        <v>0</v>
      </c>
      <c r="V1143" s="1">
        <v>0</v>
      </c>
      <c r="W1143" s="1">
        <v>-1972100</v>
      </c>
      <c r="X1143" s="2" t="s">
        <v>9</v>
      </c>
      <c r="Y1143" s="1">
        <v>-315536</v>
      </c>
      <c r="Z1143" s="3">
        <v>0</v>
      </c>
      <c r="AA1143" s="3" t="s">
        <v>0</v>
      </c>
      <c r="AB1143" s="3">
        <v>0</v>
      </c>
      <c r="AC1143" s="3">
        <v>0</v>
      </c>
      <c r="AD1143" s="3" t="s">
        <v>0</v>
      </c>
      <c r="AE1143" s="3">
        <v>0</v>
      </c>
    </row>
    <row r="1144" spans="1:31" hidden="1" x14ac:dyDescent="0.25">
      <c r="A1144" s="2" t="s">
        <v>595</v>
      </c>
      <c r="B1144" s="47">
        <v>44280</v>
      </c>
      <c r="C1144" s="2" t="s">
        <v>27</v>
      </c>
      <c r="D1144" s="2" t="s">
        <v>33</v>
      </c>
      <c r="E1144" s="2" t="s">
        <v>32</v>
      </c>
      <c r="F1144" s="2" t="s">
        <v>2707</v>
      </c>
      <c r="G1144" s="2" t="s">
        <v>13</v>
      </c>
      <c r="H1144" s="2" t="s">
        <v>1</v>
      </c>
      <c r="I1144" s="1" t="s">
        <v>3041</v>
      </c>
      <c r="J1144" s="1" t="s">
        <v>1</v>
      </c>
      <c r="K1144" s="1" t="s">
        <v>3038</v>
      </c>
      <c r="L1144" s="1" t="s">
        <v>2925</v>
      </c>
      <c r="M1144" s="1">
        <v>73139160.219999999</v>
      </c>
      <c r="N1144" s="2" t="s">
        <v>12</v>
      </c>
      <c r="O1144" s="2" t="s">
        <v>3039</v>
      </c>
      <c r="P1144" s="2" t="s">
        <v>3040</v>
      </c>
      <c r="Q1144" s="1">
        <v>-1143818</v>
      </c>
      <c r="R1144" s="1">
        <v>0</v>
      </c>
      <c r="S1144" s="1">
        <v>0</v>
      </c>
      <c r="T1144" s="1">
        <v>0</v>
      </c>
      <c r="U1144" s="2" t="s">
        <v>0</v>
      </c>
      <c r="V1144" s="1">
        <v>0</v>
      </c>
      <c r="W1144" s="1">
        <v>-986050</v>
      </c>
      <c r="X1144" s="2" t="s">
        <v>9</v>
      </c>
      <c r="Y1144" s="1">
        <v>-157768</v>
      </c>
      <c r="Z1144" s="3">
        <v>0</v>
      </c>
      <c r="AA1144" s="3" t="s">
        <v>0</v>
      </c>
      <c r="AB1144" s="3">
        <v>0</v>
      </c>
      <c r="AC1144" s="3">
        <v>0</v>
      </c>
      <c r="AD1144" s="3" t="s">
        <v>0</v>
      </c>
      <c r="AE1144" s="3">
        <v>0</v>
      </c>
    </row>
    <row r="1145" spans="1:31" hidden="1" x14ac:dyDescent="0.25">
      <c r="A1145" s="2" t="s">
        <v>596</v>
      </c>
      <c r="B1145" s="47">
        <v>44280</v>
      </c>
      <c r="C1145" s="2" t="s">
        <v>6</v>
      </c>
      <c r="D1145" s="2" t="s">
        <v>26</v>
      </c>
      <c r="E1145" s="2" t="s">
        <v>200</v>
      </c>
      <c r="F1145" s="2" t="s">
        <v>2647</v>
      </c>
      <c r="G1145" s="2" t="s">
        <v>3</v>
      </c>
      <c r="H1145" s="2" t="s">
        <v>3042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2</v>
      </c>
      <c r="P1145" s="2" t="s">
        <v>1</v>
      </c>
      <c r="Q1145" s="1">
        <v>1968219676.4700003</v>
      </c>
      <c r="R1145" s="1">
        <v>0</v>
      </c>
      <c r="S1145" s="1">
        <v>1643455957.5</v>
      </c>
      <c r="T1145" s="1">
        <v>0</v>
      </c>
      <c r="U1145" s="2" t="s">
        <v>0</v>
      </c>
      <c r="V1145" s="1">
        <v>0</v>
      </c>
      <c r="W1145" s="1">
        <v>279968723.25</v>
      </c>
      <c r="X1145" s="2" t="s">
        <v>0</v>
      </c>
      <c r="Y1145" s="1">
        <v>44794995.719999999</v>
      </c>
      <c r="Z1145" s="3">
        <v>0</v>
      </c>
      <c r="AA1145" s="3" t="s">
        <v>0</v>
      </c>
      <c r="AB1145" s="3">
        <v>0</v>
      </c>
      <c r="AC1145" s="3">
        <v>0</v>
      </c>
      <c r="AD1145" s="3" t="s">
        <v>0</v>
      </c>
      <c r="AE1145" s="3">
        <v>0</v>
      </c>
    </row>
    <row r="1146" spans="1:31" hidden="1" x14ac:dyDescent="0.25">
      <c r="A1146" s="2" t="s">
        <v>597</v>
      </c>
      <c r="B1146" s="47">
        <v>44280</v>
      </c>
      <c r="C1146" s="2" t="s">
        <v>6</v>
      </c>
      <c r="D1146" s="2" t="s">
        <v>26</v>
      </c>
      <c r="E1146" s="2" t="s">
        <v>200</v>
      </c>
      <c r="F1146" s="2" t="s">
        <v>2647</v>
      </c>
      <c r="G1146" s="2" t="s">
        <v>13</v>
      </c>
      <c r="H1146" s="2" t="s">
        <v>1</v>
      </c>
      <c r="I1146" s="1" t="s">
        <v>1062</v>
      </c>
      <c r="J1146" s="1" t="s">
        <v>1</v>
      </c>
      <c r="K1146" s="1" t="s">
        <v>3043</v>
      </c>
      <c r="L1146" s="1" t="s">
        <v>3033</v>
      </c>
      <c r="M1146" s="1">
        <v>20660051.5</v>
      </c>
      <c r="N1146" s="2" t="s">
        <v>12</v>
      </c>
      <c r="O1146" s="2" t="s">
        <v>3044</v>
      </c>
      <c r="P1146" s="2" t="s">
        <v>3045</v>
      </c>
      <c r="Q1146" s="1">
        <v>-20660051.5</v>
      </c>
      <c r="R1146" s="1">
        <v>0</v>
      </c>
      <c r="S1146" s="1">
        <v>-16445307.5</v>
      </c>
      <c r="T1146" s="1">
        <v>0</v>
      </c>
      <c r="U1146" s="2" t="s">
        <v>0</v>
      </c>
      <c r="V1146" s="1">
        <v>0</v>
      </c>
      <c r="W1146" s="1">
        <v>-3633400</v>
      </c>
      <c r="X1146" s="2" t="s">
        <v>9</v>
      </c>
      <c r="Y1146" s="1">
        <v>-581344</v>
      </c>
      <c r="Z1146" s="3">
        <v>0</v>
      </c>
      <c r="AA1146" s="3" t="s">
        <v>0</v>
      </c>
      <c r="AB1146" s="3">
        <v>0</v>
      </c>
      <c r="AC1146" s="3">
        <v>0</v>
      </c>
      <c r="AD1146" s="3" t="s">
        <v>0</v>
      </c>
      <c r="AE1146" s="3">
        <v>0</v>
      </c>
    </row>
    <row r="1147" spans="1:31" hidden="1" x14ac:dyDescent="0.25">
      <c r="A1147" s="2" t="s">
        <v>598</v>
      </c>
      <c r="B1147" s="47">
        <v>44280</v>
      </c>
      <c r="C1147" s="2" t="s">
        <v>27</v>
      </c>
      <c r="D1147" s="2" t="s">
        <v>26</v>
      </c>
      <c r="E1147" s="2" t="s">
        <v>253</v>
      </c>
      <c r="F1147" s="2" t="s">
        <v>2254</v>
      </c>
      <c r="G1147" s="2" t="s">
        <v>3</v>
      </c>
      <c r="H1147" s="2" t="s">
        <v>3046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1">
        <v>1452078375.6287999</v>
      </c>
      <c r="R1147" s="1">
        <v>0</v>
      </c>
      <c r="S1147" s="1">
        <v>901914163.25</v>
      </c>
      <c r="T1147" s="1">
        <v>0</v>
      </c>
      <c r="U1147" s="2" t="s">
        <v>0</v>
      </c>
      <c r="V1147" s="1">
        <v>0</v>
      </c>
      <c r="W1147" s="1">
        <v>474279493.43000001</v>
      </c>
      <c r="X1147" s="2" t="s">
        <v>9</v>
      </c>
      <c r="Y1147" s="1">
        <v>75884718.948799998</v>
      </c>
      <c r="Z1147" s="3">
        <v>0</v>
      </c>
      <c r="AA1147" s="3" t="s">
        <v>0</v>
      </c>
      <c r="AB1147" s="3">
        <v>0</v>
      </c>
      <c r="AC1147" s="3">
        <v>0</v>
      </c>
      <c r="AD1147" s="3" t="s">
        <v>0</v>
      </c>
      <c r="AE1147" s="3">
        <v>0</v>
      </c>
    </row>
    <row r="1148" spans="1:31" ht="15" hidden="1" customHeight="1" x14ac:dyDescent="0.25">
      <c r="A1148" s="2" t="s">
        <v>599</v>
      </c>
      <c r="B1148" s="47">
        <v>44280</v>
      </c>
      <c r="C1148" s="2" t="s">
        <v>27</v>
      </c>
      <c r="D1148" s="2" t="s">
        <v>26</v>
      </c>
      <c r="E1148" s="2" t="s">
        <v>253</v>
      </c>
      <c r="F1148" s="2" t="s">
        <v>2256</v>
      </c>
      <c r="G1148" s="2" t="s">
        <v>3</v>
      </c>
      <c r="H1148" s="2" t="s">
        <v>3047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1903</v>
      </c>
      <c r="P1148" s="2" t="s">
        <v>1904</v>
      </c>
      <c r="Q1148" s="1">
        <v>180748708.93439999</v>
      </c>
      <c r="R1148" s="1">
        <v>0</v>
      </c>
      <c r="S1148" s="1">
        <v>71426270</v>
      </c>
      <c r="T1148" s="1">
        <v>94243481.840000004</v>
      </c>
      <c r="U1148" s="2" t="s">
        <v>9</v>
      </c>
      <c r="V1148" s="1">
        <v>15078957.0944</v>
      </c>
      <c r="W1148" s="1">
        <v>0</v>
      </c>
      <c r="X1148" s="2" t="s">
        <v>0</v>
      </c>
      <c r="Y1148" s="1">
        <v>0</v>
      </c>
      <c r="Z1148" s="3">
        <v>0</v>
      </c>
      <c r="AA1148" s="3" t="s">
        <v>0</v>
      </c>
      <c r="AB1148" s="3">
        <v>0</v>
      </c>
      <c r="AC1148" s="3">
        <v>0</v>
      </c>
      <c r="AD1148" s="3" t="s">
        <v>0</v>
      </c>
      <c r="AE1148" s="3">
        <v>0</v>
      </c>
    </row>
    <row r="1149" spans="1:31" ht="15" hidden="1" customHeight="1" x14ac:dyDescent="0.25">
      <c r="A1149" s="2" t="s">
        <v>600</v>
      </c>
      <c r="B1149" s="47">
        <v>44280</v>
      </c>
      <c r="C1149" s="2" t="s">
        <v>27</v>
      </c>
      <c r="D1149" s="2" t="s">
        <v>26</v>
      </c>
      <c r="E1149" s="2" t="s">
        <v>253</v>
      </c>
      <c r="F1149" s="2" t="s">
        <v>2254</v>
      </c>
      <c r="G1149" s="2" t="s">
        <v>3</v>
      </c>
      <c r="H1149" s="2" t="s">
        <v>3048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1">
        <v>47290968.350000001</v>
      </c>
      <c r="R1149" s="1">
        <v>0</v>
      </c>
      <c r="S1149" s="1">
        <v>33835870.25</v>
      </c>
      <c r="T1149" s="1">
        <v>0</v>
      </c>
      <c r="U1149" s="2" t="s">
        <v>0</v>
      </c>
      <c r="V1149" s="1">
        <v>0</v>
      </c>
      <c r="W1149" s="1">
        <v>11599222.5</v>
      </c>
      <c r="X1149" s="2" t="s">
        <v>9</v>
      </c>
      <c r="Y1149" s="1">
        <v>1855875.6</v>
      </c>
      <c r="Z1149" s="3">
        <v>0</v>
      </c>
      <c r="AA1149" s="3" t="s">
        <v>0</v>
      </c>
      <c r="AB1149" s="3">
        <v>0</v>
      </c>
      <c r="AC1149" s="3">
        <v>0</v>
      </c>
      <c r="AD1149" s="3" t="s">
        <v>0</v>
      </c>
      <c r="AE1149" s="3">
        <v>0</v>
      </c>
    </row>
    <row r="1150" spans="1:31" ht="15" hidden="1" customHeight="1" x14ac:dyDescent="0.25">
      <c r="A1150" s="2" t="s">
        <v>602</v>
      </c>
      <c r="B1150" s="47">
        <v>44280</v>
      </c>
      <c r="C1150" s="2" t="s">
        <v>6</v>
      </c>
      <c r="D1150" s="2" t="s">
        <v>24</v>
      </c>
      <c r="E1150" s="2" t="s">
        <v>196</v>
      </c>
      <c r="F1150" s="2" t="s">
        <v>1197</v>
      </c>
      <c r="G1150" s="2" t="s">
        <v>3</v>
      </c>
      <c r="H1150" s="2" t="s">
        <v>3049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1">
        <v>1799286056.1899998</v>
      </c>
      <c r="R1150" s="1">
        <v>0</v>
      </c>
      <c r="S1150" s="1">
        <v>1433770414.75</v>
      </c>
      <c r="T1150" s="1">
        <v>0</v>
      </c>
      <c r="U1150" s="2" t="s">
        <v>0</v>
      </c>
      <c r="V1150" s="1">
        <v>0</v>
      </c>
      <c r="W1150" s="1">
        <v>311740984</v>
      </c>
      <c r="X1150" s="2" t="s">
        <v>0</v>
      </c>
      <c r="Y1150" s="1">
        <v>49878557.439999998</v>
      </c>
      <c r="Z1150" s="3">
        <v>0</v>
      </c>
      <c r="AA1150" s="3" t="s">
        <v>0</v>
      </c>
      <c r="AB1150" s="3">
        <v>0</v>
      </c>
      <c r="AC1150" s="3">
        <v>3607500</v>
      </c>
      <c r="AD1150" s="3" t="s">
        <v>0</v>
      </c>
      <c r="AE1150" s="3">
        <v>288600</v>
      </c>
    </row>
    <row r="1151" spans="1:31" ht="15" hidden="1" customHeight="1" x14ac:dyDescent="0.25">
      <c r="A1151" s="2" t="s">
        <v>603</v>
      </c>
      <c r="B1151" s="47">
        <v>44280</v>
      </c>
      <c r="C1151" s="2" t="s">
        <v>27</v>
      </c>
      <c r="D1151" s="2" t="s">
        <v>24</v>
      </c>
      <c r="E1151" s="2" t="s">
        <v>358</v>
      </c>
      <c r="F1151" s="2" t="s">
        <v>1089</v>
      </c>
      <c r="G1151" s="2" t="s">
        <v>3</v>
      </c>
      <c r="H1151" s="2" t="s">
        <v>3050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98</v>
      </c>
      <c r="P1151" s="2" t="s">
        <v>1</v>
      </c>
      <c r="Q1151" s="1">
        <v>0</v>
      </c>
      <c r="R1151" s="1">
        <v>0</v>
      </c>
      <c r="S1151" s="1">
        <v>0</v>
      </c>
      <c r="T1151" s="1">
        <v>0</v>
      </c>
      <c r="U1151" s="2" t="s">
        <v>0</v>
      </c>
      <c r="V1151" s="1">
        <v>0</v>
      </c>
      <c r="W1151" s="1">
        <v>0</v>
      </c>
      <c r="X1151" s="2" t="s">
        <v>9</v>
      </c>
      <c r="Y1151" s="1">
        <v>0</v>
      </c>
      <c r="Z1151" s="3">
        <v>0</v>
      </c>
      <c r="AA1151" s="3" t="s">
        <v>0</v>
      </c>
      <c r="AB1151" s="3">
        <v>0</v>
      </c>
      <c r="AC1151" s="3">
        <v>0</v>
      </c>
      <c r="AD1151" s="3" t="s">
        <v>0</v>
      </c>
      <c r="AE1151" s="3">
        <v>0</v>
      </c>
    </row>
    <row r="1152" spans="1:31" ht="15" hidden="1" customHeight="1" x14ac:dyDescent="0.25">
      <c r="A1152" s="2" t="s">
        <v>604</v>
      </c>
      <c r="B1152" s="47">
        <v>44280</v>
      </c>
      <c r="C1152" s="2" t="s">
        <v>6</v>
      </c>
      <c r="D1152" s="2" t="s">
        <v>22</v>
      </c>
      <c r="E1152" s="2" t="s">
        <v>194</v>
      </c>
      <c r="F1152" s="2" t="s">
        <v>1046</v>
      </c>
      <c r="G1152" s="2" t="s">
        <v>3</v>
      </c>
      <c r="H1152" s="2" t="s">
        <v>3051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512540724.65000004</v>
      </c>
      <c r="R1152" s="1">
        <v>0</v>
      </c>
      <c r="S1152" s="1">
        <v>426540525.75</v>
      </c>
      <c r="T1152" s="1">
        <v>0</v>
      </c>
      <c r="U1152" s="2" t="s">
        <v>0</v>
      </c>
      <c r="V1152" s="1">
        <v>0</v>
      </c>
      <c r="W1152" s="1">
        <v>74138102.5</v>
      </c>
      <c r="X1152" s="2" t="s">
        <v>9</v>
      </c>
      <c r="Y1152" s="1">
        <v>11862096.4</v>
      </c>
      <c r="Z1152" s="3">
        <v>0</v>
      </c>
      <c r="AA1152" s="3" t="s">
        <v>0</v>
      </c>
      <c r="AB1152" s="3">
        <v>0</v>
      </c>
      <c r="AC1152" s="3">
        <v>0</v>
      </c>
      <c r="AD1152" s="3" t="s">
        <v>0</v>
      </c>
      <c r="AE1152" s="3">
        <v>0</v>
      </c>
    </row>
    <row r="1153" spans="1:31" ht="15" hidden="1" customHeight="1" x14ac:dyDescent="0.25">
      <c r="A1153" s="2" t="s">
        <v>605</v>
      </c>
      <c r="B1153" s="47">
        <v>44280</v>
      </c>
      <c r="C1153" s="2" t="s">
        <v>6</v>
      </c>
      <c r="D1153" s="2" t="s">
        <v>1031</v>
      </c>
      <c r="E1153" s="2" t="s">
        <v>1032</v>
      </c>
      <c r="F1153" s="2" t="s">
        <v>910</v>
      </c>
      <c r="G1153" s="2" t="s">
        <v>3</v>
      </c>
      <c r="H1153" s="2" t="s">
        <v>3052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1">
        <v>1312032065.0888</v>
      </c>
      <c r="R1153" s="1">
        <v>0</v>
      </c>
      <c r="S1153" s="1">
        <v>896777172.5</v>
      </c>
      <c r="T1153" s="1">
        <v>0</v>
      </c>
      <c r="U1153" s="2" t="s">
        <v>0</v>
      </c>
      <c r="V1153" s="1">
        <v>0</v>
      </c>
      <c r="W1153" s="1">
        <v>357978355.68000001</v>
      </c>
      <c r="X1153" s="2" t="s">
        <v>0</v>
      </c>
      <c r="Y1153" s="1">
        <v>57276536.908800006</v>
      </c>
      <c r="Z1153" s="3">
        <v>0</v>
      </c>
      <c r="AA1153" s="3" t="s">
        <v>0</v>
      </c>
      <c r="AB1153" s="3">
        <v>0</v>
      </c>
      <c r="AC1153" s="3">
        <v>0</v>
      </c>
      <c r="AD1153" s="3" t="s">
        <v>0</v>
      </c>
      <c r="AE1153" s="3">
        <v>0</v>
      </c>
    </row>
    <row r="1154" spans="1:31" ht="15" hidden="1" customHeight="1" x14ac:dyDescent="0.25">
      <c r="A1154" s="2" t="s">
        <v>606</v>
      </c>
      <c r="B1154" s="47">
        <v>44280</v>
      </c>
      <c r="C1154" s="2" t="s">
        <v>27</v>
      </c>
      <c r="D1154" s="2" t="s">
        <v>1031</v>
      </c>
      <c r="E1154" s="2" t="s">
        <v>1104</v>
      </c>
      <c r="F1154" s="2" t="s">
        <v>3053</v>
      </c>
      <c r="G1154" s="2" t="s">
        <v>3</v>
      </c>
      <c r="H1154" s="2" t="s">
        <v>3054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1">
        <v>32261484</v>
      </c>
      <c r="R1154" s="1">
        <v>0</v>
      </c>
      <c r="S1154" s="1">
        <v>5696150</v>
      </c>
      <c r="T1154" s="1">
        <v>0</v>
      </c>
      <c r="U1154" s="2" t="s">
        <v>0</v>
      </c>
      <c r="V1154" s="1">
        <v>0</v>
      </c>
      <c r="W1154" s="1">
        <v>22901150</v>
      </c>
      <c r="X1154" s="2" t="s">
        <v>9</v>
      </c>
      <c r="Y1154" s="1">
        <v>3664184</v>
      </c>
      <c r="Z1154" s="3">
        <v>0</v>
      </c>
      <c r="AA1154" s="3" t="s">
        <v>0</v>
      </c>
      <c r="AB1154" s="3">
        <v>0</v>
      </c>
      <c r="AC1154" s="3">
        <v>0</v>
      </c>
      <c r="AD1154" s="3" t="s">
        <v>0</v>
      </c>
      <c r="AE1154" s="3">
        <v>0</v>
      </c>
    </row>
    <row r="1155" spans="1:31" ht="15" hidden="1" customHeight="1" x14ac:dyDescent="0.25">
      <c r="A1155" s="2" t="s">
        <v>607</v>
      </c>
      <c r="B1155" s="47">
        <v>44280</v>
      </c>
      <c r="C1155" s="2" t="s">
        <v>27</v>
      </c>
      <c r="D1155" s="2" t="s">
        <v>1031</v>
      </c>
      <c r="E1155" s="2" t="s">
        <v>1104</v>
      </c>
      <c r="F1155" s="2" t="s">
        <v>3055</v>
      </c>
      <c r="G1155" s="2" t="s">
        <v>3</v>
      </c>
      <c r="H1155" s="2" t="s">
        <v>3056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3057</v>
      </c>
      <c r="P1155" s="2" t="s">
        <v>3058</v>
      </c>
      <c r="Q1155" s="1">
        <v>1839122</v>
      </c>
      <c r="R1155" s="1">
        <v>0</v>
      </c>
      <c r="S1155" s="1">
        <v>0</v>
      </c>
      <c r="T1155" s="1">
        <v>1585450</v>
      </c>
      <c r="U1155" s="2" t="s">
        <v>9</v>
      </c>
      <c r="V1155" s="1">
        <v>253672</v>
      </c>
      <c r="W1155" s="1">
        <v>0</v>
      </c>
      <c r="X1155" s="2" t="s">
        <v>0</v>
      </c>
      <c r="Y1155" s="1">
        <v>0</v>
      </c>
      <c r="Z1155" s="3">
        <v>0</v>
      </c>
      <c r="AA1155" s="3" t="s">
        <v>0</v>
      </c>
      <c r="AB1155" s="3">
        <v>0</v>
      </c>
      <c r="AC1155" s="3">
        <v>0</v>
      </c>
      <c r="AD1155" s="3" t="s">
        <v>0</v>
      </c>
      <c r="AE1155" s="3">
        <v>0</v>
      </c>
    </row>
    <row r="1156" spans="1:31" ht="15" hidden="1" customHeight="1" x14ac:dyDescent="0.25">
      <c r="A1156" s="2" t="s">
        <v>608</v>
      </c>
      <c r="B1156" s="47">
        <v>44280</v>
      </c>
      <c r="C1156" s="2" t="s">
        <v>6</v>
      </c>
      <c r="D1156" s="2" t="s">
        <v>19</v>
      </c>
      <c r="E1156" s="2" t="s">
        <v>185</v>
      </c>
      <c r="F1156" s="2" t="s">
        <v>920</v>
      </c>
      <c r="G1156" s="2" t="s">
        <v>3</v>
      </c>
      <c r="H1156" s="2" t="s">
        <v>3059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1">
        <v>384942365.10000002</v>
      </c>
      <c r="R1156" s="1">
        <v>0</v>
      </c>
      <c r="S1156" s="1">
        <v>292996244</v>
      </c>
      <c r="T1156" s="1">
        <v>0</v>
      </c>
      <c r="U1156" s="2" t="s">
        <v>0</v>
      </c>
      <c r="V1156" s="1">
        <v>0</v>
      </c>
      <c r="W1156" s="1">
        <v>79263897.5</v>
      </c>
      <c r="X1156" s="2" t="s">
        <v>9</v>
      </c>
      <c r="Y1156" s="1">
        <v>12682223.6</v>
      </c>
      <c r="Z1156" s="3">
        <v>0</v>
      </c>
      <c r="AA1156" s="3" t="s">
        <v>0</v>
      </c>
      <c r="AB1156" s="3">
        <v>0</v>
      </c>
      <c r="AC1156" s="3">
        <v>0</v>
      </c>
      <c r="AD1156" s="3" t="s">
        <v>0</v>
      </c>
      <c r="AE1156" s="3">
        <v>0</v>
      </c>
    </row>
    <row r="1157" spans="1:31" ht="15" hidden="1" customHeight="1" x14ac:dyDescent="0.25">
      <c r="A1157" s="2" t="s">
        <v>609</v>
      </c>
      <c r="B1157" s="47">
        <v>44280</v>
      </c>
      <c r="C1157" s="2" t="s">
        <v>6</v>
      </c>
      <c r="D1157" s="2" t="s">
        <v>14</v>
      </c>
      <c r="E1157" s="2" t="s">
        <v>181</v>
      </c>
      <c r="F1157" s="2" t="s">
        <v>3060</v>
      </c>
      <c r="G1157" s="2" t="s">
        <v>3</v>
      </c>
      <c r="H1157" s="2" t="s">
        <v>3061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1">
        <v>916541304.89999998</v>
      </c>
      <c r="R1157" s="1">
        <v>0</v>
      </c>
      <c r="S1157" s="1">
        <v>845257622.89999998</v>
      </c>
      <c r="T1157" s="1">
        <v>0</v>
      </c>
      <c r="U1157" s="2" t="s">
        <v>0</v>
      </c>
      <c r="V1157" s="1">
        <v>0</v>
      </c>
      <c r="W1157" s="1">
        <v>61451450</v>
      </c>
      <c r="X1157" s="2" t="s">
        <v>0</v>
      </c>
      <c r="Y1157" s="1">
        <v>9832232</v>
      </c>
      <c r="Z1157" s="3">
        <v>0</v>
      </c>
      <c r="AA1157" s="3" t="s">
        <v>0</v>
      </c>
      <c r="AB1157" s="3">
        <v>0</v>
      </c>
      <c r="AC1157" s="3">
        <v>0</v>
      </c>
      <c r="AD1157" s="3" t="s">
        <v>0</v>
      </c>
      <c r="AE1157" s="3">
        <v>0</v>
      </c>
    </row>
    <row r="1158" spans="1:31" ht="15" hidden="1" customHeight="1" x14ac:dyDescent="0.25">
      <c r="A1158" s="2" t="s">
        <v>610</v>
      </c>
      <c r="B1158" s="47">
        <v>44280</v>
      </c>
      <c r="C1158" s="2" t="s">
        <v>6</v>
      </c>
      <c r="D1158" s="2" t="s">
        <v>10</v>
      </c>
      <c r="E1158" s="2" t="s">
        <v>178</v>
      </c>
      <c r="F1158" s="2" t="s">
        <v>3062</v>
      </c>
      <c r="G1158" s="2" t="s">
        <v>3</v>
      </c>
      <c r="H1158" s="2" t="s">
        <v>3063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134696798</v>
      </c>
      <c r="R1158" s="1">
        <v>0</v>
      </c>
      <c r="S1158" s="1">
        <v>83742174</v>
      </c>
      <c r="T1158" s="1">
        <v>0</v>
      </c>
      <c r="U1158" s="2" t="s">
        <v>0</v>
      </c>
      <c r="V1158" s="1">
        <v>0</v>
      </c>
      <c r="W1158" s="1">
        <v>43926400</v>
      </c>
      <c r="X1158" s="2" t="s">
        <v>9</v>
      </c>
      <c r="Y1158" s="1">
        <v>7028224</v>
      </c>
      <c r="Z1158" s="3">
        <v>0</v>
      </c>
      <c r="AA1158" s="3" t="s">
        <v>0</v>
      </c>
      <c r="AB1158" s="3">
        <v>0</v>
      </c>
      <c r="AC1158" s="3">
        <v>0</v>
      </c>
      <c r="AD1158" s="3" t="s">
        <v>0</v>
      </c>
      <c r="AE1158" s="3">
        <v>0</v>
      </c>
    </row>
    <row r="1159" spans="1:31" ht="15" hidden="1" customHeight="1" x14ac:dyDescent="0.25">
      <c r="A1159" s="2" t="s">
        <v>611</v>
      </c>
      <c r="B1159" s="47">
        <v>44280</v>
      </c>
      <c r="C1159" s="2" t="s">
        <v>6</v>
      </c>
      <c r="D1159" s="2" t="s">
        <v>280</v>
      </c>
      <c r="E1159" s="2" t="s">
        <v>204</v>
      </c>
      <c r="F1159" s="2" t="s">
        <v>1234</v>
      </c>
      <c r="G1159" s="2" t="s">
        <v>3</v>
      </c>
      <c r="H1159" s="2" t="s">
        <v>3064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/>
      <c r="N1159" s="2" t="s">
        <v>1</v>
      </c>
      <c r="O1159" s="2" t="s">
        <v>2</v>
      </c>
      <c r="P1159" s="2"/>
      <c r="Q1159" s="1">
        <v>129383959.5</v>
      </c>
      <c r="R1159" s="1">
        <v>0</v>
      </c>
      <c r="S1159" s="1">
        <v>126482567.5</v>
      </c>
      <c r="T1159" s="1">
        <v>0</v>
      </c>
      <c r="U1159" s="2" t="s">
        <v>0</v>
      </c>
      <c r="V1159" s="1">
        <v>0</v>
      </c>
      <c r="W1159" s="1">
        <v>2501200</v>
      </c>
      <c r="X1159" s="2" t="s">
        <v>0</v>
      </c>
      <c r="Y1159" s="1">
        <v>400192</v>
      </c>
      <c r="Z1159" s="3">
        <v>0</v>
      </c>
      <c r="AA1159" s="3" t="s">
        <v>0</v>
      </c>
      <c r="AB1159" s="3">
        <v>0</v>
      </c>
      <c r="AC1159" s="3">
        <v>0</v>
      </c>
      <c r="AD1159" s="3" t="s">
        <v>0</v>
      </c>
      <c r="AE1159" s="3">
        <v>0</v>
      </c>
    </row>
    <row r="1160" spans="1:31" ht="15" hidden="1" customHeight="1" x14ac:dyDescent="0.25">
      <c r="A1160" s="2" t="s">
        <v>612</v>
      </c>
      <c r="B1160" s="47">
        <v>44280</v>
      </c>
      <c r="C1160" s="2" t="s">
        <v>6</v>
      </c>
      <c r="D1160" s="2" t="s">
        <v>7</v>
      </c>
      <c r="E1160" s="2" t="s">
        <v>762</v>
      </c>
      <c r="F1160" s="2" t="s">
        <v>3065</v>
      </c>
      <c r="G1160" s="2" t="s">
        <v>3</v>
      </c>
      <c r="H1160" s="2" t="s">
        <v>3066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2</v>
      </c>
      <c r="P1160" s="2" t="s">
        <v>1</v>
      </c>
      <c r="Q1160" s="1">
        <v>199487350</v>
      </c>
      <c r="R1160" s="1">
        <v>0</v>
      </c>
      <c r="S1160" s="1">
        <v>174271850</v>
      </c>
      <c r="T1160" s="1">
        <v>0</v>
      </c>
      <c r="U1160" s="2" t="s">
        <v>0</v>
      </c>
      <c r="V1160" s="1">
        <v>0</v>
      </c>
      <c r="W1160" s="1">
        <v>21737500</v>
      </c>
      <c r="X1160" s="2" t="s">
        <v>9</v>
      </c>
      <c r="Y1160" s="1">
        <v>3478000</v>
      </c>
      <c r="Z1160" s="3">
        <v>0</v>
      </c>
      <c r="AA1160" s="3" t="s">
        <v>0</v>
      </c>
      <c r="AB1160" s="3">
        <v>0</v>
      </c>
      <c r="AC1160" s="3">
        <v>0</v>
      </c>
      <c r="AD1160" s="3" t="s">
        <v>0</v>
      </c>
      <c r="AE1160" s="3">
        <v>0</v>
      </c>
    </row>
    <row r="1161" spans="1:31" ht="15" hidden="1" customHeight="1" x14ac:dyDescent="0.25">
      <c r="A1161" s="2" t="s">
        <v>613</v>
      </c>
      <c r="B1161" s="47">
        <v>44280</v>
      </c>
      <c r="C1161" s="2" t="s">
        <v>6</v>
      </c>
      <c r="D1161" s="2" t="s">
        <v>5</v>
      </c>
      <c r="E1161" s="2" t="s">
        <v>175</v>
      </c>
      <c r="F1161" s="2" t="s">
        <v>1178</v>
      </c>
      <c r="G1161" s="2" t="s">
        <v>3</v>
      </c>
      <c r="H1161" s="2" t="s">
        <v>3067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404821210.26999998</v>
      </c>
      <c r="R1161" s="1">
        <v>0</v>
      </c>
      <c r="S1161" s="1">
        <v>322569100.25</v>
      </c>
      <c r="T1161" s="1">
        <v>0</v>
      </c>
      <c r="U1161" s="2" t="s">
        <v>0</v>
      </c>
      <c r="V1161" s="1">
        <v>0</v>
      </c>
      <c r="W1161" s="1">
        <v>67548284.5</v>
      </c>
      <c r="X1161" s="2" t="s">
        <v>9</v>
      </c>
      <c r="Y1161" s="1">
        <v>10807725.52</v>
      </c>
      <c r="Z1161" s="3">
        <v>0</v>
      </c>
      <c r="AA1161" s="3" t="s">
        <v>0</v>
      </c>
      <c r="AB1161" s="3">
        <v>0</v>
      </c>
      <c r="AC1161" s="3">
        <v>3607500</v>
      </c>
      <c r="AD1161" s="3" t="s">
        <v>0</v>
      </c>
      <c r="AE1161" s="3">
        <v>288600</v>
      </c>
    </row>
    <row r="1162" spans="1:31" ht="15" hidden="1" customHeight="1" x14ac:dyDescent="0.25">
      <c r="A1162" s="2" t="s">
        <v>614</v>
      </c>
      <c r="B1162" s="46">
        <v>44280</v>
      </c>
      <c r="C1162" s="2" t="s">
        <v>6</v>
      </c>
      <c r="D1162" s="2" t="s">
        <v>1007</v>
      </c>
      <c r="E1162" s="2" t="s">
        <v>907</v>
      </c>
      <c r="F1162" s="59" t="s">
        <v>3068</v>
      </c>
      <c r="G1162" s="2" t="s">
        <v>3</v>
      </c>
      <c r="H1162" s="2" t="s">
        <v>3069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1">
        <v>281979556</v>
      </c>
      <c r="R1162" s="1">
        <v>0</v>
      </c>
      <c r="S1162" s="1">
        <v>232260100</v>
      </c>
      <c r="T1162" s="1">
        <v>0</v>
      </c>
      <c r="U1162" s="2" t="s">
        <v>0</v>
      </c>
      <c r="V1162" s="1">
        <v>0</v>
      </c>
      <c r="W1162" s="1">
        <v>42861600</v>
      </c>
      <c r="X1162" s="2" t="s">
        <v>9</v>
      </c>
      <c r="Y1162" s="1">
        <v>6857856</v>
      </c>
      <c r="Z1162" s="3">
        <v>0</v>
      </c>
      <c r="AA1162" s="3" t="s">
        <v>0</v>
      </c>
      <c r="AB1162" s="3">
        <v>0</v>
      </c>
      <c r="AC1162" s="3">
        <v>0</v>
      </c>
      <c r="AD1162" s="3" t="s">
        <v>0</v>
      </c>
      <c r="AE1162" s="3">
        <v>0</v>
      </c>
    </row>
    <row r="1163" spans="1:31" ht="15" hidden="1" customHeight="1" x14ac:dyDescent="0.25">
      <c r="A1163" s="2" t="s">
        <v>615</v>
      </c>
      <c r="B1163" s="47">
        <v>44281</v>
      </c>
      <c r="C1163" s="2" t="s">
        <v>27</v>
      </c>
      <c r="D1163" s="2" t="s">
        <v>49</v>
      </c>
      <c r="E1163" s="2" t="s">
        <v>223</v>
      </c>
      <c r="F1163" s="2" t="s">
        <v>3070</v>
      </c>
      <c r="G1163" s="2" t="s">
        <v>3</v>
      </c>
      <c r="H1163" s="2" t="s">
        <v>3071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775818284.94079995</v>
      </c>
      <c r="R1163" s="1">
        <v>0</v>
      </c>
      <c r="S1163" s="1">
        <v>565350639.5</v>
      </c>
      <c r="T1163" s="1">
        <v>0</v>
      </c>
      <c r="U1163" s="2" t="s">
        <v>0</v>
      </c>
      <c r="V1163" s="1">
        <v>0</v>
      </c>
      <c r="W1163" s="1">
        <v>181437625.38</v>
      </c>
      <c r="X1163" s="2" t="s">
        <v>9</v>
      </c>
      <c r="Y1163" s="1">
        <v>29030020.060799997</v>
      </c>
      <c r="Z1163" s="3">
        <v>0</v>
      </c>
      <c r="AA1163" s="3" t="s">
        <v>0</v>
      </c>
      <c r="AB1163" s="3">
        <v>0</v>
      </c>
      <c r="AC1163" s="3">
        <v>0</v>
      </c>
      <c r="AD1163" s="3" t="s">
        <v>0</v>
      </c>
      <c r="AE1163" s="3">
        <v>0</v>
      </c>
    </row>
    <row r="1164" spans="1:31" ht="15" hidden="1" customHeight="1" x14ac:dyDescent="0.25">
      <c r="A1164" s="2" t="s">
        <v>616</v>
      </c>
      <c r="B1164" s="47">
        <v>44281</v>
      </c>
      <c r="C1164" s="2" t="s">
        <v>27</v>
      </c>
      <c r="D1164" s="2" t="s">
        <v>49</v>
      </c>
      <c r="E1164" s="2" t="s">
        <v>223</v>
      </c>
      <c r="F1164" s="2" t="s">
        <v>3070</v>
      </c>
      <c r="G1164" s="2" t="s">
        <v>3</v>
      </c>
      <c r="H1164" s="2" t="s">
        <v>3072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1">
        <v>619111042.78920007</v>
      </c>
      <c r="R1164" s="1">
        <v>0</v>
      </c>
      <c r="S1164" s="1">
        <v>407252040</v>
      </c>
      <c r="T1164" s="1">
        <v>0</v>
      </c>
      <c r="U1164" s="2" t="s">
        <v>0</v>
      </c>
      <c r="V1164" s="1">
        <v>0</v>
      </c>
      <c r="W1164" s="1">
        <v>182637071.37</v>
      </c>
      <c r="X1164" s="2" t="s">
        <v>9</v>
      </c>
      <c r="Y1164" s="1">
        <v>29221931.419200003</v>
      </c>
      <c r="Z1164" s="3">
        <v>0</v>
      </c>
      <c r="AA1164" s="3" t="s">
        <v>0</v>
      </c>
      <c r="AB1164" s="3">
        <v>0</v>
      </c>
      <c r="AC1164" s="3">
        <v>0</v>
      </c>
      <c r="AD1164" s="3" t="s">
        <v>0</v>
      </c>
      <c r="AE1164" s="3">
        <v>0</v>
      </c>
    </row>
    <row r="1165" spans="1:31" ht="15" hidden="1" customHeight="1" x14ac:dyDescent="0.25">
      <c r="A1165" s="2" t="s">
        <v>617</v>
      </c>
      <c r="B1165" s="47">
        <v>44281</v>
      </c>
      <c r="C1165" s="2" t="s">
        <v>6</v>
      </c>
      <c r="D1165" s="2" t="s">
        <v>49</v>
      </c>
      <c r="E1165" s="2" t="s">
        <v>232</v>
      </c>
      <c r="F1165" s="2" t="s">
        <v>1441</v>
      </c>
      <c r="G1165" s="2" t="s">
        <v>3</v>
      </c>
      <c r="H1165" s="2" t="s">
        <v>3073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1566135238.5604</v>
      </c>
      <c r="R1165" s="1">
        <v>0</v>
      </c>
      <c r="S1165" s="1">
        <v>1260614613.5</v>
      </c>
      <c r="T1165" s="1">
        <v>0</v>
      </c>
      <c r="U1165" s="2" t="s">
        <v>0</v>
      </c>
      <c r="V1165" s="1">
        <v>0</v>
      </c>
      <c r="W1165" s="1">
        <v>263379849.19</v>
      </c>
      <c r="X1165" s="2" t="s">
        <v>9</v>
      </c>
      <c r="Y1165" s="1">
        <v>42140775.870400004</v>
      </c>
      <c r="Z1165" s="3">
        <v>0</v>
      </c>
      <c r="AA1165" s="3" t="s">
        <v>0</v>
      </c>
      <c r="AB1165" s="3">
        <v>0</v>
      </c>
      <c r="AC1165" s="3">
        <v>0</v>
      </c>
      <c r="AD1165" s="3" t="s">
        <v>0</v>
      </c>
      <c r="AE1165" s="3">
        <v>0</v>
      </c>
    </row>
    <row r="1166" spans="1:31" ht="15" hidden="1" customHeight="1" x14ac:dyDescent="0.25">
      <c r="A1166" s="2" t="s">
        <v>618</v>
      </c>
      <c r="B1166" s="47">
        <v>44281</v>
      </c>
      <c r="C1166" s="2" t="s">
        <v>6</v>
      </c>
      <c r="D1166" s="2" t="s">
        <v>49</v>
      </c>
      <c r="E1166" s="2" t="s">
        <v>232</v>
      </c>
      <c r="F1166" s="2" t="s">
        <v>1441</v>
      </c>
      <c r="G1166" s="2" t="s">
        <v>3</v>
      </c>
      <c r="H1166" s="2" t="s">
        <v>3074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3075</v>
      </c>
      <c r="P1166" s="2" t="s">
        <v>3076</v>
      </c>
      <c r="Q1166" s="1">
        <v>12684875</v>
      </c>
      <c r="R1166" s="1">
        <v>0</v>
      </c>
      <c r="S1166" s="1">
        <v>12684875</v>
      </c>
      <c r="T1166" s="1">
        <v>0</v>
      </c>
      <c r="U1166" s="2" t="s">
        <v>0</v>
      </c>
      <c r="V1166" s="1">
        <v>0</v>
      </c>
      <c r="W1166" s="1">
        <v>0</v>
      </c>
      <c r="X1166" s="2" t="s">
        <v>0</v>
      </c>
      <c r="Y1166" s="1">
        <v>0</v>
      </c>
      <c r="Z1166" s="3">
        <v>0</v>
      </c>
      <c r="AA1166" s="3" t="s">
        <v>0</v>
      </c>
      <c r="AB1166" s="3">
        <v>0</v>
      </c>
      <c r="AC1166" s="3">
        <v>0</v>
      </c>
      <c r="AD1166" s="3" t="s">
        <v>0</v>
      </c>
      <c r="AE1166" s="3">
        <v>0</v>
      </c>
    </row>
    <row r="1167" spans="1:31" ht="15" hidden="1" customHeight="1" x14ac:dyDescent="0.25">
      <c r="A1167" s="2" t="s">
        <v>619</v>
      </c>
      <c r="B1167" s="47">
        <v>44281</v>
      </c>
      <c r="C1167" s="2" t="s">
        <v>6</v>
      </c>
      <c r="D1167" s="2" t="s">
        <v>49</v>
      </c>
      <c r="E1167" s="2" t="s">
        <v>232</v>
      </c>
      <c r="F1167" s="2" t="s">
        <v>1441</v>
      </c>
      <c r="G1167" s="2" t="s">
        <v>3</v>
      </c>
      <c r="H1167" s="2" t="s">
        <v>3077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611757479.98199999</v>
      </c>
      <c r="R1167" s="1">
        <v>0</v>
      </c>
      <c r="S1167" s="1">
        <v>463295535.99999994</v>
      </c>
      <c r="T1167" s="1">
        <v>0</v>
      </c>
      <c r="U1167" s="2" t="s">
        <v>0</v>
      </c>
      <c r="V1167" s="1">
        <v>0</v>
      </c>
      <c r="W1167" s="1">
        <v>121085468.95</v>
      </c>
      <c r="X1167" s="2" t="s">
        <v>0</v>
      </c>
      <c r="Y1167" s="1">
        <v>19373675.032000002</v>
      </c>
      <c r="Z1167" s="3">
        <v>0</v>
      </c>
      <c r="AA1167" s="3" t="s">
        <v>0</v>
      </c>
      <c r="AB1167" s="3">
        <v>0</v>
      </c>
      <c r="AC1167" s="3">
        <v>7410000</v>
      </c>
      <c r="AD1167" s="3" t="s">
        <v>0</v>
      </c>
      <c r="AE1167" s="3">
        <v>592800</v>
      </c>
    </row>
    <row r="1168" spans="1:31" ht="15" hidden="1" customHeight="1" x14ac:dyDescent="0.25">
      <c r="A1168" s="2" t="s">
        <v>620</v>
      </c>
      <c r="B1168" s="47">
        <v>44281</v>
      </c>
      <c r="C1168" s="2" t="s">
        <v>35</v>
      </c>
      <c r="D1168" s="2" t="s">
        <v>42</v>
      </c>
      <c r="E1168" s="2" t="s">
        <v>219</v>
      </c>
      <c r="F1168" s="2" t="s">
        <v>3078</v>
      </c>
      <c r="G1168" s="2" t="s">
        <v>3</v>
      </c>
      <c r="H1168" s="2" t="s">
        <v>3079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609345325.89999998</v>
      </c>
      <c r="R1168" s="1">
        <v>0</v>
      </c>
      <c r="S1168" s="1">
        <v>558189325.89999998</v>
      </c>
      <c r="T1168" s="1">
        <v>0</v>
      </c>
      <c r="U1168" s="2" t="s">
        <v>0</v>
      </c>
      <c r="V1168" s="1">
        <v>0</v>
      </c>
      <c r="W1168" s="1">
        <v>44100000</v>
      </c>
      <c r="X1168" s="2" t="s">
        <v>0</v>
      </c>
      <c r="Y1168" s="1">
        <v>7056000</v>
      </c>
      <c r="Z1168" s="3">
        <v>0</v>
      </c>
      <c r="AA1168" s="3" t="s">
        <v>0</v>
      </c>
      <c r="AB1168" s="3">
        <v>0</v>
      </c>
      <c r="AC1168" s="3">
        <v>0</v>
      </c>
      <c r="AD1168" s="3" t="s">
        <v>0</v>
      </c>
      <c r="AE1168" s="3">
        <v>0</v>
      </c>
    </row>
    <row r="1169" spans="1:31" ht="15" hidden="1" customHeight="1" x14ac:dyDescent="0.25">
      <c r="A1169" s="2" t="s">
        <v>621</v>
      </c>
      <c r="B1169" s="47">
        <v>44281</v>
      </c>
      <c r="C1169" s="2" t="s">
        <v>35</v>
      </c>
      <c r="D1169" s="2" t="s">
        <v>42</v>
      </c>
      <c r="E1169" s="2" t="s">
        <v>219</v>
      </c>
      <c r="F1169" s="2" t="s">
        <v>3078</v>
      </c>
      <c r="G1169" s="2" t="s">
        <v>13</v>
      </c>
      <c r="H1169" s="2"/>
      <c r="I1169" s="2" t="s">
        <v>3080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1">
        <v>-7314403.2000000002</v>
      </c>
      <c r="R1169" s="1">
        <v>0</v>
      </c>
      <c r="S1169" s="1"/>
      <c r="T1169" s="1">
        <v>0</v>
      </c>
      <c r="U1169" s="2" t="s">
        <v>0</v>
      </c>
      <c r="V1169" s="1">
        <v>0</v>
      </c>
      <c r="W1169" s="1">
        <v>-6305520</v>
      </c>
      <c r="X1169" s="2" t="s">
        <v>0</v>
      </c>
      <c r="Y1169" s="1">
        <v>-1008883.2000000001</v>
      </c>
      <c r="Z1169" s="3">
        <v>0</v>
      </c>
      <c r="AA1169" s="3" t="s">
        <v>0</v>
      </c>
      <c r="AB1169" s="3">
        <v>0</v>
      </c>
      <c r="AC1169" s="3">
        <v>0</v>
      </c>
      <c r="AD1169" s="3" t="s">
        <v>0</v>
      </c>
      <c r="AE1169" s="3">
        <v>0</v>
      </c>
    </row>
    <row r="1170" spans="1:31" ht="15" hidden="1" customHeight="1" x14ac:dyDescent="0.25">
      <c r="A1170" s="2" t="s">
        <v>622</v>
      </c>
      <c r="B1170" s="47">
        <v>44281</v>
      </c>
      <c r="C1170" s="2" t="s">
        <v>6</v>
      </c>
      <c r="D1170" s="2" t="s">
        <v>42</v>
      </c>
      <c r="E1170" s="2" t="s">
        <v>221</v>
      </c>
      <c r="F1170" s="2" t="s">
        <v>3081</v>
      </c>
      <c r="G1170" s="2" t="s">
        <v>3</v>
      </c>
      <c r="H1170" s="2" t="s">
        <v>3082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27412693.600000001</v>
      </c>
      <c r="R1170" s="1">
        <v>0</v>
      </c>
      <c r="S1170" s="1">
        <v>27412693.600000001</v>
      </c>
      <c r="T1170" s="1">
        <v>0</v>
      </c>
      <c r="U1170" s="2" t="s">
        <v>0</v>
      </c>
      <c r="V1170" s="1">
        <v>0</v>
      </c>
      <c r="W1170" s="1">
        <v>0</v>
      </c>
      <c r="X1170" s="2" t="s">
        <v>0</v>
      </c>
      <c r="Y1170" s="1">
        <v>0</v>
      </c>
      <c r="Z1170" s="3">
        <v>0</v>
      </c>
      <c r="AA1170" s="3" t="s">
        <v>0</v>
      </c>
      <c r="AB1170" s="3">
        <v>0</v>
      </c>
      <c r="AC1170" s="3">
        <v>0</v>
      </c>
      <c r="AD1170" s="3" t="s">
        <v>0</v>
      </c>
      <c r="AE1170" s="3">
        <v>0</v>
      </c>
    </row>
    <row r="1171" spans="1:31" ht="15" hidden="1" customHeight="1" x14ac:dyDescent="0.25">
      <c r="A1171" s="2" t="s">
        <v>623</v>
      </c>
      <c r="B1171" s="47">
        <v>44281</v>
      </c>
      <c r="C1171" s="2" t="s">
        <v>6</v>
      </c>
      <c r="D1171" s="2" t="s">
        <v>42</v>
      </c>
      <c r="E1171" s="2" t="s">
        <v>221</v>
      </c>
      <c r="F1171" s="2" t="s">
        <v>3081</v>
      </c>
      <c r="G1171" s="2" t="s">
        <v>3</v>
      </c>
      <c r="H1171" s="2" t="s">
        <v>3083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3006</v>
      </c>
      <c r="P1171" s="2" t="s">
        <v>3007</v>
      </c>
      <c r="Q1171" s="1">
        <v>253704721.59999999</v>
      </c>
      <c r="R1171" s="1">
        <v>0</v>
      </c>
      <c r="S1171" s="1">
        <v>252882560</v>
      </c>
      <c r="T1171" s="1">
        <v>708760</v>
      </c>
      <c r="U1171" s="2" t="s">
        <v>9</v>
      </c>
      <c r="V1171" s="1">
        <v>113401.60000000001</v>
      </c>
      <c r="W1171" s="1">
        <v>0</v>
      </c>
      <c r="X1171" s="2" t="s">
        <v>0</v>
      </c>
      <c r="Y1171" s="1">
        <v>0</v>
      </c>
      <c r="Z1171" s="3">
        <v>0</v>
      </c>
      <c r="AA1171" s="3" t="s">
        <v>0</v>
      </c>
      <c r="AB1171" s="3">
        <v>0</v>
      </c>
      <c r="AC1171" s="3">
        <v>0</v>
      </c>
      <c r="AD1171" s="3" t="s">
        <v>0</v>
      </c>
      <c r="AE1171" s="3">
        <v>0</v>
      </c>
    </row>
    <row r="1172" spans="1:31" ht="15" hidden="1" customHeight="1" x14ac:dyDescent="0.25">
      <c r="A1172" s="2" t="s">
        <v>624</v>
      </c>
      <c r="B1172" s="47">
        <v>44281</v>
      </c>
      <c r="C1172" s="2" t="s">
        <v>6</v>
      </c>
      <c r="D1172" s="2" t="s">
        <v>42</v>
      </c>
      <c r="E1172" s="2" t="s">
        <v>221</v>
      </c>
      <c r="F1172" s="2" t="s">
        <v>3081</v>
      </c>
      <c r="G1172" s="2" t="s">
        <v>3</v>
      </c>
      <c r="H1172" s="2" t="s">
        <v>3084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2</v>
      </c>
      <c r="P1172" s="2" t="s">
        <v>1</v>
      </c>
      <c r="Q1172" s="1">
        <v>398934104.11199999</v>
      </c>
      <c r="R1172" s="1">
        <v>0</v>
      </c>
      <c r="S1172" s="1">
        <v>314277596.19999999</v>
      </c>
      <c r="T1172" s="1">
        <v>0</v>
      </c>
      <c r="U1172" s="2" t="s">
        <v>0</v>
      </c>
      <c r="V1172" s="1">
        <v>0</v>
      </c>
      <c r="W1172" s="1">
        <v>72979748.200000003</v>
      </c>
      <c r="X1172" s="2" t="s">
        <v>0</v>
      </c>
      <c r="Y1172" s="1">
        <v>11676759.711999999</v>
      </c>
      <c r="Z1172" s="3">
        <v>0</v>
      </c>
      <c r="AA1172" s="3" t="s">
        <v>0</v>
      </c>
      <c r="AB1172" s="3">
        <v>0</v>
      </c>
      <c r="AC1172" s="3">
        <v>0</v>
      </c>
      <c r="AD1172" s="3" t="s">
        <v>0</v>
      </c>
      <c r="AE1172" s="3">
        <v>0</v>
      </c>
    </row>
    <row r="1173" spans="1:31" ht="15" hidden="1" customHeight="1" x14ac:dyDescent="0.25">
      <c r="A1173" s="2" t="s">
        <v>625</v>
      </c>
      <c r="B1173" s="47">
        <v>44281</v>
      </c>
      <c r="C1173" s="2" t="s">
        <v>6</v>
      </c>
      <c r="D1173" s="2" t="s">
        <v>42</v>
      </c>
      <c r="E1173" s="2" t="s">
        <v>221</v>
      </c>
      <c r="F1173" s="2" t="s">
        <v>3081</v>
      </c>
      <c r="G1173" s="2" t="s">
        <v>3</v>
      </c>
      <c r="H1173" s="2" t="s">
        <v>3085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2959</v>
      </c>
      <c r="P1173" s="2" t="s">
        <v>1037</v>
      </c>
      <c r="Q1173" s="1">
        <v>3572000</v>
      </c>
      <c r="R1173" s="1">
        <v>0</v>
      </c>
      <c r="S1173" s="1">
        <v>3572000</v>
      </c>
      <c r="T1173" s="1">
        <v>0</v>
      </c>
      <c r="U1173" s="2" t="s">
        <v>0</v>
      </c>
      <c r="V1173" s="1">
        <v>0</v>
      </c>
      <c r="W1173" s="1">
        <v>0</v>
      </c>
      <c r="X1173" s="2" t="s">
        <v>0</v>
      </c>
      <c r="Y1173" s="1">
        <v>0</v>
      </c>
      <c r="Z1173" s="3">
        <v>0</v>
      </c>
      <c r="AA1173" s="3" t="s">
        <v>0</v>
      </c>
      <c r="AB1173" s="3">
        <v>0</v>
      </c>
      <c r="AC1173" s="3">
        <v>0</v>
      </c>
      <c r="AD1173" s="3" t="s">
        <v>0</v>
      </c>
      <c r="AE1173" s="3">
        <v>0</v>
      </c>
    </row>
    <row r="1174" spans="1:31" ht="15" hidden="1" customHeight="1" x14ac:dyDescent="0.25">
      <c r="A1174" s="2" t="s">
        <v>626</v>
      </c>
      <c r="B1174" s="47">
        <v>44281</v>
      </c>
      <c r="C1174" s="2" t="s">
        <v>6</v>
      </c>
      <c r="D1174" s="2" t="s">
        <v>42</v>
      </c>
      <c r="E1174" s="2" t="s">
        <v>221</v>
      </c>
      <c r="F1174" s="2" t="s">
        <v>3081</v>
      </c>
      <c r="G1174" s="2" t="s">
        <v>3</v>
      </c>
      <c r="H1174" s="2" t="s">
        <v>3086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1">
        <v>1756684999.7508001</v>
      </c>
      <c r="R1174" s="1">
        <v>0</v>
      </c>
      <c r="S1174" s="1">
        <v>1436745756.2999997</v>
      </c>
      <c r="T1174" s="1">
        <v>0</v>
      </c>
      <c r="U1174" s="2" t="s">
        <v>0</v>
      </c>
      <c r="V1174" s="1">
        <v>0</v>
      </c>
      <c r="W1174" s="1">
        <v>275809692.63</v>
      </c>
      <c r="X1174" s="2" t="s">
        <v>9</v>
      </c>
      <c r="Y1174" s="1">
        <v>44129550.820800006</v>
      </c>
      <c r="Z1174" s="3">
        <v>0</v>
      </c>
      <c r="AA1174" s="3" t="s">
        <v>0</v>
      </c>
      <c r="AB1174" s="3">
        <v>0</v>
      </c>
      <c r="AC1174" s="3">
        <v>0</v>
      </c>
      <c r="AD1174" s="3" t="s">
        <v>0</v>
      </c>
      <c r="AE1174" s="3">
        <v>0</v>
      </c>
    </row>
    <row r="1175" spans="1:31" ht="15" hidden="1" customHeight="1" x14ac:dyDescent="0.25">
      <c r="A1175" s="2" t="s">
        <v>627</v>
      </c>
      <c r="B1175" s="46">
        <v>44281</v>
      </c>
      <c r="C1175" s="2" t="s">
        <v>6</v>
      </c>
      <c r="D1175" s="2" t="s">
        <v>42</v>
      </c>
      <c r="E1175" s="2" t="s">
        <v>217</v>
      </c>
      <c r="F1175" s="59" t="s">
        <v>1570</v>
      </c>
      <c r="G1175" s="2" t="s">
        <v>1182</v>
      </c>
      <c r="H1175" s="2" t="s">
        <v>3087</v>
      </c>
      <c r="I1175" s="2"/>
      <c r="J1175" s="1"/>
      <c r="K1175" s="1"/>
      <c r="L1175" s="1"/>
      <c r="M1175" s="1">
        <v>0</v>
      </c>
      <c r="N1175" s="2"/>
      <c r="O1175" s="2" t="s">
        <v>2</v>
      </c>
      <c r="P1175" s="2"/>
      <c r="Q1175" s="1">
        <v>274532576</v>
      </c>
      <c r="R1175" s="1">
        <v>0</v>
      </c>
      <c r="S1175" s="1">
        <v>274532576</v>
      </c>
      <c r="T1175" s="1">
        <v>0</v>
      </c>
      <c r="U1175" s="2" t="s">
        <v>0</v>
      </c>
      <c r="V1175" s="1">
        <v>0</v>
      </c>
      <c r="W1175" s="1">
        <v>0</v>
      </c>
      <c r="X1175" s="2" t="s">
        <v>0</v>
      </c>
      <c r="Y1175" s="1">
        <v>0</v>
      </c>
      <c r="Z1175" s="3">
        <v>0</v>
      </c>
      <c r="AA1175" s="3" t="s">
        <v>0</v>
      </c>
      <c r="AB1175" s="3">
        <v>0</v>
      </c>
      <c r="AC1175" s="3">
        <v>0</v>
      </c>
      <c r="AD1175" s="3" t="s">
        <v>0</v>
      </c>
      <c r="AE1175" s="3">
        <v>0</v>
      </c>
    </row>
    <row r="1176" spans="1:31" ht="15" hidden="1" customHeight="1" x14ac:dyDescent="0.25">
      <c r="A1176" s="2" t="s">
        <v>628</v>
      </c>
      <c r="B1176" s="47">
        <v>44281</v>
      </c>
      <c r="C1176" s="2" t="s">
        <v>27</v>
      </c>
      <c r="D1176" s="2" t="s">
        <v>42</v>
      </c>
      <c r="E1176" s="2" t="s">
        <v>214</v>
      </c>
      <c r="F1176" s="2" t="s">
        <v>2779</v>
      </c>
      <c r="G1176" s="2" t="s">
        <v>3</v>
      </c>
      <c r="H1176" s="2" t="s">
        <v>3088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98240264</v>
      </c>
      <c r="R1176" s="1">
        <v>0</v>
      </c>
      <c r="S1176" s="1">
        <v>81600760</v>
      </c>
      <c r="T1176" s="1">
        <v>0</v>
      </c>
      <c r="U1176" s="2" t="s">
        <v>0</v>
      </c>
      <c r="V1176" s="1">
        <v>0</v>
      </c>
      <c r="W1176" s="1">
        <v>14344400</v>
      </c>
      <c r="X1176" s="2" t="s">
        <v>0</v>
      </c>
      <c r="Y1176" s="1">
        <v>2295104</v>
      </c>
      <c r="Z1176" s="3">
        <v>0</v>
      </c>
      <c r="AA1176" s="3" t="s">
        <v>0</v>
      </c>
      <c r="AB1176" s="3">
        <v>0</v>
      </c>
      <c r="AC1176" s="3">
        <v>0</v>
      </c>
      <c r="AD1176" s="3" t="s">
        <v>0</v>
      </c>
      <c r="AE1176" s="3">
        <v>0</v>
      </c>
    </row>
    <row r="1177" spans="1:31" ht="15" hidden="1" customHeight="1" x14ac:dyDescent="0.25">
      <c r="A1177" s="2" t="s">
        <v>629</v>
      </c>
      <c r="B1177" s="47">
        <v>44281</v>
      </c>
      <c r="C1177" s="2" t="s">
        <v>27</v>
      </c>
      <c r="D1177" s="2" t="s">
        <v>42</v>
      </c>
      <c r="E1177" s="2" t="s">
        <v>214</v>
      </c>
      <c r="F1177" s="2" t="s">
        <v>2781</v>
      </c>
      <c r="G1177" s="2" t="s">
        <v>3</v>
      </c>
      <c r="H1177" s="2" t="s">
        <v>3089</v>
      </c>
      <c r="I1177" s="1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3090</v>
      </c>
      <c r="P1177" s="2" t="s">
        <v>3091</v>
      </c>
      <c r="Q1177" s="1">
        <v>13800704</v>
      </c>
      <c r="R1177" s="1">
        <v>0</v>
      </c>
      <c r="S1177" s="1">
        <v>13735280</v>
      </c>
      <c r="T1177" s="1">
        <v>56400</v>
      </c>
      <c r="U1177" s="2" t="s">
        <v>9</v>
      </c>
      <c r="V1177" s="1">
        <v>9024</v>
      </c>
      <c r="W1177" s="1">
        <v>0</v>
      </c>
      <c r="X1177" s="2" t="s">
        <v>0</v>
      </c>
      <c r="Y1177" s="1">
        <v>0</v>
      </c>
      <c r="Z1177" s="3">
        <v>0</v>
      </c>
      <c r="AA1177" s="3" t="s">
        <v>0</v>
      </c>
      <c r="AB1177" s="3">
        <v>0</v>
      </c>
      <c r="AC1177" s="3">
        <v>0</v>
      </c>
      <c r="AD1177" s="3" t="s">
        <v>0</v>
      </c>
      <c r="AE1177" s="3">
        <v>0</v>
      </c>
    </row>
    <row r="1178" spans="1:31" ht="15" hidden="1" customHeight="1" x14ac:dyDescent="0.25">
      <c r="A1178" s="2" t="s">
        <v>630</v>
      </c>
      <c r="B1178" s="47">
        <v>44281</v>
      </c>
      <c r="C1178" s="2" t="s">
        <v>27</v>
      </c>
      <c r="D1178" s="2" t="s">
        <v>42</v>
      </c>
      <c r="E1178" s="2" t="s">
        <v>214</v>
      </c>
      <c r="F1178" s="2" t="s">
        <v>2779</v>
      </c>
      <c r="G1178" s="2" t="s">
        <v>3</v>
      </c>
      <c r="H1178" s="2" t="s">
        <v>3092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1">
        <v>1055729009.4492</v>
      </c>
      <c r="R1178" s="1">
        <v>0</v>
      </c>
      <c r="S1178" s="1">
        <v>784276310.5</v>
      </c>
      <c r="T1178" s="1">
        <v>0</v>
      </c>
      <c r="U1178" s="2" t="s">
        <v>0</v>
      </c>
      <c r="V1178" s="1">
        <v>0</v>
      </c>
      <c r="W1178" s="1">
        <v>234010947.36999997</v>
      </c>
      <c r="X1178" s="2" t="s">
        <v>0</v>
      </c>
      <c r="Y1178" s="1">
        <v>37441751.5792</v>
      </c>
      <c r="Z1178" s="3">
        <v>0</v>
      </c>
      <c r="AA1178" s="3" t="s">
        <v>0</v>
      </c>
      <c r="AB1178" s="3">
        <v>0</v>
      </c>
      <c r="AC1178" s="3">
        <v>0</v>
      </c>
      <c r="AD1178" s="3" t="s">
        <v>0</v>
      </c>
      <c r="AE1178" s="3">
        <v>0</v>
      </c>
    </row>
    <row r="1179" spans="1:31" ht="15" hidden="1" customHeight="1" x14ac:dyDescent="0.25">
      <c r="A1179" s="2" t="s">
        <v>631</v>
      </c>
      <c r="B1179" s="47">
        <v>44281</v>
      </c>
      <c r="C1179" s="2" t="s">
        <v>27</v>
      </c>
      <c r="D1179" s="2" t="s">
        <v>42</v>
      </c>
      <c r="E1179" s="2" t="s">
        <v>214</v>
      </c>
      <c r="F1179" s="2" t="s">
        <v>2781</v>
      </c>
      <c r="G1179" s="2" t="s">
        <v>13</v>
      </c>
      <c r="H1179" s="2" t="s">
        <v>1</v>
      </c>
      <c r="I1179" s="1" t="s">
        <v>2217</v>
      </c>
      <c r="J1179" s="1" t="s">
        <v>1</v>
      </c>
      <c r="K1179" s="1" t="s">
        <v>3093</v>
      </c>
      <c r="L1179" s="1" t="s">
        <v>3028</v>
      </c>
      <c r="M1179" s="1">
        <v>94378962.489999995</v>
      </c>
      <c r="N1179" s="2" t="s">
        <v>12</v>
      </c>
      <c r="O1179" s="2" t="s">
        <v>3094</v>
      </c>
      <c r="P1179" s="2" t="s">
        <v>3095</v>
      </c>
      <c r="Q1179" s="1">
        <v>-5587000</v>
      </c>
      <c r="R1179" s="1">
        <v>0</v>
      </c>
      <c r="S1179" s="1">
        <v>-5587000</v>
      </c>
      <c r="T1179" s="1">
        <v>0</v>
      </c>
      <c r="U1179" s="2" t="s">
        <v>0</v>
      </c>
      <c r="V1179" s="1">
        <v>0</v>
      </c>
      <c r="W1179" s="1">
        <v>0</v>
      </c>
      <c r="X1179" s="2" t="s">
        <v>0</v>
      </c>
      <c r="Y1179" s="1">
        <v>0</v>
      </c>
      <c r="Z1179" s="3">
        <v>0</v>
      </c>
      <c r="AA1179" s="3" t="s">
        <v>0</v>
      </c>
      <c r="AB1179" s="3">
        <v>0</v>
      </c>
      <c r="AC1179" s="3">
        <v>0</v>
      </c>
      <c r="AD1179" s="3" t="s">
        <v>0</v>
      </c>
      <c r="AE1179" s="3">
        <v>0</v>
      </c>
    </row>
    <row r="1180" spans="1:31" ht="15" hidden="1" customHeight="1" x14ac:dyDescent="0.25">
      <c r="A1180" s="2" t="s">
        <v>632</v>
      </c>
      <c r="B1180" s="47">
        <v>44281</v>
      </c>
      <c r="C1180" s="2" t="s">
        <v>27</v>
      </c>
      <c r="D1180" s="2" t="s">
        <v>42</v>
      </c>
      <c r="E1180" s="2" t="s">
        <v>214</v>
      </c>
      <c r="F1180" s="2" t="s">
        <v>2781</v>
      </c>
      <c r="G1180" s="2" t="s">
        <v>13</v>
      </c>
      <c r="H1180" s="2" t="s">
        <v>1</v>
      </c>
      <c r="I1180" s="1" t="s">
        <v>3026</v>
      </c>
      <c r="J1180" s="1" t="s">
        <v>1</v>
      </c>
      <c r="K1180" s="1" t="s">
        <v>3096</v>
      </c>
      <c r="L1180" s="1" t="s">
        <v>3097</v>
      </c>
      <c r="M1180" s="1">
        <v>8661492</v>
      </c>
      <c r="N1180" s="2" t="s">
        <v>12</v>
      </c>
      <c r="O1180" s="2" t="s">
        <v>3098</v>
      </c>
      <c r="P1180" s="2" t="s">
        <v>3099</v>
      </c>
      <c r="Q1180" s="1">
        <v>-1596000</v>
      </c>
      <c r="R1180" s="1">
        <v>0</v>
      </c>
      <c r="S1180" s="1">
        <v>-1596000</v>
      </c>
      <c r="T1180" s="1">
        <v>0</v>
      </c>
      <c r="U1180" s="2" t="s">
        <v>0</v>
      </c>
      <c r="V1180" s="1">
        <v>0</v>
      </c>
      <c r="W1180" s="1">
        <v>0</v>
      </c>
      <c r="X1180" s="2" t="s">
        <v>0</v>
      </c>
      <c r="Y1180" s="1">
        <v>0</v>
      </c>
      <c r="Z1180" s="3">
        <v>0</v>
      </c>
      <c r="AA1180" s="3" t="s">
        <v>0</v>
      </c>
      <c r="AB1180" s="3">
        <v>0</v>
      </c>
      <c r="AC1180" s="3">
        <v>0</v>
      </c>
      <c r="AD1180" s="3" t="s">
        <v>0</v>
      </c>
      <c r="AE1180" s="3">
        <v>0</v>
      </c>
    </row>
    <row r="1181" spans="1:31" ht="15" hidden="1" customHeight="1" x14ac:dyDescent="0.25">
      <c r="A1181" s="2" t="s">
        <v>633</v>
      </c>
      <c r="B1181" s="47">
        <v>44281</v>
      </c>
      <c r="C1181" s="2" t="s">
        <v>35</v>
      </c>
      <c r="D1181" s="2" t="s">
        <v>38</v>
      </c>
      <c r="E1181" s="2" t="s">
        <v>210</v>
      </c>
      <c r="F1181" s="2" t="s">
        <v>2502</v>
      </c>
      <c r="G1181" s="2" t="s">
        <v>3</v>
      </c>
      <c r="H1181" s="2" t="s">
        <v>3100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443493787.1164</v>
      </c>
      <c r="R1181" s="1">
        <v>0</v>
      </c>
      <c r="S1181" s="1">
        <v>415485594.31999999</v>
      </c>
      <c r="T1181" s="1"/>
      <c r="U1181" s="2"/>
      <c r="V1181" s="1"/>
      <c r="W1181" s="1">
        <v>24144993.789999999</v>
      </c>
      <c r="X1181" s="2" t="s">
        <v>0</v>
      </c>
      <c r="Y1181" s="1">
        <v>3863199.0063999998</v>
      </c>
      <c r="Z1181" s="3">
        <v>0</v>
      </c>
      <c r="AA1181" s="3" t="s">
        <v>0</v>
      </c>
      <c r="AB1181" s="3">
        <v>0</v>
      </c>
      <c r="AC1181" s="3">
        <v>0</v>
      </c>
      <c r="AD1181" s="3" t="s">
        <v>0</v>
      </c>
      <c r="AE1181" s="3">
        <v>0</v>
      </c>
    </row>
    <row r="1182" spans="1:31" ht="15" hidden="1" customHeight="1" x14ac:dyDescent="0.25">
      <c r="A1182" s="2" t="s">
        <v>634</v>
      </c>
      <c r="B1182" s="47">
        <v>44281</v>
      </c>
      <c r="C1182" s="2" t="s">
        <v>6</v>
      </c>
      <c r="D1182" s="2" t="s">
        <v>38</v>
      </c>
      <c r="E1182" s="2" t="s">
        <v>212</v>
      </c>
      <c r="F1182" s="2" t="s">
        <v>3101</v>
      </c>
      <c r="G1182" s="2" t="s">
        <v>3</v>
      </c>
      <c r="H1182" s="2" t="s">
        <v>3102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2312932209.9488001</v>
      </c>
      <c r="R1182" s="1">
        <v>0</v>
      </c>
      <c r="S1182" s="1">
        <v>1850581629.3999999</v>
      </c>
      <c r="T1182" s="1">
        <v>0</v>
      </c>
      <c r="U1182" s="2" t="s">
        <v>0</v>
      </c>
      <c r="V1182" s="1">
        <v>0</v>
      </c>
      <c r="W1182" s="1">
        <v>398578086.68000001</v>
      </c>
      <c r="X1182" s="2" t="s">
        <v>9</v>
      </c>
      <c r="Y1182" s="1">
        <v>63772493.868799999</v>
      </c>
      <c r="Z1182" s="3">
        <v>0</v>
      </c>
      <c r="AA1182" s="3" t="s">
        <v>0</v>
      </c>
      <c r="AB1182" s="3">
        <v>0</v>
      </c>
      <c r="AC1182" s="3">
        <v>0</v>
      </c>
      <c r="AD1182" s="3" t="s">
        <v>0</v>
      </c>
      <c r="AE1182" s="3">
        <v>0</v>
      </c>
    </row>
    <row r="1183" spans="1:31" ht="15" hidden="1" customHeight="1" x14ac:dyDescent="0.25">
      <c r="A1183" s="2" t="s">
        <v>635</v>
      </c>
      <c r="B1183" s="47">
        <v>44281</v>
      </c>
      <c r="C1183" s="2" t="s">
        <v>27</v>
      </c>
      <c r="D1183" s="2" t="s">
        <v>38</v>
      </c>
      <c r="E1183" s="2" t="s">
        <v>4</v>
      </c>
      <c r="F1183" s="2" t="s">
        <v>2555</v>
      </c>
      <c r="G1183" s="2" t="s">
        <v>3</v>
      </c>
      <c r="H1183" s="2" t="s">
        <v>3103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879780484.73640001</v>
      </c>
      <c r="R1183" s="1">
        <v>0</v>
      </c>
      <c r="S1183" s="1">
        <v>647927157.70000005</v>
      </c>
      <c r="T1183" s="1">
        <v>0</v>
      </c>
      <c r="U1183" s="2" t="s">
        <v>0</v>
      </c>
      <c r="V1183" s="1">
        <v>0</v>
      </c>
      <c r="W1183" s="1">
        <v>199873557.78999999</v>
      </c>
      <c r="X1183" s="2" t="s">
        <v>9</v>
      </c>
      <c r="Y1183" s="1">
        <v>31979769.246399999</v>
      </c>
      <c r="Z1183" s="3">
        <v>0</v>
      </c>
      <c r="AA1183" s="3" t="s">
        <v>0</v>
      </c>
      <c r="AB1183" s="3">
        <v>0</v>
      </c>
      <c r="AC1183" s="3">
        <v>0</v>
      </c>
      <c r="AD1183" s="3" t="s">
        <v>0</v>
      </c>
      <c r="AE1183" s="3">
        <v>0</v>
      </c>
    </row>
    <row r="1184" spans="1:31" ht="15" hidden="1" customHeight="1" x14ac:dyDescent="0.25">
      <c r="A1184" s="2" t="s">
        <v>636</v>
      </c>
      <c r="B1184" s="47">
        <v>44281</v>
      </c>
      <c r="C1184" s="2" t="s">
        <v>27</v>
      </c>
      <c r="D1184" s="2" t="s">
        <v>38</v>
      </c>
      <c r="E1184" s="2" t="s">
        <v>4</v>
      </c>
      <c r="F1184" s="2" t="s">
        <v>3104</v>
      </c>
      <c r="G1184" s="2" t="s">
        <v>3</v>
      </c>
      <c r="H1184" s="2" t="s">
        <v>3105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764</v>
      </c>
      <c r="P1184" s="2" t="s">
        <v>765</v>
      </c>
      <c r="Q1184" s="1">
        <v>148035258.98319998</v>
      </c>
      <c r="R1184" s="1">
        <v>0</v>
      </c>
      <c r="S1184" s="1">
        <v>60925399.999999985</v>
      </c>
      <c r="T1184" s="1">
        <v>75094706.019999996</v>
      </c>
      <c r="U1184" s="2" t="s">
        <v>9</v>
      </c>
      <c r="V1184" s="1">
        <v>12015152.963199999</v>
      </c>
      <c r="W1184" s="1">
        <v>0</v>
      </c>
      <c r="X1184" s="2" t="s">
        <v>0</v>
      </c>
      <c r="Y1184" s="1">
        <v>0</v>
      </c>
      <c r="Z1184" s="3">
        <v>0</v>
      </c>
      <c r="AA1184" s="3" t="s">
        <v>0</v>
      </c>
      <c r="AB1184" s="3">
        <v>0</v>
      </c>
      <c r="AC1184" s="3">
        <v>0</v>
      </c>
      <c r="AD1184" s="3" t="s">
        <v>0</v>
      </c>
      <c r="AE1184" s="3">
        <v>0</v>
      </c>
    </row>
    <row r="1185" spans="1:31" ht="15" hidden="1" customHeight="1" x14ac:dyDescent="0.25">
      <c r="A1185" s="2" t="s">
        <v>637</v>
      </c>
      <c r="B1185" s="47">
        <v>44281</v>
      </c>
      <c r="C1185" s="2" t="s">
        <v>27</v>
      </c>
      <c r="D1185" s="2" t="s">
        <v>38</v>
      </c>
      <c r="E1185" s="2" t="s">
        <v>4</v>
      </c>
      <c r="F1185" s="2" t="s">
        <v>2555</v>
      </c>
      <c r="G1185" s="2" t="s">
        <v>3</v>
      </c>
      <c r="H1185" s="2" t="s">
        <v>3106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1">
        <v>358306987.25279999</v>
      </c>
      <c r="R1185" s="1">
        <v>0</v>
      </c>
      <c r="S1185" s="1">
        <v>225696699.50000006</v>
      </c>
      <c r="T1185" s="1">
        <v>0</v>
      </c>
      <c r="U1185" s="2" t="s">
        <v>0</v>
      </c>
      <c r="V1185" s="1">
        <v>0</v>
      </c>
      <c r="W1185" s="1">
        <v>114319213.58</v>
      </c>
      <c r="X1185" s="2" t="s">
        <v>9</v>
      </c>
      <c r="Y1185" s="1">
        <v>18291074.172800001</v>
      </c>
      <c r="Z1185" s="3">
        <v>0</v>
      </c>
      <c r="AA1185" s="3" t="s">
        <v>0</v>
      </c>
      <c r="AB1185" s="3">
        <v>0</v>
      </c>
      <c r="AC1185" s="3">
        <v>0</v>
      </c>
      <c r="AD1185" s="3" t="s">
        <v>0</v>
      </c>
      <c r="AE1185" s="3">
        <v>0</v>
      </c>
    </row>
    <row r="1186" spans="1:31" ht="15" hidden="1" customHeight="1" x14ac:dyDescent="0.25">
      <c r="A1186" s="2" t="s">
        <v>638</v>
      </c>
      <c r="B1186" s="47">
        <v>44281</v>
      </c>
      <c r="C1186" s="2" t="s">
        <v>27</v>
      </c>
      <c r="D1186" s="2" t="s">
        <v>38</v>
      </c>
      <c r="E1186" s="2" t="s">
        <v>4</v>
      </c>
      <c r="F1186" s="2" t="s">
        <v>2555</v>
      </c>
      <c r="G1186" s="2" t="s">
        <v>3</v>
      </c>
      <c r="H1186" s="2" t="s">
        <v>3107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34927560</v>
      </c>
      <c r="R1186" s="1">
        <v>0</v>
      </c>
      <c r="S1186" s="1">
        <v>24811200</v>
      </c>
      <c r="T1186" s="1">
        <v>0</v>
      </c>
      <c r="U1186" s="2" t="s">
        <v>0</v>
      </c>
      <c r="V1186" s="1">
        <v>0</v>
      </c>
      <c r="W1186" s="1">
        <v>8721000</v>
      </c>
      <c r="X1186" s="2" t="s">
        <v>9</v>
      </c>
      <c r="Y1186" s="1">
        <v>1395360</v>
      </c>
      <c r="Z1186" s="3">
        <v>0</v>
      </c>
      <c r="AA1186" s="3" t="s">
        <v>0</v>
      </c>
      <c r="AB1186" s="3">
        <v>0</v>
      </c>
      <c r="AC1186" s="3">
        <v>0</v>
      </c>
      <c r="AD1186" s="3" t="s">
        <v>0</v>
      </c>
      <c r="AE1186" s="3">
        <v>0</v>
      </c>
    </row>
    <row r="1187" spans="1:31" ht="15" hidden="1" customHeight="1" x14ac:dyDescent="0.25">
      <c r="A1187" s="2" t="s">
        <v>639</v>
      </c>
      <c r="B1187" s="47">
        <v>44281</v>
      </c>
      <c r="C1187" s="2" t="s">
        <v>27</v>
      </c>
      <c r="D1187" s="2" t="s">
        <v>38</v>
      </c>
      <c r="E1187" s="2" t="s">
        <v>4</v>
      </c>
      <c r="F1187" s="2" t="s">
        <v>3104</v>
      </c>
      <c r="G1187" s="2" t="s">
        <v>3</v>
      </c>
      <c r="H1187" s="2" t="s">
        <v>3108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3109</v>
      </c>
      <c r="P1187" s="2" t="s">
        <v>3110</v>
      </c>
      <c r="Q1187" s="1">
        <v>32794000</v>
      </c>
      <c r="R1187" s="1">
        <v>0</v>
      </c>
      <c r="S1187" s="1">
        <v>32794000</v>
      </c>
      <c r="T1187" s="1">
        <v>0</v>
      </c>
      <c r="U1187" s="2" t="s">
        <v>0</v>
      </c>
      <c r="V1187" s="1">
        <v>0</v>
      </c>
      <c r="W1187" s="1">
        <v>0</v>
      </c>
      <c r="X1187" s="2" t="s">
        <v>0</v>
      </c>
      <c r="Y1187" s="1">
        <v>0</v>
      </c>
      <c r="Z1187" s="3">
        <v>0</v>
      </c>
      <c r="AA1187" s="3" t="s">
        <v>0</v>
      </c>
      <c r="AB1187" s="3">
        <v>0</v>
      </c>
      <c r="AC1187" s="3">
        <v>0</v>
      </c>
      <c r="AD1187" s="3" t="s">
        <v>0</v>
      </c>
      <c r="AE1187" s="3">
        <v>0</v>
      </c>
    </row>
    <row r="1188" spans="1:31" ht="15" hidden="1" customHeight="1" x14ac:dyDescent="0.25">
      <c r="A1188" s="2" t="s">
        <v>640</v>
      </c>
      <c r="B1188" s="47">
        <v>44281</v>
      </c>
      <c r="C1188" s="2" t="s">
        <v>27</v>
      </c>
      <c r="D1188" s="2" t="s">
        <v>38</v>
      </c>
      <c r="E1188" s="2" t="s">
        <v>4</v>
      </c>
      <c r="F1188" s="2" t="s">
        <v>2555</v>
      </c>
      <c r="G1188" s="2" t="s">
        <v>3</v>
      </c>
      <c r="H1188" s="2" t="s">
        <v>3111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341039510.9928</v>
      </c>
      <c r="R1188" s="1">
        <v>0</v>
      </c>
      <c r="S1188" s="1">
        <v>236488215</v>
      </c>
      <c r="T1188" s="1">
        <v>0</v>
      </c>
      <c r="U1188" s="2" t="s">
        <v>0</v>
      </c>
      <c r="V1188" s="1">
        <v>0</v>
      </c>
      <c r="W1188" s="1">
        <v>90130427.579999998</v>
      </c>
      <c r="X1188" s="2" t="s">
        <v>9</v>
      </c>
      <c r="Y1188" s="1">
        <v>14420868.412799999</v>
      </c>
      <c r="Z1188" s="3">
        <v>0</v>
      </c>
      <c r="AA1188" s="3" t="s">
        <v>0</v>
      </c>
      <c r="AB1188" s="3">
        <v>0</v>
      </c>
      <c r="AC1188" s="3">
        <v>0</v>
      </c>
      <c r="AD1188" s="3" t="s">
        <v>0</v>
      </c>
      <c r="AE1188" s="3">
        <v>0</v>
      </c>
    </row>
    <row r="1189" spans="1:31" ht="15" hidden="1" customHeight="1" x14ac:dyDescent="0.25">
      <c r="A1189" s="2" t="s">
        <v>641</v>
      </c>
      <c r="B1189" s="47">
        <v>44281</v>
      </c>
      <c r="C1189" s="2" t="s">
        <v>6</v>
      </c>
      <c r="D1189" s="2" t="s">
        <v>33</v>
      </c>
      <c r="E1189" s="2" t="s">
        <v>206</v>
      </c>
      <c r="F1189" s="2" t="s">
        <v>1983</v>
      </c>
      <c r="G1189" s="2" t="s">
        <v>3</v>
      </c>
      <c r="H1189" s="2" t="s">
        <v>3112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1">
        <v>3166225391.5499997</v>
      </c>
      <c r="R1189" s="1">
        <v>0</v>
      </c>
      <c r="S1189" s="1">
        <v>2435395870</v>
      </c>
      <c r="T1189" s="1">
        <v>0</v>
      </c>
      <c r="U1189" s="2" t="s">
        <v>0</v>
      </c>
      <c r="V1189" s="1">
        <v>0</v>
      </c>
      <c r="W1189" s="1">
        <v>626612277.20000005</v>
      </c>
      <c r="X1189" s="2" t="s">
        <v>9</v>
      </c>
      <c r="Y1189" s="1">
        <v>100257964.34999999</v>
      </c>
      <c r="Z1189" s="3">
        <v>0</v>
      </c>
      <c r="AA1189" s="3" t="s">
        <v>0</v>
      </c>
      <c r="AB1189" s="3">
        <v>0</v>
      </c>
      <c r="AC1189" s="3">
        <v>3666000</v>
      </c>
      <c r="AD1189" s="3" t="s">
        <v>0</v>
      </c>
      <c r="AE1189" s="3">
        <v>293280</v>
      </c>
    </row>
    <row r="1190" spans="1:31" ht="15" hidden="1" customHeight="1" x14ac:dyDescent="0.25">
      <c r="A1190" s="2" t="s">
        <v>642</v>
      </c>
      <c r="B1190" s="47">
        <v>44281</v>
      </c>
      <c r="C1190" s="2" t="s">
        <v>6</v>
      </c>
      <c r="D1190" s="2" t="s">
        <v>33</v>
      </c>
      <c r="E1190" s="2" t="s">
        <v>206</v>
      </c>
      <c r="F1190" s="2" t="s">
        <v>1983</v>
      </c>
      <c r="G1190" s="2" t="s">
        <v>13</v>
      </c>
      <c r="H1190" s="2" t="s">
        <v>1</v>
      </c>
      <c r="I1190" s="1" t="s">
        <v>2653</v>
      </c>
      <c r="J1190" s="1" t="s">
        <v>1</v>
      </c>
      <c r="K1190" s="1" t="s">
        <v>3113</v>
      </c>
      <c r="L1190" s="1" t="s">
        <v>3114</v>
      </c>
      <c r="M1190" s="1">
        <v>3747488.6</v>
      </c>
      <c r="N1190" s="2" t="s">
        <v>12</v>
      </c>
      <c r="O1190" s="2" t="s">
        <v>3115</v>
      </c>
      <c r="P1190" s="2" t="s">
        <v>3116</v>
      </c>
      <c r="Q1190" s="1">
        <v>-1880000</v>
      </c>
      <c r="R1190" s="1">
        <v>0</v>
      </c>
      <c r="S1190" s="1">
        <v>-1880000</v>
      </c>
      <c r="T1190" s="1">
        <v>0</v>
      </c>
      <c r="U1190" s="2" t="s">
        <v>0</v>
      </c>
      <c r="V1190" s="1">
        <v>0</v>
      </c>
      <c r="W1190" s="1">
        <v>0</v>
      </c>
      <c r="X1190" s="2" t="s">
        <v>0</v>
      </c>
      <c r="Y1190" s="1">
        <v>0</v>
      </c>
      <c r="Z1190" s="3">
        <v>0</v>
      </c>
      <c r="AA1190" s="3" t="s">
        <v>0</v>
      </c>
      <c r="AB1190" s="3">
        <v>0</v>
      </c>
      <c r="AC1190" s="3">
        <v>0</v>
      </c>
      <c r="AD1190" s="3" t="s">
        <v>0</v>
      </c>
      <c r="AE1190" s="3">
        <v>0</v>
      </c>
    </row>
    <row r="1191" spans="1:31" ht="15" hidden="1" customHeight="1" x14ac:dyDescent="0.25">
      <c r="A1191" s="2" t="s">
        <v>643</v>
      </c>
      <c r="B1191" s="47">
        <v>44281</v>
      </c>
      <c r="C1191" s="2" t="s">
        <v>27</v>
      </c>
      <c r="D1191" s="2" t="s">
        <v>33</v>
      </c>
      <c r="E1191" s="2" t="s">
        <v>32</v>
      </c>
      <c r="F1191" s="2" t="s">
        <v>2779</v>
      </c>
      <c r="G1191" s="2" t="s">
        <v>3</v>
      </c>
      <c r="H1191" s="2" t="s">
        <v>3117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1">
        <v>811709546.62119997</v>
      </c>
      <c r="R1191" s="1">
        <v>0</v>
      </c>
      <c r="S1191" s="1">
        <v>615200449.49999988</v>
      </c>
      <c r="T1191" s="1">
        <v>0</v>
      </c>
      <c r="U1191" s="2" t="s">
        <v>0</v>
      </c>
      <c r="V1191" s="1">
        <v>0</v>
      </c>
      <c r="W1191" s="1">
        <v>169404394.07000002</v>
      </c>
      <c r="X1191" s="2" t="s">
        <v>0</v>
      </c>
      <c r="Y1191" s="1">
        <v>27104703.051200002</v>
      </c>
      <c r="Z1191" s="3">
        <v>0</v>
      </c>
      <c r="AA1191" s="3" t="s">
        <v>0</v>
      </c>
      <c r="AB1191" s="3">
        <v>0</v>
      </c>
      <c r="AC1191" s="3">
        <v>0</v>
      </c>
      <c r="AD1191" s="3" t="s">
        <v>0</v>
      </c>
      <c r="AE1191" s="3">
        <v>0</v>
      </c>
    </row>
    <row r="1192" spans="1:31" ht="15" hidden="1" customHeight="1" x14ac:dyDescent="0.25">
      <c r="A1192" s="2" t="s">
        <v>644</v>
      </c>
      <c r="B1192" s="47">
        <v>44281</v>
      </c>
      <c r="C1192" s="2" t="s">
        <v>27</v>
      </c>
      <c r="D1192" s="2" t="s">
        <v>33</v>
      </c>
      <c r="E1192" s="2" t="s">
        <v>32</v>
      </c>
      <c r="F1192" s="2" t="s">
        <v>2781</v>
      </c>
      <c r="G1192" s="2" t="s">
        <v>3</v>
      </c>
      <c r="H1192" s="2" t="s">
        <v>3118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3119</v>
      </c>
      <c r="P1192" s="2" t="s">
        <v>3120</v>
      </c>
      <c r="Q1192" s="1">
        <v>19665000</v>
      </c>
      <c r="R1192" s="1">
        <v>0</v>
      </c>
      <c r="S1192" s="1">
        <v>19665000</v>
      </c>
      <c r="T1192" s="1">
        <v>0</v>
      </c>
      <c r="U1192" s="2" t="s">
        <v>0</v>
      </c>
      <c r="V1192" s="1">
        <v>0</v>
      </c>
      <c r="W1192" s="1">
        <v>0</v>
      </c>
      <c r="X1192" s="2" t="s">
        <v>0</v>
      </c>
      <c r="Y1192" s="1">
        <v>0</v>
      </c>
      <c r="Z1192" s="3">
        <v>0</v>
      </c>
      <c r="AA1192" s="3" t="s">
        <v>0</v>
      </c>
      <c r="AB1192" s="3">
        <v>0</v>
      </c>
      <c r="AC1192" s="3">
        <v>0</v>
      </c>
      <c r="AD1192" s="3" t="s">
        <v>0</v>
      </c>
      <c r="AE1192" s="3">
        <v>0</v>
      </c>
    </row>
    <row r="1193" spans="1:31" ht="15" hidden="1" customHeight="1" x14ac:dyDescent="0.25">
      <c r="A1193" s="2" t="s">
        <v>645</v>
      </c>
      <c r="B1193" s="47">
        <v>44281</v>
      </c>
      <c r="C1193" s="2" t="s">
        <v>27</v>
      </c>
      <c r="D1193" s="2" t="s">
        <v>33</v>
      </c>
      <c r="E1193" s="2" t="s">
        <v>32</v>
      </c>
      <c r="F1193" s="2" t="s">
        <v>2779</v>
      </c>
      <c r="G1193" s="2" t="s">
        <v>3</v>
      </c>
      <c r="H1193" s="2" t="s">
        <v>3121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1">
        <v>499928349.07639998</v>
      </c>
      <c r="R1193" s="1">
        <v>0</v>
      </c>
      <c r="S1193" s="1">
        <v>333811098</v>
      </c>
      <c r="T1193" s="1">
        <v>0</v>
      </c>
      <c r="U1193" s="2" t="s">
        <v>0</v>
      </c>
      <c r="V1193" s="1">
        <v>0</v>
      </c>
      <c r="W1193" s="1">
        <v>143204526.78999999</v>
      </c>
      <c r="X1193" s="2" t="s">
        <v>9</v>
      </c>
      <c r="Y1193" s="1">
        <v>22912724.286399998</v>
      </c>
      <c r="Z1193" s="3">
        <v>0</v>
      </c>
      <c r="AA1193" s="3" t="s">
        <v>0</v>
      </c>
      <c r="AB1193" s="3">
        <v>0</v>
      </c>
      <c r="AC1193" s="3">
        <v>0</v>
      </c>
      <c r="AD1193" s="3" t="s">
        <v>0</v>
      </c>
      <c r="AE1193" s="3">
        <v>0</v>
      </c>
    </row>
    <row r="1194" spans="1:31" ht="15" hidden="1" customHeight="1" x14ac:dyDescent="0.25">
      <c r="A1194" s="2" t="s">
        <v>646</v>
      </c>
      <c r="B1194" s="47">
        <v>44281</v>
      </c>
      <c r="C1194" s="2" t="s">
        <v>6</v>
      </c>
      <c r="D1194" s="2" t="s">
        <v>26</v>
      </c>
      <c r="E1194" s="2" t="s">
        <v>200</v>
      </c>
      <c r="F1194" s="2" t="s">
        <v>3122</v>
      </c>
      <c r="G1194" s="2" t="s">
        <v>3</v>
      </c>
      <c r="H1194" s="2" t="s">
        <v>3123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1290815896.1856003</v>
      </c>
      <c r="R1194" s="1">
        <v>0</v>
      </c>
      <c r="S1194" s="1">
        <v>1080184873.7</v>
      </c>
      <c r="T1194" s="1">
        <v>0</v>
      </c>
      <c r="U1194" s="2" t="s">
        <v>0</v>
      </c>
      <c r="V1194" s="1">
        <v>0</v>
      </c>
      <c r="W1194" s="1">
        <v>181578467.66000003</v>
      </c>
      <c r="X1194" s="2" t="s">
        <v>9</v>
      </c>
      <c r="Y1194" s="1">
        <v>29052554.825599995</v>
      </c>
      <c r="Z1194" s="3">
        <v>0</v>
      </c>
      <c r="AA1194" s="3" t="s">
        <v>0</v>
      </c>
      <c r="AB1194" s="3">
        <v>0</v>
      </c>
      <c r="AC1194" s="3">
        <v>0</v>
      </c>
      <c r="AD1194" s="3" t="s">
        <v>0</v>
      </c>
      <c r="AE1194" s="3">
        <v>0</v>
      </c>
    </row>
    <row r="1195" spans="1:31" ht="15" hidden="1" customHeight="1" x14ac:dyDescent="0.25">
      <c r="A1195" s="2" t="s">
        <v>647</v>
      </c>
      <c r="B1195" s="47">
        <v>44281</v>
      </c>
      <c r="C1195" s="2" t="s">
        <v>6</v>
      </c>
      <c r="D1195" s="2" t="s">
        <v>26</v>
      </c>
      <c r="E1195" s="2" t="s">
        <v>200</v>
      </c>
      <c r="F1195" s="2" t="s">
        <v>3122</v>
      </c>
      <c r="G1195" s="2" t="s">
        <v>3</v>
      </c>
      <c r="H1195" s="2" t="s">
        <v>3124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1011</v>
      </c>
      <c r="P1195" s="2" t="s">
        <v>1012</v>
      </c>
      <c r="Q1195" s="1">
        <v>19095693.5</v>
      </c>
      <c r="R1195" s="1">
        <v>0</v>
      </c>
      <c r="S1195" s="1">
        <v>19095693.5</v>
      </c>
      <c r="T1195" s="1">
        <v>0</v>
      </c>
      <c r="U1195" s="2" t="s">
        <v>0</v>
      </c>
      <c r="V1195" s="1">
        <v>0</v>
      </c>
      <c r="W1195" s="1">
        <v>0</v>
      </c>
      <c r="X1195" s="2" t="s">
        <v>0</v>
      </c>
      <c r="Y1195" s="1">
        <v>0</v>
      </c>
      <c r="Z1195" s="3">
        <v>0</v>
      </c>
      <c r="AA1195" s="3" t="s">
        <v>0</v>
      </c>
      <c r="AB1195" s="3">
        <v>0</v>
      </c>
      <c r="AC1195" s="3">
        <v>0</v>
      </c>
      <c r="AD1195" s="3" t="s">
        <v>0</v>
      </c>
      <c r="AE1195" s="3">
        <v>0</v>
      </c>
    </row>
    <row r="1196" spans="1:31" ht="15" hidden="1" customHeight="1" x14ac:dyDescent="0.25">
      <c r="A1196" s="2" t="s">
        <v>648</v>
      </c>
      <c r="B1196" s="47">
        <v>44281</v>
      </c>
      <c r="C1196" s="2" t="s">
        <v>6</v>
      </c>
      <c r="D1196" s="2" t="s">
        <v>26</v>
      </c>
      <c r="E1196" s="2" t="s">
        <v>200</v>
      </c>
      <c r="F1196" s="2" t="s">
        <v>3122</v>
      </c>
      <c r="G1196" s="2" t="s">
        <v>3</v>
      </c>
      <c r="H1196" s="2" t="s">
        <v>3125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2</v>
      </c>
      <c r="P1196" s="2" t="s">
        <v>1</v>
      </c>
      <c r="Q1196" s="1">
        <v>182277450.5</v>
      </c>
      <c r="R1196" s="1">
        <v>0</v>
      </c>
      <c r="S1196" s="1">
        <v>146510938.5</v>
      </c>
      <c r="T1196" s="1">
        <v>0</v>
      </c>
      <c r="U1196" s="2" t="s">
        <v>0</v>
      </c>
      <c r="V1196" s="1">
        <v>0</v>
      </c>
      <c r="W1196" s="1">
        <v>30833200</v>
      </c>
      <c r="X1196" s="2" t="s">
        <v>9</v>
      </c>
      <c r="Y1196" s="1">
        <v>4933312</v>
      </c>
      <c r="Z1196" s="3">
        <v>0</v>
      </c>
      <c r="AA1196" s="3" t="s">
        <v>0</v>
      </c>
      <c r="AB1196" s="3">
        <v>0</v>
      </c>
      <c r="AC1196" s="3">
        <v>0</v>
      </c>
      <c r="AD1196" s="3" t="s">
        <v>0</v>
      </c>
      <c r="AE1196" s="3">
        <v>0</v>
      </c>
    </row>
    <row r="1197" spans="1:31" ht="15" hidden="1" customHeight="1" x14ac:dyDescent="0.25">
      <c r="A1197" s="2" t="s">
        <v>649</v>
      </c>
      <c r="B1197" s="47">
        <v>44281</v>
      </c>
      <c r="C1197" s="2" t="s">
        <v>27</v>
      </c>
      <c r="D1197" s="2" t="s">
        <v>26</v>
      </c>
      <c r="E1197" s="2" t="s">
        <v>253</v>
      </c>
      <c r="F1197" s="2" t="s">
        <v>2309</v>
      </c>
      <c r="G1197" s="2" t="s">
        <v>3</v>
      </c>
      <c r="H1197" s="2" t="s">
        <v>3126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</v>
      </c>
      <c r="P1197" s="2" t="s">
        <v>1</v>
      </c>
      <c r="Q1197" s="1">
        <v>17371359.800000001</v>
      </c>
      <c r="R1197" s="1">
        <v>0</v>
      </c>
      <c r="S1197" s="1">
        <v>17240511.800000001</v>
      </c>
      <c r="T1197" s="1">
        <v>0</v>
      </c>
      <c r="U1197" s="2" t="s">
        <v>0</v>
      </c>
      <c r="V1197" s="1">
        <v>0</v>
      </c>
      <c r="W1197" s="1">
        <v>112800</v>
      </c>
      <c r="X1197" s="2" t="s">
        <v>9</v>
      </c>
      <c r="Y1197" s="1">
        <v>18048</v>
      </c>
      <c r="Z1197" s="3">
        <v>0</v>
      </c>
      <c r="AA1197" s="3" t="s">
        <v>0</v>
      </c>
      <c r="AB1197" s="3">
        <v>0</v>
      </c>
      <c r="AC1197" s="3">
        <v>0</v>
      </c>
      <c r="AD1197" s="3" t="s">
        <v>0</v>
      </c>
      <c r="AE1197" s="3">
        <v>0</v>
      </c>
    </row>
    <row r="1198" spans="1:31" ht="15" hidden="1" customHeight="1" x14ac:dyDescent="0.25">
      <c r="A1198" s="2" t="s">
        <v>650</v>
      </c>
      <c r="B1198" s="47">
        <v>44281</v>
      </c>
      <c r="C1198" s="2" t="s">
        <v>27</v>
      </c>
      <c r="D1198" s="2" t="s">
        <v>26</v>
      </c>
      <c r="E1198" s="2" t="s">
        <v>253</v>
      </c>
      <c r="F1198" s="2" t="s">
        <v>2311</v>
      </c>
      <c r="G1198" s="2" t="s">
        <v>3</v>
      </c>
      <c r="H1198" s="2" t="s">
        <v>3127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760</v>
      </c>
      <c r="P1198" s="2" t="s">
        <v>761</v>
      </c>
      <c r="Q1198" s="1">
        <v>5004090</v>
      </c>
      <c r="R1198" s="1">
        <v>0</v>
      </c>
      <c r="S1198" s="1">
        <v>5004090</v>
      </c>
      <c r="T1198" s="1">
        <v>0</v>
      </c>
      <c r="U1198" s="2" t="s">
        <v>0</v>
      </c>
      <c r="V1198" s="1">
        <v>0</v>
      </c>
      <c r="W1198" s="1">
        <v>0</v>
      </c>
      <c r="X1198" s="2" t="s">
        <v>0</v>
      </c>
      <c r="Y1198" s="1">
        <v>0</v>
      </c>
      <c r="Z1198" s="3">
        <v>0</v>
      </c>
      <c r="AA1198" s="3" t="s">
        <v>0</v>
      </c>
      <c r="AB1198" s="3">
        <v>0</v>
      </c>
      <c r="AC1198" s="3">
        <v>0</v>
      </c>
      <c r="AD1198" s="3" t="s">
        <v>0</v>
      </c>
      <c r="AE1198" s="3">
        <v>0</v>
      </c>
    </row>
    <row r="1199" spans="1:31" ht="15" hidden="1" customHeight="1" x14ac:dyDescent="0.25">
      <c r="A1199" s="2" t="s">
        <v>651</v>
      </c>
      <c r="B1199" s="47">
        <v>44281</v>
      </c>
      <c r="C1199" s="2" t="s">
        <v>27</v>
      </c>
      <c r="D1199" s="2" t="s">
        <v>26</v>
      </c>
      <c r="E1199" s="2" t="s">
        <v>253</v>
      </c>
      <c r="F1199" s="2" t="s">
        <v>2309</v>
      </c>
      <c r="G1199" s="2" t="s">
        <v>3</v>
      </c>
      <c r="H1199" s="2" t="s">
        <v>3128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2</v>
      </c>
      <c r="P1199" s="2" t="s">
        <v>1</v>
      </c>
      <c r="Q1199" s="1">
        <v>1245496686.7256</v>
      </c>
      <c r="R1199" s="1">
        <v>0</v>
      </c>
      <c r="S1199" s="1">
        <v>916353786.89999986</v>
      </c>
      <c r="T1199" s="1">
        <v>0</v>
      </c>
      <c r="U1199" s="2" t="s">
        <v>0</v>
      </c>
      <c r="V1199" s="1">
        <v>0</v>
      </c>
      <c r="W1199" s="1">
        <v>283743879.16000003</v>
      </c>
      <c r="X1199" s="2" t="s">
        <v>9</v>
      </c>
      <c r="Y1199" s="1">
        <v>45399020.665600002</v>
      </c>
      <c r="Z1199" s="3">
        <v>0</v>
      </c>
      <c r="AA1199" s="3" t="s">
        <v>0</v>
      </c>
      <c r="AB1199" s="3">
        <v>0</v>
      </c>
      <c r="AC1199" s="3">
        <v>0</v>
      </c>
      <c r="AD1199" s="3" t="s">
        <v>0</v>
      </c>
      <c r="AE1199" s="3">
        <v>0</v>
      </c>
    </row>
    <row r="1200" spans="1:31" ht="15" hidden="1" customHeight="1" x14ac:dyDescent="0.25">
      <c r="A1200" s="2" t="s">
        <v>652</v>
      </c>
      <c r="B1200" s="47">
        <v>44281</v>
      </c>
      <c r="C1200" s="2" t="s">
        <v>27</v>
      </c>
      <c r="D1200" s="2" t="s">
        <v>26</v>
      </c>
      <c r="E1200" s="2" t="s">
        <v>253</v>
      </c>
      <c r="F1200" s="2" t="s">
        <v>2311</v>
      </c>
      <c r="G1200" s="2" t="s">
        <v>3</v>
      </c>
      <c r="H1200" s="2" t="s">
        <v>3129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774</v>
      </c>
      <c r="P1200" s="2" t="s">
        <v>775</v>
      </c>
      <c r="Q1200" s="1">
        <v>87977600</v>
      </c>
      <c r="R1200" s="1">
        <v>0</v>
      </c>
      <c r="S1200" s="1">
        <v>87977600</v>
      </c>
      <c r="T1200" s="1">
        <v>0</v>
      </c>
      <c r="U1200" s="2" t="s">
        <v>0</v>
      </c>
      <c r="V1200" s="1">
        <v>0</v>
      </c>
      <c r="W1200" s="1">
        <v>0</v>
      </c>
      <c r="X1200" s="2" t="s">
        <v>0</v>
      </c>
      <c r="Y1200" s="1">
        <v>0</v>
      </c>
      <c r="Z1200" s="3">
        <v>0</v>
      </c>
      <c r="AA1200" s="3" t="s">
        <v>0</v>
      </c>
      <c r="AB1200" s="3">
        <v>0</v>
      </c>
      <c r="AC1200" s="3">
        <v>0</v>
      </c>
      <c r="AD1200" s="3" t="s">
        <v>0</v>
      </c>
      <c r="AE1200" s="3">
        <v>0</v>
      </c>
    </row>
    <row r="1201" spans="1:31" ht="15" hidden="1" customHeight="1" x14ac:dyDescent="0.25">
      <c r="A1201" s="2" t="s">
        <v>653</v>
      </c>
      <c r="B1201" s="47">
        <v>44281</v>
      </c>
      <c r="C1201" s="2" t="s">
        <v>27</v>
      </c>
      <c r="D1201" s="2" t="s">
        <v>26</v>
      </c>
      <c r="E1201" s="2" t="s">
        <v>253</v>
      </c>
      <c r="F1201" s="2" t="s">
        <v>2309</v>
      </c>
      <c r="G1201" s="2" t="s">
        <v>3</v>
      </c>
      <c r="H1201" s="2" t="s">
        <v>3130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713684002.77480006</v>
      </c>
      <c r="R1201" s="1">
        <v>0</v>
      </c>
      <c r="S1201" s="1">
        <v>475483119.5</v>
      </c>
      <c r="T1201" s="1">
        <v>0</v>
      </c>
      <c r="U1201" s="2" t="s">
        <v>0</v>
      </c>
      <c r="V1201" s="1">
        <v>0</v>
      </c>
      <c r="W1201" s="1">
        <v>205345589.03</v>
      </c>
      <c r="X1201" s="2" t="s">
        <v>0</v>
      </c>
      <c r="Y1201" s="1">
        <v>32855294.244800001</v>
      </c>
      <c r="Z1201" s="3">
        <v>0</v>
      </c>
      <c r="AA1201" s="3" t="s">
        <v>0</v>
      </c>
      <c r="AB1201" s="3">
        <v>0</v>
      </c>
      <c r="AC1201" s="3">
        <v>0</v>
      </c>
      <c r="AD1201" s="3" t="s">
        <v>0</v>
      </c>
      <c r="AE1201" s="3">
        <v>0</v>
      </c>
    </row>
    <row r="1202" spans="1:31" ht="15" hidden="1" customHeight="1" x14ac:dyDescent="0.25">
      <c r="A1202" s="2" t="s">
        <v>654</v>
      </c>
      <c r="B1202" s="47">
        <v>44281</v>
      </c>
      <c r="C1202" s="2" t="s">
        <v>27</v>
      </c>
      <c r="D1202" s="2" t="s">
        <v>26</v>
      </c>
      <c r="E1202" s="2" t="s">
        <v>253</v>
      </c>
      <c r="F1202" s="2" t="s">
        <v>2309</v>
      </c>
      <c r="G1202" s="2" t="s">
        <v>3</v>
      </c>
      <c r="H1202" s="2" t="s">
        <v>3131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1">
        <v>190698202.00999999</v>
      </c>
      <c r="R1202" s="1">
        <v>0</v>
      </c>
      <c r="S1202" s="1">
        <v>117249902</v>
      </c>
      <c r="T1202" s="1">
        <v>0</v>
      </c>
      <c r="U1202" s="2" t="s">
        <v>0</v>
      </c>
      <c r="V1202" s="1">
        <v>0</v>
      </c>
      <c r="W1202" s="1">
        <v>63317500</v>
      </c>
      <c r="X1202" s="2" t="s">
        <v>0</v>
      </c>
      <c r="Y1202" s="1">
        <v>10130800</v>
      </c>
      <c r="Z1202" s="3">
        <v>0</v>
      </c>
      <c r="AA1202" s="3" t="s">
        <v>0</v>
      </c>
      <c r="AB1202" s="3">
        <v>0</v>
      </c>
      <c r="AC1202" s="3">
        <v>0</v>
      </c>
      <c r="AD1202" s="3" t="s">
        <v>0</v>
      </c>
      <c r="AE1202" s="3">
        <v>0</v>
      </c>
    </row>
    <row r="1203" spans="1:31" ht="15" hidden="1" customHeight="1" x14ac:dyDescent="0.25">
      <c r="A1203" s="2" t="s">
        <v>655</v>
      </c>
      <c r="B1203" s="47">
        <v>44281</v>
      </c>
      <c r="C1203" s="2" t="s">
        <v>6</v>
      </c>
      <c r="D1203" s="2" t="s">
        <v>24</v>
      </c>
      <c r="E1203" s="2" t="s">
        <v>196</v>
      </c>
      <c r="F1203" s="2" t="s">
        <v>1206</v>
      </c>
      <c r="G1203" s="2" t="s">
        <v>3</v>
      </c>
      <c r="H1203" s="2" t="s">
        <v>3132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1663778727</v>
      </c>
      <c r="R1203" s="1">
        <v>0</v>
      </c>
      <c r="S1203" s="1">
        <v>1357482704.0999999</v>
      </c>
      <c r="T1203" s="1">
        <v>0</v>
      </c>
      <c r="U1203" s="2" t="s">
        <v>0</v>
      </c>
      <c r="V1203" s="1">
        <v>0</v>
      </c>
      <c r="W1203" s="1">
        <v>264048295.59999999</v>
      </c>
      <c r="X1203" s="2" t="s">
        <v>9</v>
      </c>
      <c r="Y1203" s="1">
        <v>42247727.299999997</v>
      </c>
      <c r="Z1203" s="3">
        <v>0</v>
      </c>
      <c r="AA1203" s="3" t="s">
        <v>0</v>
      </c>
      <c r="AB1203" s="3">
        <v>0</v>
      </c>
      <c r="AC1203" s="3">
        <v>0</v>
      </c>
      <c r="AD1203" s="3" t="s">
        <v>0</v>
      </c>
      <c r="AE1203" s="3">
        <v>0</v>
      </c>
    </row>
    <row r="1204" spans="1:31" ht="15" hidden="1" customHeight="1" x14ac:dyDescent="0.25">
      <c r="A1204" s="2" t="s">
        <v>656</v>
      </c>
      <c r="B1204" s="47">
        <v>44281</v>
      </c>
      <c r="C1204" s="2" t="s">
        <v>27</v>
      </c>
      <c r="D1204" s="2" t="s">
        <v>24</v>
      </c>
      <c r="E1204" s="2" t="s">
        <v>358</v>
      </c>
      <c r="F1204" s="2" t="s">
        <v>1075</v>
      </c>
      <c r="G1204" s="2" t="s">
        <v>3</v>
      </c>
      <c r="H1204" s="2" t="s">
        <v>3133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155706845.59999999</v>
      </c>
      <c r="R1204" s="1">
        <v>0</v>
      </c>
      <c r="S1204" s="1">
        <v>114594404</v>
      </c>
      <c r="T1204" s="1">
        <v>0</v>
      </c>
      <c r="U1204" s="2" t="s">
        <v>0</v>
      </c>
      <c r="V1204" s="1">
        <v>0</v>
      </c>
      <c r="W1204" s="1">
        <v>35441760</v>
      </c>
      <c r="X1204" s="2" t="s">
        <v>9</v>
      </c>
      <c r="Y1204" s="1">
        <v>5670681.5999999996</v>
      </c>
      <c r="Z1204" s="3">
        <v>0</v>
      </c>
      <c r="AA1204" s="3" t="s">
        <v>0</v>
      </c>
      <c r="AB1204" s="3">
        <v>0</v>
      </c>
      <c r="AC1204" s="3">
        <v>0</v>
      </c>
      <c r="AD1204" s="3" t="s">
        <v>0</v>
      </c>
      <c r="AE1204" s="3">
        <v>0</v>
      </c>
    </row>
    <row r="1205" spans="1:31" ht="15" hidden="1" customHeight="1" x14ac:dyDescent="0.25">
      <c r="A1205" s="2" t="s">
        <v>657</v>
      </c>
      <c r="B1205" s="47">
        <v>44281</v>
      </c>
      <c r="C1205" s="2" t="s">
        <v>6</v>
      </c>
      <c r="D1205" s="2" t="s">
        <v>22</v>
      </c>
      <c r="E1205" s="2" t="s">
        <v>194</v>
      </c>
      <c r="F1205" s="2" t="s">
        <v>1049</v>
      </c>
      <c r="G1205" s="2" t="s">
        <v>3</v>
      </c>
      <c r="H1205" s="2" t="s">
        <v>3134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182775336.75</v>
      </c>
      <c r="R1205" s="1">
        <v>0</v>
      </c>
      <c r="S1205" s="1">
        <v>129398228.59999999</v>
      </c>
      <c r="T1205" s="1">
        <v>0</v>
      </c>
      <c r="U1205" s="2" t="s">
        <v>0</v>
      </c>
      <c r="V1205" s="1">
        <v>0</v>
      </c>
      <c r="W1205" s="1">
        <v>46014748.399999999</v>
      </c>
      <c r="X1205" s="2" t="s">
        <v>9</v>
      </c>
      <c r="Y1205" s="1">
        <v>7362359.7439999999</v>
      </c>
      <c r="Z1205" s="3">
        <v>0</v>
      </c>
      <c r="AA1205" s="3" t="s">
        <v>0</v>
      </c>
      <c r="AB1205" s="3">
        <v>0</v>
      </c>
      <c r="AC1205" s="3">
        <v>0</v>
      </c>
      <c r="AD1205" s="3" t="s">
        <v>0</v>
      </c>
      <c r="AE1205" s="3">
        <v>0</v>
      </c>
    </row>
    <row r="1206" spans="1:31" ht="15" hidden="1" customHeight="1" x14ac:dyDescent="0.25">
      <c r="A1206" s="2" t="s">
        <v>658</v>
      </c>
      <c r="B1206" s="47">
        <v>44281</v>
      </c>
      <c r="C1206" s="2" t="s">
        <v>6</v>
      </c>
      <c r="D1206" s="2" t="s">
        <v>22</v>
      </c>
      <c r="E1206" s="2" t="s">
        <v>194</v>
      </c>
      <c r="F1206" s="2" t="s">
        <v>1049</v>
      </c>
      <c r="G1206" s="2" t="s">
        <v>3</v>
      </c>
      <c r="H1206" s="2" t="s">
        <v>3135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3136</v>
      </c>
      <c r="P1206" s="2" t="s">
        <v>3137</v>
      </c>
      <c r="Q1206" s="1">
        <v>18443740</v>
      </c>
      <c r="R1206" s="1">
        <v>0</v>
      </c>
      <c r="S1206" s="1">
        <v>15739548</v>
      </c>
      <c r="T1206" s="1">
        <v>2331200</v>
      </c>
      <c r="U1206" s="2" t="s">
        <v>9</v>
      </c>
      <c r="V1206" s="1">
        <v>372992</v>
      </c>
      <c r="W1206" s="1">
        <v>0</v>
      </c>
      <c r="X1206" s="2" t="s">
        <v>0</v>
      </c>
      <c r="Y1206" s="1">
        <v>0</v>
      </c>
      <c r="Z1206" s="3">
        <v>0</v>
      </c>
      <c r="AA1206" s="3" t="s">
        <v>0</v>
      </c>
      <c r="AB1206" s="3">
        <v>0</v>
      </c>
      <c r="AC1206" s="3">
        <v>0</v>
      </c>
      <c r="AD1206" s="3" t="s">
        <v>0</v>
      </c>
      <c r="AE1206" s="3">
        <v>0</v>
      </c>
    </row>
    <row r="1207" spans="1:31" ht="15" hidden="1" customHeight="1" x14ac:dyDescent="0.25">
      <c r="A1207" s="2" t="s">
        <v>659</v>
      </c>
      <c r="B1207" s="47">
        <v>44281</v>
      </c>
      <c r="C1207" s="2" t="s">
        <v>6</v>
      </c>
      <c r="D1207" s="2" t="s">
        <v>22</v>
      </c>
      <c r="E1207" s="2" t="s">
        <v>194</v>
      </c>
      <c r="F1207" s="2" t="s">
        <v>1049</v>
      </c>
      <c r="G1207" s="2" t="s">
        <v>3</v>
      </c>
      <c r="H1207" s="2" t="s">
        <v>3138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1742572661.2452002</v>
      </c>
      <c r="R1207" s="1">
        <v>0</v>
      </c>
      <c r="S1207" s="1">
        <v>1335209640.3999999</v>
      </c>
      <c r="T1207" s="1">
        <v>0</v>
      </c>
      <c r="U1207" s="2" t="s">
        <v>0</v>
      </c>
      <c r="V1207" s="1">
        <v>0</v>
      </c>
      <c r="W1207" s="1">
        <v>351175017.97000003</v>
      </c>
      <c r="X1207" s="2" t="s">
        <v>9</v>
      </c>
      <c r="Y1207" s="1">
        <v>56188002.875200003</v>
      </c>
      <c r="Z1207" s="3">
        <v>0</v>
      </c>
      <c r="AA1207" s="3" t="s">
        <v>0</v>
      </c>
      <c r="AB1207" s="3">
        <v>0</v>
      </c>
      <c r="AC1207" s="3">
        <v>0</v>
      </c>
      <c r="AD1207" s="3" t="s">
        <v>0</v>
      </c>
      <c r="AE1207" s="3">
        <v>0</v>
      </c>
    </row>
    <row r="1208" spans="1:31" ht="15" hidden="1" customHeight="1" x14ac:dyDescent="0.25">
      <c r="A1208" s="2" t="s">
        <v>660</v>
      </c>
      <c r="B1208" s="47">
        <v>44281</v>
      </c>
      <c r="C1208" s="2" t="s">
        <v>6</v>
      </c>
      <c r="D1208" s="2" t="s">
        <v>22</v>
      </c>
      <c r="E1208" s="2" t="s">
        <v>194</v>
      </c>
      <c r="F1208" s="2" t="s">
        <v>1049</v>
      </c>
      <c r="G1208" s="2" t="s">
        <v>13</v>
      </c>
      <c r="H1208" s="2" t="s">
        <v>1</v>
      </c>
      <c r="I1208" s="1" t="s">
        <v>1244</v>
      </c>
      <c r="J1208" s="1" t="s">
        <v>1</v>
      </c>
      <c r="K1208" s="1" t="s">
        <v>3139</v>
      </c>
      <c r="L1208" s="1" t="s">
        <v>3114</v>
      </c>
      <c r="M1208" s="1">
        <v>5914700</v>
      </c>
      <c r="N1208" s="2" t="s">
        <v>12</v>
      </c>
      <c r="O1208" s="2" t="s">
        <v>3140</v>
      </c>
      <c r="P1208" s="2" t="s">
        <v>3141</v>
      </c>
      <c r="Q1208" s="1">
        <v>-5914700</v>
      </c>
      <c r="R1208" s="1">
        <v>0</v>
      </c>
      <c r="S1208" s="1">
        <v>-5914700</v>
      </c>
      <c r="T1208" s="1">
        <v>0</v>
      </c>
      <c r="U1208" s="2" t="s">
        <v>0</v>
      </c>
      <c r="V1208" s="1">
        <v>0</v>
      </c>
      <c r="W1208" s="1">
        <v>0</v>
      </c>
      <c r="X1208" s="2" t="s">
        <v>0</v>
      </c>
      <c r="Y1208" s="1">
        <v>0</v>
      </c>
      <c r="Z1208" s="3">
        <v>0</v>
      </c>
      <c r="AA1208" s="3" t="s">
        <v>0</v>
      </c>
      <c r="AB1208" s="3">
        <v>0</v>
      </c>
      <c r="AC1208" s="3">
        <v>0</v>
      </c>
      <c r="AD1208" s="3" t="s">
        <v>0</v>
      </c>
      <c r="AE1208" s="3">
        <v>0</v>
      </c>
    </row>
    <row r="1209" spans="1:31" ht="15" hidden="1" customHeight="1" x14ac:dyDescent="0.25">
      <c r="A1209" s="2" t="s">
        <v>661</v>
      </c>
      <c r="B1209" s="47">
        <v>44281</v>
      </c>
      <c r="C1209" s="2" t="s">
        <v>6</v>
      </c>
      <c r="D1209" s="2" t="s">
        <v>1031</v>
      </c>
      <c r="E1209" s="2" t="s">
        <v>1032</v>
      </c>
      <c r="F1209" s="2" t="s">
        <v>911</v>
      </c>
      <c r="G1209" s="2" t="s">
        <v>3</v>
      </c>
      <c r="H1209" s="2" t="s">
        <v>3142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1">
        <v>1562167816.9819994</v>
      </c>
      <c r="R1209" s="1">
        <v>0</v>
      </c>
      <c r="S1209" s="1">
        <v>1228363335.5999997</v>
      </c>
      <c r="T1209" s="1">
        <v>0</v>
      </c>
      <c r="U1209" s="2" t="s">
        <v>0</v>
      </c>
      <c r="V1209" s="1">
        <v>0</v>
      </c>
      <c r="W1209" s="1">
        <v>287762483.95000005</v>
      </c>
      <c r="X1209" s="2" t="s">
        <v>0</v>
      </c>
      <c r="Y1209" s="1">
        <v>46041997.431999996</v>
      </c>
      <c r="Z1209" s="3">
        <v>0</v>
      </c>
      <c r="AA1209" s="3" t="s">
        <v>0</v>
      </c>
      <c r="AB1209" s="3">
        <v>0</v>
      </c>
      <c r="AC1209" s="3">
        <v>0</v>
      </c>
      <c r="AD1209" s="3" t="s">
        <v>0</v>
      </c>
      <c r="AE1209" s="3">
        <v>0</v>
      </c>
    </row>
    <row r="1210" spans="1:31" ht="15" hidden="1" customHeight="1" x14ac:dyDescent="0.25">
      <c r="A1210" s="2" t="s">
        <v>662</v>
      </c>
      <c r="B1210" s="47">
        <v>44281</v>
      </c>
      <c r="C1210" s="2" t="s">
        <v>27</v>
      </c>
      <c r="D1210" s="2" t="s">
        <v>1031</v>
      </c>
      <c r="E1210" s="2" t="s">
        <v>1104</v>
      </c>
      <c r="F1210" s="2" t="s">
        <v>3143</v>
      </c>
      <c r="G1210" s="2" t="s">
        <v>3</v>
      </c>
      <c r="H1210" s="2" t="s">
        <v>3144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99059670.400000006</v>
      </c>
      <c r="R1210" s="1">
        <v>0</v>
      </c>
      <c r="S1210" s="1">
        <v>17772160</v>
      </c>
      <c r="T1210" s="1">
        <v>0</v>
      </c>
      <c r="U1210" s="2" t="s">
        <v>0</v>
      </c>
      <c r="V1210" s="1">
        <v>0</v>
      </c>
      <c r="W1210" s="1">
        <v>70075440</v>
      </c>
      <c r="X1210" s="2" t="s">
        <v>9</v>
      </c>
      <c r="Y1210" s="1">
        <v>11212070.4</v>
      </c>
      <c r="Z1210" s="3">
        <v>0</v>
      </c>
      <c r="AA1210" s="3" t="s">
        <v>0</v>
      </c>
      <c r="AB1210" s="3">
        <v>0</v>
      </c>
      <c r="AC1210" s="3">
        <v>0</v>
      </c>
      <c r="AD1210" s="3" t="s">
        <v>0</v>
      </c>
      <c r="AE1210" s="3">
        <v>0</v>
      </c>
    </row>
    <row r="1211" spans="1:31" ht="15" hidden="1" customHeight="1" x14ac:dyDescent="0.25">
      <c r="A1211" s="2" t="s">
        <v>663</v>
      </c>
      <c r="B1211" s="47">
        <v>44281</v>
      </c>
      <c r="C1211" s="2" t="s">
        <v>6</v>
      </c>
      <c r="D1211" s="2" t="s">
        <v>19</v>
      </c>
      <c r="E1211" s="2" t="s">
        <v>185</v>
      </c>
      <c r="F1211" s="2" t="s">
        <v>3003</v>
      </c>
      <c r="G1211" s="2" t="s">
        <v>3</v>
      </c>
      <c r="H1211" s="2" t="s">
        <v>3145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1">
        <v>811221248.72000003</v>
      </c>
      <c r="R1211" s="1">
        <v>0</v>
      </c>
      <c r="S1211" s="1">
        <v>676868975.30000007</v>
      </c>
      <c r="T1211" s="1">
        <v>0</v>
      </c>
      <c r="U1211" s="2" t="s">
        <v>0</v>
      </c>
      <c r="V1211" s="1">
        <v>0</v>
      </c>
      <c r="W1211" s="1">
        <v>112371442.59999999</v>
      </c>
      <c r="X1211" s="2" t="s">
        <v>9</v>
      </c>
      <c r="Y1211" s="1">
        <v>17979430.82</v>
      </c>
      <c r="Z1211" s="3">
        <v>0</v>
      </c>
      <c r="AA1211" s="3" t="s">
        <v>0</v>
      </c>
      <c r="AB1211" s="3">
        <v>0</v>
      </c>
      <c r="AC1211" s="3">
        <v>3705000</v>
      </c>
      <c r="AD1211" s="3" t="s">
        <v>0</v>
      </c>
      <c r="AE1211" s="3">
        <v>296400</v>
      </c>
    </row>
    <row r="1212" spans="1:31" ht="15" hidden="1" customHeight="1" x14ac:dyDescent="0.25">
      <c r="A1212" s="2" t="s">
        <v>664</v>
      </c>
      <c r="B1212" s="47">
        <v>44281</v>
      </c>
      <c r="C1212" s="2" t="s">
        <v>6</v>
      </c>
      <c r="D1212" s="2" t="s">
        <v>14</v>
      </c>
      <c r="E1212" s="2" t="s">
        <v>181</v>
      </c>
      <c r="F1212" s="2" t="s">
        <v>3146</v>
      </c>
      <c r="G1212" s="2" t="s">
        <v>3</v>
      </c>
      <c r="H1212" s="2" t="s">
        <v>3147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788614723.68560004</v>
      </c>
      <c r="R1212" s="1">
        <v>0</v>
      </c>
      <c r="S1212" s="1">
        <v>716681899.70000005</v>
      </c>
      <c r="T1212" s="1">
        <v>0</v>
      </c>
      <c r="U1212" s="2" t="s">
        <v>0</v>
      </c>
      <c r="V1212" s="1">
        <v>0</v>
      </c>
      <c r="W1212" s="1">
        <v>62011055.159999996</v>
      </c>
      <c r="X1212" s="2" t="s">
        <v>0</v>
      </c>
      <c r="Y1212" s="1">
        <v>9921768.8256000001</v>
      </c>
      <c r="Z1212" s="3">
        <v>0</v>
      </c>
      <c r="AA1212" s="3" t="s">
        <v>0</v>
      </c>
      <c r="AB1212" s="3">
        <v>0</v>
      </c>
      <c r="AC1212" s="3">
        <v>0</v>
      </c>
      <c r="AD1212" s="3" t="s">
        <v>0</v>
      </c>
      <c r="AE1212" s="3">
        <v>0</v>
      </c>
    </row>
    <row r="1213" spans="1:31" ht="15" hidden="1" customHeight="1" x14ac:dyDescent="0.25">
      <c r="A1213" s="2" t="s">
        <v>665</v>
      </c>
      <c r="B1213" s="47">
        <v>44281</v>
      </c>
      <c r="C1213" s="2" t="s">
        <v>6</v>
      </c>
      <c r="D1213" s="2" t="s">
        <v>10</v>
      </c>
      <c r="E1213" s="2" t="s">
        <v>178</v>
      </c>
      <c r="F1213" s="2" t="s">
        <v>3148</v>
      </c>
      <c r="G1213" s="2" t="s">
        <v>3</v>
      </c>
      <c r="H1213" s="2" t="s">
        <v>3149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408833469.46800005</v>
      </c>
      <c r="R1213" s="1">
        <v>0</v>
      </c>
      <c r="S1213" s="1">
        <v>316501802.30000001</v>
      </c>
      <c r="T1213" s="1">
        <v>0</v>
      </c>
      <c r="U1213" s="2" t="s">
        <v>0</v>
      </c>
      <c r="V1213" s="1">
        <v>0</v>
      </c>
      <c r="W1213" s="1">
        <v>79596264.799999997</v>
      </c>
      <c r="X1213" s="2" t="s">
        <v>0</v>
      </c>
      <c r="Y1213" s="1">
        <v>12735402.367999999</v>
      </c>
      <c r="Z1213" s="3">
        <v>0</v>
      </c>
      <c r="AA1213" s="3" t="s">
        <v>0</v>
      </c>
      <c r="AB1213" s="3">
        <v>0</v>
      </c>
      <c r="AC1213" s="3">
        <v>0</v>
      </c>
      <c r="AD1213" s="3" t="s">
        <v>0</v>
      </c>
      <c r="AE1213" s="3">
        <v>0</v>
      </c>
    </row>
    <row r="1214" spans="1:31" ht="15" hidden="1" customHeight="1" x14ac:dyDescent="0.25">
      <c r="A1214" s="2" t="s">
        <v>666</v>
      </c>
      <c r="B1214" s="47">
        <v>44281</v>
      </c>
      <c r="C1214" s="2" t="s">
        <v>6</v>
      </c>
      <c r="D1214" s="2" t="s">
        <v>10</v>
      </c>
      <c r="E1214" s="2" t="s">
        <v>178</v>
      </c>
      <c r="F1214" s="2" t="s">
        <v>3148</v>
      </c>
      <c r="G1214" s="2" t="s">
        <v>3</v>
      </c>
      <c r="H1214" s="2" t="s">
        <v>3150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3151</v>
      </c>
      <c r="P1214" s="2" t="s">
        <v>3152</v>
      </c>
      <c r="Q1214" s="1">
        <v>14496680</v>
      </c>
      <c r="R1214" s="1">
        <v>0</v>
      </c>
      <c r="S1214" s="1">
        <v>14496680</v>
      </c>
      <c r="T1214" s="1">
        <v>0</v>
      </c>
      <c r="U1214" s="2" t="s">
        <v>0</v>
      </c>
      <c r="V1214" s="1">
        <v>0</v>
      </c>
      <c r="W1214" s="1">
        <v>0</v>
      </c>
      <c r="X1214" s="2" t="s">
        <v>0</v>
      </c>
      <c r="Y1214" s="1">
        <v>0</v>
      </c>
      <c r="Z1214" s="3">
        <v>0</v>
      </c>
      <c r="AA1214" s="3" t="s">
        <v>0</v>
      </c>
      <c r="AB1214" s="3">
        <v>0</v>
      </c>
      <c r="AC1214" s="3">
        <v>0</v>
      </c>
      <c r="AD1214" s="3" t="s">
        <v>0</v>
      </c>
      <c r="AE1214" s="3">
        <v>0</v>
      </c>
    </row>
    <row r="1215" spans="1:31" ht="15" hidden="1" customHeight="1" x14ac:dyDescent="0.25">
      <c r="A1215" s="2" t="s">
        <v>667</v>
      </c>
      <c r="B1215" s="47">
        <v>44281</v>
      </c>
      <c r="C1215" s="2" t="s">
        <v>6</v>
      </c>
      <c r="D1215" s="2" t="s">
        <v>10</v>
      </c>
      <c r="E1215" s="2" t="s">
        <v>178</v>
      </c>
      <c r="F1215" s="2" t="s">
        <v>3148</v>
      </c>
      <c r="G1215" s="2" t="s">
        <v>3</v>
      </c>
      <c r="H1215" s="2" t="s">
        <v>3153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1">
        <v>674029485.20840001</v>
      </c>
      <c r="R1215" s="1">
        <v>0</v>
      </c>
      <c r="S1215" s="1">
        <v>424184936.0999999</v>
      </c>
      <c r="T1215" s="1">
        <v>0</v>
      </c>
      <c r="U1215" s="2" t="s">
        <v>0</v>
      </c>
      <c r="V1215" s="1">
        <v>0</v>
      </c>
      <c r="W1215" s="1">
        <v>215383231.98999998</v>
      </c>
      <c r="X1215" s="2" t="s">
        <v>0</v>
      </c>
      <c r="Y1215" s="1">
        <v>34461317.1184</v>
      </c>
      <c r="Z1215" s="3">
        <v>0</v>
      </c>
      <c r="AA1215" s="3" t="s">
        <v>0</v>
      </c>
      <c r="AB1215" s="3">
        <v>0</v>
      </c>
      <c r="AC1215" s="3">
        <v>0</v>
      </c>
      <c r="AD1215" s="3" t="s">
        <v>0</v>
      </c>
      <c r="AE1215" s="3">
        <v>0</v>
      </c>
    </row>
    <row r="1216" spans="1:31" ht="15" hidden="1" customHeight="1" x14ac:dyDescent="0.25">
      <c r="A1216" s="2" t="s">
        <v>668</v>
      </c>
      <c r="B1216" s="47">
        <v>44281</v>
      </c>
      <c r="C1216" s="2" t="s">
        <v>6</v>
      </c>
      <c r="D1216" s="2" t="s">
        <v>280</v>
      </c>
      <c r="E1216" s="2" t="s">
        <v>204</v>
      </c>
      <c r="F1216" s="2" t="s">
        <v>1237</v>
      </c>
      <c r="G1216" s="2" t="s">
        <v>3</v>
      </c>
      <c r="H1216" s="2" t="s">
        <v>3154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/>
      <c r="N1216" s="2" t="s">
        <v>1</v>
      </c>
      <c r="O1216" s="2" t="s">
        <v>2</v>
      </c>
      <c r="P1216" s="2"/>
      <c r="Q1216" s="1">
        <v>423408948.80000001</v>
      </c>
      <c r="R1216" s="1">
        <v>0</v>
      </c>
      <c r="S1216" s="1">
        <v>394371573.60000002</v>
      </c>
      <c r="T1216" s="1">
        <v>0</v>
      </c>
      <c r="U1216" s="2" t="s">
        <v>0</v>
      </c>
      <c r="V1216" s="1">
        <v>0</v>
      </c>
      <c r="W1216" s="1">
        <v>25032220</v>
      </c>
      <c r="X1216" s="2" t="s">
        <v>0</v>
      </c>
      <c r="Y1216" s="1">
        <v>4005155.2</v>
      </c>
      <c r="Z1216" s="3">
        <v>0</v>
      </c>
      <c r="AA1216" s="3" t="s">
        <v>0</v>
      </c>
      <c r="AB1216" s="3">
        <v>0</v>
      </c>
      <c r="AC1216" s="3">
        <v>0</v>
      </c>
      <c r="AD1216" s="3" t="s">
        <v>0</v>
      </c>
      <c r="AE1216" s="3">
        <v>0</v>
      </c>
    </row>
    <row r="1217" spans="1:31" ht="15" hidden="1" customHeight="1" x14ac:dyDescent="0.25">
      <c r="A1217" s="2" t="s">
        <v>669</v>
      </c>
      <c r="B1217" s="47">
        <v>44281</v>
      </c>
      <c r="C1217" s="2" t="s">
        <v>6</v>
      </c>
      <c r="D1217" s="2" t="s">
        <v>7</v>
      </c>
      <c r="E1217" s="2" t="s">
        <v>762</v>
      </c>
      <c r="F1217" s="2" t="s">
        <v>3155</v>
      </c>
      <c r="G1217" s="2" t="s">
        <v>3</v>
      </c>
      <c r="H1217" s="2" t="s">
        <v>3156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209293079.19999999</v>
      </c>
      <c r="R1217" s="1">
        <v>0</v>
      </c>
      <c r="S1217" s="1">
        <v>172142200</v>
      </c>
      <c r="T1217" s="1">
        <v>0</v>
      </c>
      <c r="U1217" s="2" t="s">
        <v>0</v>
      </c>
      <c r="V1217" s="1">
        <v>0</v>
      </c>
      <c r="W1217" s="1">
        <v>32026620</v>
      </c>
      <c r="X1217" s="2" t="s">
        <v>9</v>
      </c>
      <c r="Y1217" s="1">
        <v>5124259.2</v>
      </c>
      <c r="Z1217" s="3">
        <v>0</v>
      </c>
      <c r="AA1217" s="3" t="s">
        <v>0</v>
      </c>
      <c r="AB1217" s="3">
        <v>0</v>
      </c>
      <c r="AC1217" s="3">
        <v>0</v>
      </c>
      <c r="AD1217" s="3" t="s">
        <v>0</v>
      </c>
      <c r="AE1217" s="3">
        <v>0</v>
      </c>
    </row>
    <row r="1218" spans="1:31" ht="15" hidden="1" customHeight="1" x14ac:dyDescent="0.25">
      <c r="A1218" s="2" t="s">
        <v>670</v>
      </c>
      <c r="B1218" s="47">
        <v>44281</v>
      </c>
      <c r="C1218" s="2" t="s">
        <v>6</v>
      </c>
      <c r="D1218" s="2" t="s">
        <v>5</v>
      </c>
      <c r="E1218" s="2" t="s">
        <v>175</v>
      </c>
      <c r="F1218" s="2" t="s">
        <v>1188</v>
      </c>
      <c r="G1218" s="2" t="s">
        <v>3</v>
      </c>
      <c r="H1218" s="2" t="s">
        <v>3157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1">
        <v>379664471.68959999</v>
      </c>
      <c r="R1218" s="1">
        <v>0</v>
      </c>
      <c r="S1218" s="1">
        <v>308260359</v>
      </c>
      <c r="T1218" s="1">
        <v>0</v>
      </c>
      <c r="U1218" s="2" t="s">
        <v>0</v>
      </c>
      <c r="V1218" s="1">
        <v>0</v>
      </c>
      <c r="W1218" s="1">
        <v>61555269.560000002</v>
      </c>
      <c r="X1218" s="2" t="s">
        <v>9</v>
      </c>
      <c r="Y1218" s="1">
        <v>9848843.1295999996</v>
      </c>
      <c r="Z1218" s="3">
        <v>0</v>
      </c>
      <c r="AA1218" s="3" t="s">
        <v>0</v>
      </c>
      <c r="AB1218" s="3">
        <v>0</v>
      </c>
      <c r="AC1218" s="3">
        <v>0</v>
      </c>
      <c r="AD1218" s="3" t="s">
        <v>0</v>
      </c>
      <c r="AE1218" s="3">
        <v>0</v>
      </c>
    </row>
    <row r="1219" spans="1:31" ht="15" hidden="1" customHeight="1" x14ac:dyDescent="0.25">
      <c r="A1219" s="2" t="s">
        <v>671</v>
      </c>
      <c r="B1219" s="47">
        <v>44281</v>
      </c>
      <c r="C1219" s="2" t="s">
        <v>6</v>
      </c>
      <c r="D1219" s="2" t="s">
        <v>914</v>
      </c>
      <c r="E1219" s="2" t="s">
        <v>915</v>
      </c>
      <c r="F1219" s="2" t="s">
        <v>3158</v>
      </c>
      <c r="G1219" s="2" t="s">
        <v>3</v>
      </c>
      <c r="H1219" s="2" t="s">
        <v>3159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1072</v>
      </c>
      <c r="P1219" s="2" t="s">
        <v>1073</v>
      </c>
      <c r="Q1219" s="1">
        <v>1107701748</v>
      </c>
      <c r="R1219" s="1">
        <v>0</v>
      </c>
      <c r="S1219" s="1">
        <v>0</v>
      </c>
      <c r="T1219" s="1">
        <v>0</v>
      </c>
      <c r="U1219" s="2" t="s">
        <v>0</v>
      </c>
      <c r="V1219" s="1">
        <v>0</v>
      </c>
      <c r="W1219" s="1">
        <v>954915300</v>
      </c>
      <c r="X1219" s="2" t="s">
        <v>9</v>
      </c>
      <c r="Y1219" s="1">
        <v>152786448</v>
      </c>
      <c r="Z1219" s="3">
        <v>0</v>
      </c>
      <c r="AA1219" s="3" t="s">
        <v>0</v>
      </c>
      <c r="AB1219" s="3">
        <v>0</v>
      </c>
      <c r="AC1219" s="3">
        <v>0</v>
      </c>
      <c r="AD1219" s="3" t="s">
        <v>0</v>
      </c>
      <c r="AE1219" s="3">
        <v>0</v>
      </c>
    </row>
    <row r="1220" spans="1:31" ht="15" hidden="1" customHeight="1" x14ac:dyDescent="0.25">
      <c r="A1220" s="2" t="s">
        <v>672</v>
      </c>
      <c r="B1220" s="47">
        <v>44281</v>
      </c>
      <c r="C1220" s="2" t="s">
        <v>6</v>
      </c>
      <c r="D1220" s="2" t="s">
        <v>914</v>
      </c>
      <c r="E1220" s="2" t="s">
        <v>915</v>
      </c>
      <c r="F1220" s="2" t="s">
        <v>3158</v>
      </c>
      <c r="G1220" s="2" t="s">
        <v>13</v>
      </c>
      <c r="H1220" s="2" t="s">
        <v>1</v>
      </c>
      <c r="I1220" s="1" t="s">
        <v>3160</v>
      </c>
      <c r="J1220" s="1" t="s">
        <v>1</v>
      </c>
      <c r="K1220" s="1" t="s">
        <v>3159</v>
      </c>
      <c r="L1220" s="1" t="s">
        <v>3114</v>
      </c>
      <c r="M1220" s="1">
        <v>1107701748</v>
      </c>
      <c r="N1220" s="2" t="s">
        <v>12</v>
      </c>
      <c r="O1220" s="2" t="s">
        <v>1072</v>
      </c>
      <c r="P1220" s="2" t="s">
        <v>1073</v>
      </c>
      <c r="Q1220" s="1">
        <v>-1107701748</v>
      </c>
      <c r="R1220" s="1">
        <v>0</v>
      </c>
      <c r="S1220" s="1">
        <v>0</v>
      </c>
      <c r="T1220" s="1">
        <v>0</v>
      </c>
      <c r="U1220" s="2" t="s">
        <v>0</v>
      </c>
      <c r="V1220" s="1">
        <v>0</v>
      </c>
      <c r="W1220" s="1">
        <v>-954915300</v>
      </c>
      <c r="X1220" s="2" t="s">
        <v>9</v>
      </c>
      <c r="Y1220" s="1">
        <v>-152786448</v>
      </c>
      <c r="Z1220" s="3">
        <v>0</v>
      </c>
      <c r="AA1220" s="3" t="s">
        <v>0</v>
      </c>
      <c r="AB1220" s="3">
        <v>0</v>
      </c>
      <c r="AC1220" s="3">
        <v>0</v>
      </c>
      <c r="AD1220" s="3" t="s">
        <v>0</v>
      </c>
      <c r="AE1220" s="3">
        <v>0</v>
      </c>
    </row>
    <row r="1221" spans="1:31" ht="15" hidden="1" customHeight="1" x14ac:dyDescent="0.25">
      <c r="A1221" s="2" t="s">
        <v>673</v>
      </c>
      <c r="B1221" s="46">
        <v>44281</v>
      </c>
      <c r="C1221" s="2" t="s">
        <v>6</v>
      </c>
      <c r="D1221" s="2" t="s">
        <v>1007</v>
      </c>
      <c r="E1221" s="2" t="s">
        <v>907</v>
      </c>
      <c r="F1221" s="59" t="s">
        <v>3161</v>
      </c>
      <c r="G1221" s="2" t="s">
        <v>3</v>
      </c>
      <c r="H1221" s="2" t="s">
        <v>3162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1">
        <v>127227527.3504</v>
      </c>
      <c r="R1221" s="1">
        <v>0</v>
      </c>
      <c r="S1221" s="1">
        <v>109832695.22</v>
      </c>
      <c r="T1221" s="1">
        <v>0</v>
      </c>
      <c r="U1221" s="2" t="s">
        <v>0</v>
      </c>
      <c r="V1221" s="1">
        <v>0</v>
      </c>
      <c r="W1221" s="1">
        <v>14995544.939999999</v>
      </c>
      <c r="X1221" s="2" t="s">
        <v>9</v>
      </c>
      <c r="Y1221" s="1">
        <v>2399287.1904000002</v>
      </c>
      <c r="Z1221" s="3">
        <v>0</v>
      </c>
      <c r="AA1221" s="3" t="s">
        <v>0</v>
      </c>
      <c r="AB1221" s="3">
        <v>0</v>
      </c>
      <c r="AC1221" s="3">
        <v>0</v>
      </c>
      <c r="AD1221" s="3" t="s">
        <v>0</v>
      </c>
      <c r="AE1221" s="3">
        <v>0</v>
      </c>
    </row>
    <row r="1222" spans="1:31" ht="15" hidden="1" customHeight="1" x14ac:dyDescent="0.25">
      <c r="A1222" s="2" t="s">
        <v>674</v>
      </c>
      <c r="B1222" s="47">
        <v>44282</v>
      </c>
      <c r="C1222" s="2" t="s">
        <v>27</v>
      </c>
      <c r="D1222" s="2" t="s">
        <v>49</v>
      </c>
      <c r="E1222" s="2" t="s">
        <v>223</v>
      </c>
      <c r="F1222" s="2" t="s">
        <v>3163</v>
      </c>
      <c r="G1222" s="2" t="s">
        <v>3</v>
      </c>
      <c r="H1222" s="2" t="s">
        <v>3164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272396141.98000002</v>
      </c>
      <c r="R1222" s="1">
        <v>0</v>
      </c>
      <c r="S1222" s="1">
        <v>199528607</v>
      </c>
      <c r="T1222" s="1">
        <v>0</v>
      </c>
      <c r="U1222" s="2" t="s">
        <v>0</v>
      </c>
      <c r="V1222" s="1">
        <v>0</v>
      </c>
      <c r="W1222" s="1">
        <v>62816840.5</v>
      </c>
      <c r="X1222" s="2" t="s">
        <v>9</v>
      </c>
      <c r="Y1222" s="1">
        <v>10050694.48</v>
      </c>
      <c r="Z1222" s="3">
        <v>0</v>
      </c>
      <c r="AA1222" s="3" t="s">
        <v>0</v>
      </c>
      <c r="AB1222" s="3">
        <v>0</v>
      </c>
      <c r="AC1222" s="3">
        <v>0</v>
      </c>
      <c r="AD1222" s="3" t="s">
        <v>0</v>
      </c>
      <c r="AE1222" s="3">
        <v>0</v>
      </c>
    </row>
    <row r="1223" spans="1:31" ht="15" hidden="1" customHeight="1" x14ac:dyDescent="0.25">
      <c r="A1223" s="2" t="s">
        <v>675</v>
      </c>
      <c r="B1223" s="47">
        <v>44282</v>
      </c>
      <c r="C1223" s="2" t="s">
        <v>27</v>
      </c>
      <c r="D1223" s="2" t="s">
        <v>49</v>
      </c>
      <c r="E1223" s="2" t="s">
        <v>223</v>
      </c>
      <c r="F1223" s="2" t="s">
        <v>3165</v>
      </c>
      <c r="G1223" s="2" t="s">
        <v>3</v>
      </c>
      <c r="H1223" s="2" t="s">
        <v>3166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3109</v>
      </c>
      <c r="P1223" s="2" t="s">
        <v>3110</v>
      </c>
      <c r="Q1223" s="1">
        <v>29412750.5</v>
      </c>
      <c r="R1223" s="1">
        <v>0</v>
      </c>
      <c r="S1223" s="1">
        <v>26157442.5</v>
      </c>
      <c r="T1223" s="1">
        <v>2806300</v>
      </c>
      <c r="U1223" s="2" t="s">
        <v>9</v>
      </c>
      <c r="V1223" s="1">
        <v>449008</v>
      </c>
      <c r="W1223" s="1">
        <v>0</v>
      </c>
      <c r="X1223" s="2" t="s">
        <v>0</v>
      </c>
      <c r="Y1223" s="1">
        <v>0</v>
      </c>
      <c r="Z1223" s="3">
        <v>0</v>
      </c>
      <c r="AA1223" s="3" t="s">
        <v>0</v>
      </c>
      <c r="AB1223" s="3">
        <v>0</v>
      </c>
      <c r="AC1223" s="3">
        <v>0</v>
      </c>
      <c r="AD1223" s="3" t="s">
        <v>0</v>
      </c>
      <c r="AE1223" s="3">
        <v>0</v>
      </c>
    </row>
    <row r="1224" spans="1:31" ht="15" hidden="1" customHeight="1" x14ac:dyDescent="0.25">
      <c r="A1224" s="2" t="s">
        <v>676</v>
      </c>
      <c r="B1224" s="47">
        <v>44282</v>
      </c>
      <c r="C1224" s="2" t="s">
        <v>27</v>
      </c>
      <c r="D1224" s="2" t="s">
        <v>49</v>
      </c>
      <c r="E1224" s="2" t="s">
        <v>223</v>
      </c>
      <c r="F1224" s="2" t="s">
        <v>3163</v>
      </c>
      <c r="G1224" s="2" t="s">
        <v>3</v>
      </c>
      <c r="H1224" s="2" t="s">
        <v>3167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2</v>
      </c>
      <c r="P1224" s="2" t="s">
        <v>1</v>
      </c>
      <c r="Q1224" s="1">
        <v>1507952241.1984005</v>
      </c>
      <c r="R1224" s="1">
        <v>0</v>
      </c>
      <c r="S1224" s="1">
        <v>998100703.99999952</v>
      </c>
      <c r="T1224" s="1">
        <v>0</v>
      </c>
      <c r="U1224" s="2" t="s">
        <v>0</v>
      </c>
      <c r="V1224" s="1">
        <v>0</v>
      </c>
      <c r="W1224" s="1">
        <v>439527187.24000007</v>
      </c>
      <c r="X1224" s="2" t="s">
        <v>9</v>
      </c>
      <c r="Y1224" s="1">
        <v>70324349.958399996</v>
      </c>
      <c r="Z1224" s="3">
        <v>0</v>
      </c>
      <c r="AA1224" s="3" t="s">
        <v>0</v>
      </c>
      <c r="AB1224" s="3">
        <v>0</v>
      </c>
      <c r="AC1224" s="3">
        <v>0</v>
      </c>
      <c r="AD1224" s="3" t="s">
        <v>0</v>
      </c>
      <c r="AE1224" s="3">
        <v>0</v>
      </c>
    </row>
    <row r="1225" spans="1:31" ht="15" hidden="1" customHeight="1" x14ac:dyDescent="0.25">
      <c r="A1225" s="2" t="s">
        <v>677</v>
      </c>
      <c r="B1225" s="47">
        <v>44282</v>
      </c>
      <c r="C1225" s="2" t="s">
        <v>6</v>
      </c>
      <c r="D1225" s="2" t="s">
        <v>49</v>
      </c>
      <c r="E1225" s="2" t="s">
        <v>232</v>
      </c>
      <c r="F1225" s="2" t="s">
        <v>1515</v>
      </c>
      <c r="G1225" s="2" t="s">
        <v>3</v>
      </c>
      <c r="H1225" s="2" t="s">
        <v>3168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2561430271.6583996</v>
      </c>
      <c r="R1225" s="1">
        <v>0</v>
      </c>
      <c r="S1225" s="1">
        <v>2078256117.4999998</v>
      </c>
      <c r="T1225" s="1">
        <v>0</v>
      </c>
      <c r="U1225" s="2" t="s">
        <v>0</v>
      </c>
      <c r="V1225" s="1">
        <v>0</v>
      </c>
      <c r="W1225" s="1">
        <v>416529443.24000007</v>
      </c>
      <c r="X1225" s="2" t="s">
        <v>0</v>
      </c>
      <c r="Y1225" s="1">
        <v>66644710.918400005</v>
      </c>
      <c r="Z1225" s="3">
        <v>0</v>
      </c>
      <c r="AA1225" s="3" t="s">
        <v>0</v>
      </c>
      <c r="AB1225" s="3">
        <v>0</v>
      </c>
      <c r="AC1225" s="3">
        <v>0</v>
      </c>
      <c r="AD1225" s="3" t="s">
        <v>0</v>
      </c>
      <c r="AE1225" s="3">
        <v>0</v>
      </c>
    </row>
    <row r="1226" spans="1:31" ht="15" hidden="1" customHeight="1" x14ac:dyDescent="0.25">
      <c r="A1226" s="2" t="s">
        <v>678</v>
      </c>
      <c r="B1226" s="47">
        <v>44282</v>
      </c>
      <c r="C1226" s="2" t="s">
        <v>35</v>
      </c>
      <c r="D1226" s="2" t="s">
        <v>42</v>
      </c>
      <c r="E1226" s="2" t="s">
        <v>219</v>
      </c>
      <c r="F1226" s="2" t="s">
        <v>3169</v>
      </c>
      <c r="G1226" s="2" t="s">
        <v>3</v>
      </c>
      <c r="H1226" s="2" t="s">
        <v>3170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</v>
      </c>
      <c r="P1226" s="2" t="s">
        <v>1</v>
      </c>
      <c r="Q1226" s="1">
        <v>1212945265.9891999</v>
      </c>
      <c r="R1226" s="1">
        <v>0</v>
      </c>
      <c r="S1226" s="1">
        <v>1129599856</v>
      </c>
      <c r="T1226" s="1">
        <v>0</v>
      </c>
      <c r="U1226" s="2" t="s">
        <v>0</v>
      </c>
      <c r="V1226" s="1">
        <v>0</v>
      </c>
      <c r="W1226" s="1">
        <v>71849491.370000005</v>
      </c>
      <c r="X1226" s="2" t="s">
        <v>0</v>
      </c>
      <c r="Y1226" s="1">
        <v>11495918.619200001</v>
      </c>
      <c r="Z1226" s="3">
        <v>0</v>
      </c>
      <c r="AA1226" s="3" t="s">
        <v>0</v>
      </c>
      <c r="AB1226" s="3">
        <v>0</v>
      </c>
      <c r="AC1226" s="3">
        <v>0</v>
      </c>
      <c r="AD1226" s="3" t="s">
        <v>0</v>
      </c>
      <c r="AE1226" s="3">
        <v>0</v>
      </c>
    </row>
    <row r="1227" spans="1:31" ht="15" hidden="1" customHeight="1" x14ac:dyDescent="0.25">
      <c r="A1227" s="2" t="s">
        <v>679</v>
      </c>
      <c r="B1227" s="47">
        <v>44282</v>
      </c>
      <c r="C1227" s="2" t="s">
        <v>6</v>
      </c>
      <c r="D1227" s="2" t="s">
        <v>42</v>
      </c>
      <c r="E1227" s="2" t="s">
        <v>221</v>
      </c>
      <c r="F1227" s="2" t="s">
        <v>940</v>
      </c>
      <c r="G1227" s="2" t="s">
        <v>3</v>
      </c>
      <c r="H1227" s="2" t="s">
        <v>3171</v>
      </c>
      <c r="I1227" s="1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2</v>
      </c>
      <c r="P1227" s="2" t="s">
        <v>1</v>
      </c>
      <c r="Q1227" s="1">
        <v>586158243.19760001</v>
      </c>
      <c r="R1227" s="1">
        <v>0</v>
      </c>
      <c r="S1227" s="1">
        <v>434218374</v>
      </c>
      <c r="T1227" s="1">
        <v>0</v>
      </c>
      <c r="U1227" s="2" t="s">
        <v>0</v>
      </c>
      <c r="V1227" s="1">
        <v>0</v>
      </c>
      <c r="W1227" s="1">
        <v>130982645.86</v>
      </c>
      <c r="X1227" s="2" t="s">
        <v>0</v>
      </c>
      <c r="Y1227" s="1">
        <v>20957223.337600004</v>
      </c>
      <c r="Z1227" s="3">
        <v>0</v>
      </c>
      <c r="AA1227" s="3" t="s">
        <v>0</v>
      </c>
      <c r="AB1227" s="3">
        <v>0</v>
      </c>
      <c r="AC1227" s="3">
        <v>0</v>
      </c>
      <c r="AD1227" s="3" t="s">
        <v>0</v>
      </c>
      <c r="AE1227" s="3">
        <v>0</v>
      </c>
    </row>
    <row r="1228" spans="1:31" ht="15" hidden="1" customHeight="1" x14ac:dyDescent="0.25">
      <c r="A1228" s="2" t="s">
        <v>680</v>
      </c>
      <c r="B1228" s="47">
        <v>44282</v>
      </c>
      <c r="C1228" s="2" t="s">
        <v>6</v>
      </c>
      <c r="D1228" s="2" t="s">
        <v>42</v>
      </c>
      <c r="E1228" s="2" t="s">
        <v>221</v>
      </c>
      <c r="F1228" s="2" t="s">
        <v>940</v>
      </c>
      <c r="G1228" s="2" t="s">
        <v>3</v>
      </c>
      <c r="H1228" s="2" t="s">
        <v>3172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3173</v>
      </c>
      <c r="P1228" s="2" t="s">
        <v>3174</v>
      </c>
      <c r="Q1228" s="1">
        <v>184709820.97840005</v>
      </c>
      <c r="R1228" s="1">
        <v>0</v>
      </c>
      <c r="S1228" s="1">
        <v>105079785.00000004</v>
      </c>
      <c r="T1228" s="1">
        <v>68646582.739999995</v>
      </c>
      <c r="U1228" s="2" t="s">
        <v>9</v>
      </c>
      <c r="V1228" s="1">
        <v>10983453.238399999</v>
      </c>
      <c r="W1228" s="1">
        <v>0</v>
      </c>
      <c r="X1228" s="2" t="s">
        <v>0</v>
      </c>
      <c r="Y1228" s="1">
        <v>0</v>
      </c>
      <c r="Z1228" s="3">
        <v>0</v>
      </c>
      <c r="AA1228" s="3" t="s">
        <v>0</v>
      </c>
      <c r="AB1228" s="3">
        <v>0</v>
      </c>
      <c r="AC1228" s="3">
        <v>0</v>
      </c>
      <c r="AD1228" s="3" t="s">
        <v>0</v>
      </c>
      <c r="AE1228" s="3">
        <v>0</v>
      </c>
    </row>
    <row r="1229" spans="1:31" ht="15" hidden="1" customHeight="1" x14ac:dyDescent="0.25">
      <c r="A1229" s="2" t="s">
        <v>681</v>
      </c>
      <c r="B1229" s="47">
        <v>44282</v>
      </c>
      <c r="C1229" s="2" t="s">
        <v>6</v>
      </c>
      <c r="D1229" s="2" t="s">
        <v>42</v>
      </c>
      <c r="E1229" s="2" t="s">
        <v>221</v>
      </c>
      <c r="F1229" s="2" t="s">
        <v>940</v>
      </c>
      <c r="G1229" s="2" t="s">
        <v>3</v>
      </c>
      <c r="H1229" s="2" t="s">
        <v>3175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2</v>
      </c>
      <c r="P1229" s="2" t="s">
        <v>1</v>
      </c>
      <c r="Q1229" s="1">
        <v>2341333592.342</v>
      </c>
      <c r="R1229" s="1">
        <v>0</v>
      </c>
      <c r="S1229" s="1">
        <v>1899275801.4999998</v>
      </c>
      <c r="T1229" s="1">
        <v>0</v>
      </c>
      <c r="U1229" s="2" t="s">
        <v>0</v>
      </c>
      <c r="V1229" s="1">
        <v>0</v>
      </c>
      <c r="W1229" s="1">
        <v>381084302.45000005</v>
      </c>
      <c r="X1229" s="2" t="s">
        <v>9</v>
      </c>
      <c r="Y1229" s="1">
        <v>60973488.391999997</v>
      </c>
      <c r="Z1229" s="3">
        <v>0</v>
      </c>
      <c r="AA1229" s="3" t="s">
        <v>0</v>
      </c>
      <c r="AB1229" s="3">
        <v>0</v>
      </c>
      <c r="AC1229" s="3">
        <v>0</v>
      </c>
      <c r="AD1229" s="3" t="s">
        <v>0</v>
      </c>
      <c r="AE1229" s="3">
        <v>0</v>
      </c>
    </row>
    <row r="1230" spans="1:31" ht="15" hidden="1" customHeight="1" x14ac:dyDescent="0.25">
      <c r="A1230" s="2" t="s">
        <v>682</v>
      </c>
      <c r="B1230" s="46">
        <v>44282</v>
      </c>
      <c r="C1230" s="2" t="s">
        <v>6</v>
      </c>
      <c r="D1230" s="2" t="s">
        <v>42</v>
      </c>
      <c r="E1230" s="2" t="s">
        <v>217</v>
      </c>
      <c r="F1230" s="59" t="s">
        <v>1640</v>
      </c>
      <c r="G1230" s="2" t="s">
        <v>1182</v>
      </c>
      <c r="H1230" s="2" t="s">
        <v>3176</v>
      </c>
      <c r="I1230" s="2"/>
      <c r="J1230" s="1"/>
      <c r="K1230" s="1"/>
      <c r="L1230" s="1"/>
      <c r="M1230" s="1">
        <v>0</v>
      </c>
      <c r="N1230" s="2"/>
      <c r="O1230" s="2" t="s">
        <v>2</v>
      </c>
      <c r="P1230" s="2"/>
      <c r="Q1230" s="1">
        <v>301014664</v>
      </c>
      <c r="R1230" s="1">
        <v>0</v>
      </c>
      <c r="S1230" s="1">
        <v>301014664</v>
      </c>
      <c r="T1230" s="1">
        <v>0</v>
      </c>
      <c r="U1230" s="2" t="s">
        <v>0</v>
      </c>
      <c r="V1230" s="1">
        <v>0</v>
      </c>
      <c r="W1230" s="1">
        <v>0</v>
      </c>
      <c r="X1230" s="2" t="s">
        <v>0</v>
      </c>
      <c r="Y1230" s="1">
        <v>0</v>
      </c>
      <c r="Z1230" s="3">
        <v>0</v>
      </c>
      <c r="AA1230" s="3" t="s">
        <v>0</v>
      </c>
      <c r="AB1230" s="3">
        <v>0</v>
      </c>
      <c r="AC1230" s="3">
        <v>0</v>
      </c>
      <c r="AD1230" s="3" t="s">
        <v>0</v>
      </c>
      <c r="AE1230" s="3">
        <v>0</v>
      </c>
    </row>
    <row r="1231" spans="1:31" ht="15" hidden="1" customHeight="1" x14ac:dyDescent="0.25">
      <c r="A1231" s="2" t="s">
        <v>683</v>
      </c>
      <c r="B1231" s="46">
        <v>44282</v>
      </c>
      <c r="C1231" s="2" t="s">
        <v>6</v>
      </c>
      <c r="D1231" s="2" t="s">
        <v>42</v>
      </c>
      <c r="E1231" s="2" t="s">
        <v>217</v>
      </c>
      <c r="F1231" s="59" t="s">
        <v>1640</v>
      </c>
      <c r="G1231" s="2" t="s">
        <v>1182</v>
      </c>
      <c r="H1231" s="2"/>
      <c r="I1231" s="2" t="s">
        <v>3177</v>
      </c>
      <c r="J1231" s="1"/>
      <c r="K1231" s="1"/>
      <c r="L1231" s="1"/>
      <c r="M1231" s="1">
        <v>0</v>
      </c>
      <c r="N1231" s="2"/>
      <c r="O1231" s="2" t="s">
        <v>2</v>
      </c>
      <c r="P1231" s="2"/>
      <c r="Q1231" s="1">
        <v>-11628000</v>
      </c>
      <c r="R1231" s="1">
        <v>0</v>
      </c>
      <c r="S1231" s="1">
        <v>-11628000</v>
      </c>
      <c r="T1231" s="1">
        <v>0</v>
      </c>
      <c r="U1231" s="2" t="s">
        <v>0</v>
      </c>
      <c r="V1231" s="1">
        <v>0</v>
      </c>
      <c r="W1231" s="1">
        <v>0</v>
      </c>
      <c r="X1231" s="2" t="s">
        <v>0</v>
      </c>
      <c r="Y1231" s="1">
        <v>0</v>
      </c>
      <c r="Z1231" s="3">
        <v>0</v>
      </c>
      <c r="AA1231" s="3" t="s">
        <v>0</v>
      </c>
      <c r="AB1231" s="3">
        <v>0</v>
      </c>
      <c r="AC1231" s="3">
        <v>0</v>
      </c>
      <c r="AD1231" s="3" t="s">
        <v>0</v>
      </c>
      <c r="AE1231" s="3">
        <v>0</v>
      </c>
    </row>
    <row r="1232" spans="1:31" ht="15" hidden="1" customHeight="1" x14ac:dyDescent="0.25">
      <c r="A1232" s="2" t="s">
        <v>684</v>
      </c>
      <c r="B1232" s="47">
        <v>44282</v>
      </c>
      <c r="C1232" s="2" t="s">
        <v>27</v>
      </c>
      <c r="D1232" s="2" t="s">
        <v>42</v>
      </c>
      <c r="E1232" s="2" t="s">
        <v>214</v>
      </c>
      <c r="F1232" s="2" t="s">
        <v>2853</v>
      </c>
      <c r="G1232" s="2" t="s">
        <v>3</v>
      </c>
      <c r="H1232" s="2" t="s">
        <v>3178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1716006592.3784003</v>
      </c>
      <c r="R1232" s="1">
        <v>0</v>
      </c>
      <c r="S1232" s="1">
        <v>1250209479.4999998</v>
      </c>
      <c r="T1232" s="1">
        <v>0</v>
      </c>
      <c r="U1232" s="2" t="s">
        <v>0</v>
      </c>
      <c r="V1232" s="1">
        <v>0</v>
      </c>
      <c r="W1232" s="1">
        <v>401549235.24000001</v>
      </c>
      <c r="X1232" s="2" t="s">
        <v>9</v>
      </c>
      <c r="Y1232" s="1">
        <v>64247877.638399996</v>
      </c>
      <c r="Z1232" s="3">
        <v>0</v>
      </c>
      <c r="AA1232" s="3" t="s">
        <v>0</v>
      </c>
      <c r="AB1232" s="3">
        <v>0</v>
      </c>
      <c r="AC1232" s="3">
        <v>0</v>
      </c>
      <c r="AD1232" s="3" t="s">
        <v>0</v>
      </c>
      <c r="AE1232" s="3">
        <v>0</v>
      </c>
    </row>
    <row r="1233" spans="1:31" ht="15" hidden="1" customHeight="1" x14ac:dyDescent="0.25">
      <c r="A1233" s="2" t="s">
        <v>685</v>
      </c>
      <c r="B1233" s="47">
        <v>44282</v>
      </c>
      <c r="C1233" s="2" t="s">
        <v>27</v>
      </c>
      <c r="D1233" s="2" t="s">
        <v>42</v>
      </c>
      <c r="E1233" s="2" t="s">
        <v>214</v>
      </c>
      <c r="F1233" s="2" t="s">
        <v>3179</v>
      </c>
      <c r="G1233" s="2" t="s">
        <v>3</v>
      </c>
      <c r="H1233" s="2" t="s">
        <v>3180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2047</v>
      </c>
      <c r="P1233" s="2" t="s">
        <v>2048</v>
      </c>
      <c r="Q1233" s="1">
        <v>78028364</v>
      </c>
      <c r="R1233" s="1">
        <v>0</v>
      </c>
      <c r="S1233" s="1">
        <v>34684500</v>
      </c>
      <c r="T1233" s="1">
        <v>37365400</v>
      </c>
      <c r="U1233" s="2" t="s">
        <v>9</v>
      </c>
      <c r="V1233" s="1">
        <v>5978464</v>
      </c>
      <c r="W1233" s="1">
        <v>0</v>
      </c>
      <c r="X1233" s="2" t="s">
        <v>0</v>
      </c>
      <c r="Y1233" s="1">
        <v>0</v>
      </c>
      <c r="Z1233" s="3">
        <v>0</v>
      </c>
      <c r="AA1233" s="3" t="s">
        <v>0</v>
      </c>
      <c r="AB1233" s="3">
        <v>0</v>
      </c>
      <c r="AC1233" s="3">
        <v>0</v>
      </c>
      <c r="AD1233" s="3" t="s">
        <v>0</v>
      </c>
      <c r="AE1233" s="3">
        <v>0</v>
      </c>
    </row>
    <row r="1234" spans="1:31" ht="15" hidden="1" customHeight="1" x14ac:dyDescent="0.25">
      <c r="A1234" s="2" t="s">
        <v>686</v>
      </c>
      <c r="B1234" s="47">
        <v>44282</v>
      </c>
      <c r="C1234" s="2" t="s">
        <v>27</v>
      </c>
      <c r="D1234" s="2" t="s">
        <v>42</v>
      </c>
      <c r="E1234" s="2" t="s">
        <v>214</v>
      </c>
      <c r="F1234" s="2" t="s">
        <v>2853</v>
      </c>
      <c r="G1234" s="2" t="s">
        <v>3</v>
      </c>
      <c r="H1234" s="2" t="s">
        <v>3181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2</v>
      </c>
      <c r="P1234" s="2" t="s">
        <v>1</v>
      </c>
      <c r="Q1234" s="1">
        <v>18600658</v>
      </c>
      <c r="R1234" s="1">
        <v>0</v>
      </c>
      <c r="S1234" s="1">
        <v>8237450</v>
      </c>
      <c r="T1234" s="1">
        <v>0</v>
      </c>
      <c r="U1234" s="2" t="s">
        <v>0</v>
      </c>
      <c r="V1234" s="1">
        <v>0</v>
      </c>
      <c r="W1234" s="1">
        <v>8933800</v>
      </c>
      <c r="X1234" s="2" t="s">
        <v>9</v>
      </c>
      <c r="Y1234" s="1">
        <v>1429408</v>
      </c>
      <c r="Z1234" s="3">
        <v>0</v>
      </c>
      <c r="AA1234" s="3" t="s">
        <v>0</v>
      </c>
      <c r="AB1234" s="3">
        <v>0</v>
      </c>
      <c r="AC1234" s="3">
        <v>0</v>
      </c>
      <c r="AD1234" s="3" t="s">
        <v>0</v>
      </c>
      <c r="AE1234" s="3">
        <v>0</v>
      </c>
    </row>
    <row r="1235" spans="1:31" ht="15" hidden="1" customHeight="1" x14ac:dyDescent="0.25">
      <c r="A1235" s="2" t="s">
        <v>687</v>
      </c>
      <c r="B1235" s="47">
        <v>44282</v>
      </c>
      <c r="C1235" s="2" t="s">
        <v>27</v>
      </c>
      <c r="D1235" s="2" t="s">
        <v>42</v>
      </c>
      <c r="E1235" s="2" t="s">
        <v>214</v>
      </c>
      <c r="F1235" s="2" t="s">
        <v>3179</v>
      </c>
      <c r="G1235" s="2" t="s">
        <v>13</v>
      </c>
      <c r="H1235" s="2" t="s">
        <v>1</v>
      </c>
      <c r="I1235" s="1" t="s">
        <v>3182</v>
      </c>
      <c r="J1235" s="1" t="s">
        <v>1</v>
      </c>
      <c r="K1235" s="1" t="s">
        <v>3183</v>
      </c>
      <c r="L1235" s="1" t="s">
        <v>3184</v>
      </c>
      <c r="M1235" s="1">
        <v>7126140</v>
      </c>
      <c r="N1235" s="2" t="s">
        <v>12</v>
      </c>
      <c r="O1235" s="2" t="s">
        <v>3185</v>
      </c>
      <c r="P1235" s="2" t="s">
        <v>3186</v>
      </c>
      <c r="Q1235" s="1">
        <v>-15703595</v>
      </c>
      <c r="R1235" s="1">
        <v>0</v>
      </c>
      <c r="S1235" s="1">
        <v>-15703595</v>
      </c>
      <c r="T1235" s="1">
        <v>0</v>
      </c>
      <c r="U1235" s="2" t="s">
        <v>0</v>
      </c>
      <c r="V1235" s="1">
        <v>0</v>
      </c>
      <c r="W1235" s="1">
        <v>0</v>
      </c>
      <c r="X1235" s="2" t="s">
        <v>0</v>
      </c>
      <c r="Y1235" s="1">
        <v>0</v>
      </c>
      <c r="Z1235" s="3">
        <v>0</v>
      </c>
      <c r="AA1235" s="3" t="s">
        <v>0</v>
      </c>
      <c r="AB1235" s="3">
        <v>0</v>
      </c>
      <c r="AC1235" s="3">
        <v>0</v>
      </c>
      <c r="AD1235" s="3" t="s">
        <v>0</v>
      </c>
      <c r="AE1235" s="3">
        <v>0</v>
      </c>
    </row>
    <row r="1236" spans="1:31" ht="15" hidden="1" customHeight="1" x14ac:dyDescent="0.25">
      <c r="A1236" s="2" t="s">
        <v>688</v>
      </c>
      <c r="B1236" s="47">
        <v>44282</v>
      </c>
      <c r="C1236" s="2" t="s">
        <v>35</v>
      </c>
      <c r="D1236" s="2" t="s">
        <v>38</v>
      </c>
      <c r="E1236" s="2" t="s">
        <v>210</v>
      </c>
      <c r="F1236" s="2" t="s">
        <v>2558</v>
      </c>
      <c r="G1236" s="2" t="s">
        <v>3</v>
      </c>
      <c r="H1236" s="2" t="s">
        <v>3187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996545079.84920001</v>
      </c>
      <c r="R1236" s="1">
        <v>0</v>
      </c>
      <c r="S1236" s="1">
        <v>905239691.86000001</v>
      </c>
      <c r="T1236" s="1"/>
      <c r="U1236" s="2"/>
      <c r="V1236" s="1"/>
      <c r="W1236" s="1">
        <v>78711541.370000005</v>
      </c>
      <c r="X1236" s="2" t="s">
        <v>0</v>
      </c>
      <c r="Y1236" s="1">
        <v>12593846.619200001</v>
      </c>
      <c r="Z1236" s="3">
        <v>0</v>
      </c>
      <c r="AA1236" s="3" t="s">
        <v>0</v>
      </c>
      <c r="AB1236" s="3">
        <v>0</v>
      </c>
      <c r="AC1236" s="3">
        <v>0</v>
      </c>
      <c r="AD1236" s="3" t="s">
        <v>0</v>
      </c>
      <c r="AE1236" s="3">
        <v>0</v>
      </c>
    </row>
    <row r="1237" spans="1:31" ht="15" hidden="1" customHeight="1" x14ac:dyDescent="0.25">
      <c r="A1237" s="2" t="s">
        <v>689</v>
      </c>
      <c r="B1237" s="47">
        <v>44282</v>
      </c>
      <c r="C1237" s="2" t="s">
        <v>6</v>
      </c>
      <c r="D1237" s="2" t="s">
        <v>38</v>
      </c>
      <c r="E1237" s="2" t="s">
        <v>212</v>
      </c>
      <c r="F1237" s="2" t="s">
        <v>3188</v>
      </c>
      <c r="G1237" s="2" t="s">
        <v>3</v>
      </c>
      <c r="H1237" s="2" t="s">
        <v>3189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2704094677.6347995</v>
      </c>
      <c r="R1237" s="1">
        <v>0</v>
      </c>
      <c r="S1237" s="1">
        <v>2091792783.9999998</v>
      </c>
      <c r="T1237" s="1">
        <v>0</v>
      </c>
      <c r="U1237" s="2" t="s">
        <v>0</v>
      </c>
      <c r="V1237" s="1">
        <v>0</v>
      </c>
      <c r="W1237" s="1">
        <v>527846460.03000003</v>
      </c>
      <c r="X1237" s="2" t="s">
        <v>9</v>
      </c>
      <c r="Y1237" s="1">
        <v>84455433.604800001</v>
      </c>
      <c r="Z1237" s="3">
        <v>0</v>
      </c>
      <c r="AA1237" s="3" t="s">
        <v>0</v>
      </c>
      <c r="AB1237" s="3">
        <v>0</v>
      </c>
      <c r="AC1237" s="3">
        <v>0</v>
      </c>
      <c r="AD1237" s="3" t="s">
        <v>0</v>
      </c>
      <c r="AE1237" s="3">
        <v>0</v>
      </c>
    </row>
    <row r="1238" spans="1:31" ht="15" hidden="1" customHeight="1" x14ac:dyDescent="0.25">
      <c r="A1238" s="2" t="s">
        <v>690</v>
      </c>
      <c r="B1238" s="47">
        <v>44282</v>
      </c>
      <c r="C1238" s="2" t="s">
        <v>6</v>
      </c>
      <c r="D1238" s="2" t="s">
        <v>38</v>
      </c>
      <c r="E1238" s="2" t="s">
        <v>212</v>
      </c>
      <c r="F1238" s="2" t="s">
        <v>3188</v>
      </c>
      <c r="G1238" s="2" t="s">
        <v>13</v>
      </c>
      <c r="H1238" s="2" t="s">
        <v>1</v>
      </c>
      <c r="I1238" s="1" t="s">
        <v>3190</v>
      </c>
      <c r="J1238" s="1" t="s">
        <v>1</v>
      </c>
      <c r="K1238" s="1" t="s">
        <v>3191</v>
      </c>
      <c r="L1238" s="1" t="s">
        <v>3114</v>
      </c>
      <c r="M1238" s="1">
        <v>12811320</v>
      </c>
      <c r="N1238" s="2" t="s">
        <v>12</v>
      </c>
      <c r="O1238" s="2" t="s">
        <v>3192</v>
      </c>
      <c r="P1238" s="2" t="s">
        <v>3193</v>
      </c>
      <c r="Q1238" s="1">
        <v>-4750000</v>
      </c>
      <c r="R1238" s="1">
        <v>0</v>
      </c>
      <c r="S1238" s="1">
        <v>-4750000</v>
      </c>
      <c r="T1238" s="1">
        <v>0</v>
      </c>
      <c r="U1238" s="2" t="s">
        <v>0</v>
      </c>
      <c r="V1238" s="1">
        <v>0</v>
      </c>
      <c r="W1238" s="1">
        <v>0</v>
      </c>
      <c r="X1238" s="2" t="s">
        <v>0</v>
      </c>
      <c r="Y1238" s="1">
        <v>0</v>
      </c>
      <c r="Z1238" s="3">
        <v>0</v>
      </c>
      <c r="AA1238" s="3" t="s">
        <v>0</v>
      </c>
      <c r="AB1238" s="3">
        <v>0</v>
      </c>
      <c r="AC1238" s="3">
        <v>0</v>
      </c>
      <c r="AD1238" s="3" t="s">
        <v>0</v>
      </c>
      <c r="AE1238" s="3">
        <v>0</v>
      </c>
    </row>
    <row r="1239" spans="1:31" ht="15" hidden="1" customHeight="1" x14ac:dyDescent="0.25">
      <c r="A1239" s="2" t="s">
        <v>691</v>
      </c>
      <c r="B1239" s="47">
        <v>44282</v>
      </c>
      <c r="C1239" s="2" t="s">
        <v>27</v>
      </c>
      <c r="D1239" s="2" t="s">
        <v>38</v>
      </c>
      <c r="E1239" s="2" t="s">
        <v>4</v>
      </c>
      <c r="F1239" s="2" t="s">
        <v>2626</v>
      </c>
      <c r="G1239" s="2" t="s">
        <v>3</v>
      </c>
      <c r="H1239" s="2" t="s">
        <v>3194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341339994.92000002</v>
      </c>
      <c r="R1239" s="1">
        <v>0</v>
      </c>
      <c r="S1239" s="1">
        <v>187774135</v>
      </c>
      <c r="T1239" s="1">
        <v>0</v>
      </c>
      <c r="U1239" s="2" t="s">
        <v>0</v>
      </c>
      <c r="V1239" s="1">
        <v>0</v>
      </c>
      <c r="W1239" s="1">
        <v>132384362</v>
      </c>
      <c r="X1239" s="2" t="s">
        <v>0</v>
      </c>
      <c r="Y1239" s="1">
        <v>21181497.920000002</v>
      </c>
      <c r="Z1239" s="3">
        <v>0</v>
      </c>
      <c r="AA1239" s="3" t="s">
        <v>0</v>
      </c>
      <c r="AB1239" s="3">
        <v>0</v>
      </c>
      <c r="AC1239" s="3">
        <v>0</v>
      </c>
      <c r="AD1239" s="3" t="s">
        <v>0</v>
      </c>
      <c r="AE1239" s="3">
        <v>0</v>
      </c>
    </row>
    <row r="1240" spans="1:31" ht="15" hidden="1" customHeight="1" x14ac:dyDescent="0.25">
      <c r="A1240" s="2" t="s">
        <v>692</v>
      </c>
      <c r="B1240" s="47">
        <v>44282</v>
      </c>
      <c r="C1240" s="2" t="s">
        <v>27</v>
      </c>
      <c r="D1240" s="2" t="s">
        <v>38</v>
      </c>
      <c r="E1240" s="2" t="s">
        <v>4</v>
      </c>
      <c r="F1240" s="2" t="s">
        <v>2621</v>
      </c>
      <c r="G1240" s="2" t="s">
        <v>3</v>
      </c>
      <c r="H1240" s="2" t="s">
        <v>3195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3196</v>
      </c>
      <c r="P1240" s="2" t="s">
        <v>3197</v>
      </c>
      <c r="Q1240" s="1">
        <v>19409032</v>
      </c>
      <c r="R1240" s="1">
        <v>0</v>
      </c>
      <c r="S1240" s="1">
        <v>18620000</v>
      </c>
      <c r="T1240" s="1">
        <v>680200</v>
      </c>
      <c r="U1240" s="2" t="s">
        <v>9</v>
      </c>
      <c r="V1240" s="1">
        <v>108832</v>
      </c>
      <c r="W1240" s="1">
        <v>0</v>
      </c>
      <c r="X1240" s="2" t="s">
        <v>0</v>
      </c>
      <c r="Y1240" s="1">
        <v>0</v>
      </c>
      <c r="Z1240" s="3">
        <v>0</v>
      </c>
      <c r="AA1240" s="3" t="s">
        <v>0</v>
      </c>
      <c r="AB1240" s="3">
        <v>0</v>
      </c>
      <c r="AC1240" s="3">
        <v>0</v>
      </c>
      <c r="AD1240" s="3" t="s">
        <v>0</v>
      </c>
      <c r="AE1240" s="3">
        <v>0</v>
      </c>
    </row>
    <row r="1241" spans="1:31" ht="15" hidden="1" customHeight="1" x14ac:dyDescent="0.25">
      <c r="A1241" s="2" t="s">
        <v>693</v>
      </c>
      <c r="B1241" s="47">
        <v>44282</v>
      </c>
      <c r="C1241" s="2" t="s">
        <v>27</v>
      </c>
      <c r="D1241" s="2" t="s">
        <v>38</v>
      </c>
      <c r="E1241" s="2" t="s">
        <v>4</v>
      </c>
      <c r="F1241" s="2" t="s">
        <v>2626</v>
      </c>
      <c r="G1241" s="2" t="s">
        <v>3</v>
      </c>
      <c r="H1241" s="2" t="s">
        <v>3198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849567416.42159998</v>
      </c>
      <c r="R1241" s="1">
        <v>0</v>
      </c>
      <c r="S1241" s="1">
        <v>486411602</v>
      </c>
      <c r="T1241" s="1">
        <v>0</v>
      </c>
      <c r="U1241" s="2" t="s">
        <v>0</v>
      </c>
      <c r="V1241" s="1">
        <v>0</v>
      </c>
      <c r="W1241" s="1">
        <v>313065357.25999999</v>
      </c>
      <c r="X1241" s="2" t="s">
        <v>0</v>
      </c>
      <c r="Y1241" s="1">
        <v>50090457.161600001</v>
      </c>
      <c r="Z1241" s="3">
        <v>0</v>
      </c>
      <c r="AA1241" s="3" t="s">
        <v>0</v>
      </c>
      <c r="AB1241" s="3">
        <v>0</v>
      </c>
      <c r="AC1241" s="3">
        <v>0</v>
      </c>
      <c r="AD1241" s="3" t="s">
        <v>0</v>
      </c>
      <c r="AE1241" s="3">
        <v>0</v>
      </c>
    </row>
    <row r="1242" spans="1:31" ht="15" hidden="1" customHeight="1" x14ac:dyDescent="0.25">
      <c r="A1242" s="2" t="s">
        <v>694</v>
      </c>
      <c r="B1242" s="47">
        <v>44282</v>
      </c>
      <c r="C1242" s="2" t="s">
        <v>27</v>
      </c>
      <c r="D1242" s="2" t="s">
        <v>38</v>
      </c>
      <c r="E1242" s="2" t="s">
        <v>4</v>
      </c>
      <c r="F1242" s="2" t="s">
        <v>2621</v>
      </c>
      <c r="G1242" s="2" t="s">
        <v>3</v>
      </c>
      <c r="H1242" s="2" t="s">
        <v>3199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1556</v>
      </c>
      <c r="P1242" s="2" t="s">
        <v>1557</v>
      </c>
      <c r="Q1242" s="1">
        <v>15177200</v>
      </c>
      <c r="R1242" s="1">
        <v>0</v>
      </c>
      <c r="S1242" s="1">
        <v>15044960</v>
      </c>
      <c r="T1242" s="1">
        <v>114000</v>
      </c>
      <c r="U1242" s="2" t="s">
        <v>9</v>
      </c>
      <c r="V1242" s="1">
        <v>18240</v>
      </c>
      <c r="W1242" s="1">
        <v>0</v>
      </c>
      <c r="X1242" s="2" t="s">
        <v>0</v>
      </c>
      <c r="Y1242" s="1">
        <v>0</v>
      </c>
      <c r="Z1242" s="3">
        <v>0</v>
      </c>
      <c r="AA1242" s="3" t="s">
        <v>0</v>
      </c>
      <c r="AB1242" s="3">
        <v>0</v>
      </c>
      <c r="AC1242" s="3">
        <v>0</v>
      </c>
      <c r="AD1242" s="3" t="s">
        <v>0</v>
      </c>
      <c r="AE1242" s="3">
        <v>0</v>
      </c>
    </row>
    <row r="1243" spans="1:31" ht="15" hidden="1" customHeight="1" x14ac:dyDescent="0.25">
      <c r="A1243" s="2" t="s">
        <v>695</v>
      </c>
      <c r="B1243" s="47">
        <v>44282</v>
      </c>
      <c r="C1243" s="2" t="s">
        <v>27</v>
      </c>
      <c r="D1243" s="2" t="s">
        <v>38</v>
      </c>
      <c r="E1243" s="2" t="s">
        <v>4</v>
      </c>
      <c r="F1243" s="2" t="s">
        <v>2626</v>
      </c>
      <c r="G1243" s="2" t="s">
        <v>3</v>
      </c>
      <c r="H1243" s="2" t="s">
        <v>3200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1">
        <v>633646055.01479995</v>
      </c>
      <c r="R1243" s="1">
        <v>0</v>
      </c>
      <c r="S1243" s="1">
        <v>409108273.5</v>
      </c>
      <c r="T1243" s="1">
        <v>0</v>
      </c>
      <c r="U1243" s="2" t="s">
        <v>0</v>
      </c>
      <c r="V1243" s="1">
        <v>0</v>
      </c>
      <c r="W1243" s="1">
        <v>193567053.03</v>
      </c>
      <c r="X1243" s="2" t="s">
        <v>0</v>
      </c>
      <c r="Y1243" s="1">
        <v>30970728.484799996</v>
      </c>
      <c r="Z1243" s="3">
        <v>0</v>
      </c>
      <c r="AA1243" s="3" t="s">
        <v>0</v>
      </c>
      <c r="AB1243" s="3">
        <v>0</v>
      </c>
      <c r="AC1243" s="3">
        <v>0</v>
      </c>
      <c r="AD1243" s="3" t="s">
        <v>0</v>
      </c>
      <c r="AE1243" s="3">
        <v>0</v>
      </c>
    </row>
    <row r="1244" spans="1:31" ht="15" hidden="1" customHeight="1" x14ac:dyDescent="0.25">
      <c r="A1244" s="2" t="s">
        <v>696</v>
      </c>
      <c r="B1244" s="47">
        <v>44282</v>
      </c>
      <c r="C1244" s="2" t="s">
        <v>27</v>
      </c>
      <c r="D1244" s="2" t="s">
        <v>38</v>
      </c>
      <c r="E1244" s="2" t="s">
        <v>4</v>
      </c>
      <c r="F1244" s="2" t="s">
        <v>2621</v>
      </c>
      <c r="G1244" s="2" t="s">
        <v>3</v>
      </c>
      <c r="H1244" s="2" t="s">
        <v>3201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3109</v>
      </c>
      <c r="P1244" s="2" t="s">
        <v>3110</v>
      </c>
      <c r="Q1244" s="1">
        <v>18815700</v>
      </c>
      <c r="R1244" s="1">
        <v>0</v>
      </c>
      <c r="S1244" s="1">
        <v>18815700</v>
      </c>
      <c r="T1244" s="1">
        <v>0</v>
      </c>
      <c r="U1244" s="2" t="s">
        <v>0</v>
      </c>
      <c r="V1244" s="1">
        <v>0</v>
      </c>
      <c r="W1244" s="1">
        <v>0</v>
      </c>
      <c r="X1244" s="2" t="s">
        <v>0</v>
      </c>
      <c r="Y1244" s="1">
        <v>0</v>
      </c>
      <c r="Z1244" s="3">
        <v>0</v>
      </c>
      <c r="AA1244" s="3" t="s">
        <v>0</v>
      </c>
      <c r="AB1244" s="3">
        <v>0</v>
      </c>
      <c r="AC1244" s="3">
        <v>0</v>
      </c>
      <c r="AD1244" s="3" t="s">
        <v>0</v>
      </c>
      <c r="AE1244" s="3">
        <v>0</v>
      </c>
    </row>
    <row r="1245" spans="1:31" ht="15" hidden="1" customHeight="1" x14ac:dyDescent="0.25">
      <c r="A1245" s="2" t="s">
        <v>697</v>
      </c>
      <c r="B1245" s="47">
        <v>44282</v>
      </c>
      <c r="C1245" s="2" t="s">
        <v>27</v>
      </c>
      <c r="D1245" s="2" t="s">
        <v>38</v>
      </c>
      <c r="E1245" s="2" t="s">
        <v>4</v>
      </c>
      <c r="F1245" s="2" t="s">
        <v>2621</v>
      </c>
      <c r="G1245" s="2" t="s">
        <v>3</v>
      </c>
      <c r="H1245" s="2" t="s">
        <v>3202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3203</v>
      </c>
      <c r="P1245" s="2" t="s">
        <v>3204</v>
      </c>
      <c r="Q1245" s="1">
        <v>4495400</v>
      </c>
      <c r="R1245" s="1">
        <v>0</v>
      </c>
      <c r="S1245" s="1">
        <v>4495400</v>
      </c>
      <c r="T1245" s="1">
        <v>0</v>
      </c>
      <c r="U1245" s="2" t="s">
        <v>0</v>
      </c>
      <c r="V1245" s="1">
        <v>0</v>
      </c>
      <c r="W1245" s="1">
        <v>0</v>
      </c>
      <c r="X1245" s="2" t="s">
        <v>0</v>
      </c>
      <c r="Y1245" s="1">
        <v>0</v>
      </c>
      <c r="Z1245" s="3">
        <v>0</v>
      </c>
      <c r="AA1245" s="3" t="s">
        <v>0</v>
      </c>
      <c r="AB1245" s="3">
        <v>0</v>
      </c>
      <c r="AC1245" s="3">
        <v>0</v>
      </c>
      <c r="AD1245" s="3" t="s">
        <v>0</v>
      </c>
      <c r="AE1245" s="3">
        <v>0</v>
      </c>
    </row>
    <row r="1246" spans="1:31" ht="15" hidden="1" customHeight="1" x14ac:dyDescent="0.25">
      <c r="A1246" s="2" t="s">
        <v>698</v>
      </c>
      <c r="B1246" s="47">
        <v>44282</v>
      </c>
      <c r="C1246" s="2" t="s">
        <v>27</v>
      </c>
      <c r="D1246" s="2" t="s">
        <v>38</v>
      </c>
      <c r="E1246" s="2" t="s">
        <v>4</v>
      </c>
      <c r="F1246" s="2" t="s">
        <v>2621</v>
      </c>
      <c r="G1246" s="2" t="s">
        <v>3</v>
      </c>
      <c r="H1246" s="2" t="s">
        <v>3205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1410</v>
      </c>
      <c r="P1246" s="2" t="s">
        <v>1411</v>
      </c>
      <c r="Q1246" s="1">
        <v>5071100</v>
      </c>
      <c r="R1246" s="1">
        <v>0</v>
      </c>
      <c r="S1246" s="1">
        <v>2205900</v>
      </c>
      <c r="T1246" s="1">
        <v>2470000</v>
      </c>
      <c r="U1246" s="2" t="s">
        <v>9</v>
      </c>
      <c r="V1246" s="1">
        <v>395200</v>
      </c>
      <c r="W1246" s="1">
        <v>0</v>
      </c>
      <c r="X1246" s="2" t="s">
        <v>0</v>
      </c>
      <c r="Y1246" s="1">
        <v>0</v>
      </c>
      <c r="Z1246" s="3">
        <v>0</v>
      </c>
      <c r="AA1246" s="3" t="s">
        <v>0</v>
      </c>
      <c r="AB1246" s="3">
        <v>0</v>
      </c>
      <c r="AC1246" s="3">
        <v>0</v>
      </c>
      <c r="AD1246" s="3" t="s">
        <v>0</v>
      </c>
      <c r="AE1246" s="3">
        <v>0</v>
      </c>
    </row>
    <row r="1247" spans="1:31" ht="15" hidden="1" customHeight="1" x14ac:dyDescent="0.25">
      <c r="A1247" s="2" t="s">
        <v>699</v>
      </c>
      <c r="B1247" s="47">
        <v>44282</v>
      </c>
      <c r="C1247" s="2" t="s">
        <v>27</v>
      </c>
      <c r="D1247" s="2" t="s">
        <v>38</v>
      </c>
      <c r="E1247" s="2" t="s">
        <v>4</v>
      </c>
      <c r="F1247" s="2" t="s">
        <v>2626</v>
      </c>
      <c r="G1247" s="2" t="s">
        <v>3</v>
      </c>
      <c r="H1247" s="2" t="s">
        <v>3206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113960067.15279999</v>
      </c>
      <c r="R1247" s="1">
        <v>0</v>
      </c>
      <c r="S1247" s="1">
        <v>66225030</v>
      </c>
      <c r="T1247" s="1">
        <v>0</v>
      </c>
      <c r="U1247" s="2" t="s">
        <v>0</v>
      </c>
      <c r="V1247" s="1">
        <v>0</v>
      </c>
      <c r="W1247" s="1">
        <v>41150894.079999998</v>
      </c>
      <c r="X1247" s="2" t="s">
        <v>9</v>
      </c>
      <c r="Y1247" s="1">
        <v>6584143.0527999997</v>
      </c>
      <c r="Z1247" s="3">
        <v>0</v>
      </c>
      <c r="AA1247" s="3" t="s">
        <v>0</v>
      </c>
      <c r="AB1247" s="3">
        <v>0</v>
      </c>
      <c r="AC1247" s="3">
        <v>0</v>
      </c>
      <c r="AD1247" s="3" t="s">
        <v>0</v>
      </c>
      <c r="AE1247" s="3">
        <v>0</v>
      </c>
    </row>
    <row r="1248" spans="1:31" ht="15" hidden="1" customHeight="1" x14ac:dyDescent="0.25">
      <c r="A1248" s="2" t="s">
        <v>700</v>
      </c>
      <c r="B1248" s="47">
        <v>44282</v>
      </c>
      <c r="C1248" s="2" t="s">
        <v>6</v>
      </c>
      <c r="D1248" s="2" t="s">
        <v>33</v>
      </c>
      <c r="E1248" s="2" t="s">
        <v>206</v>
      </c>
      <c r="F1248" s="2" t="s">
        <v>2067</v>
      </c>
      <c r="G1248" s="2" t="s">
        <v>3</v>
      </c>
      <c r="H1248" s="2" t="s">
        <v>3207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2</v>
      </c>
      <c r="P1248" s="2" t="s">
        <v>1</v>
      </c>
      <c r="Q1248" s="1">
        <v>2966510337.2876005</v>
      </c>
      <c r="R1248" s="1">
        <v>0</v>
      </c>
      <c r="S1248" s="1">
        <v>2305910244.4999995</v>
      </c>
      <c r="T1248" s="1">
        <v>0</v>
      </c>
      <c r="U1248" s="2" t="s">
        <v>0</v>
      </c>
      <c r="V1248" s="1">
        <v>0</v>
      </c>
      <c r="W1248" s="1">
        <v>569482838.61000013</v>
      </c>
      <c r="X1248" s="2" t="s">
        <v>9</v>
      </c>
      <c r="Y1248" s="1">
        <v>91117254.177600011</v>
      </c>
      <c r="Z1248" s="3">
        <v>0</v>
      </c>
      <c r="AA1248" s="3" t="s">
        <v>0</v>
      </c>
      <c r="AB1248" s="3">
        <v>0</v>
      </c>
      <c r="AC1248" s="3">
        <v>0</v>
      </c>
      <c r="AD1248" s="3" t="s">
        <v>0</v>
      </c>
      <c r="AE1248" s="3">
        <v>0</v>
      </c>
    </row>
    <row r="1249" spans="1:31" ht="15" hidden="1" customHeight="1" x14ac:dyDescent="0.25">
      <c r="A1249" s="2" t="s">
        <v>701</v>
      </c>
      <c r="B1249" s="47">
        <v>44282</v>
      </c>
      <c r="C1249" s="2" t="s">
        <v>27</v>
      </c>
      <c r="D1249" s="2" t="s">
        <v>33</v>
      </c>
      <c r="E1249" s="2" t="s">
        <v>32</v>
      </c>
      <c r="F1249" s="2" t="s">
        <v>2853</v>
      </c>
      <c r="G1249" s="2" t="s">
        <v>3</v>
      </c>
      <c r="H1249" s="2" t="s">
        <v>3208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1373811688.0824006</v>
      </c>
      <c r="R1249" s="1">
        <v>0</v>
      </c>
      <c r="S1249" s="1">
        <v>963001951.49999952</v>
      </c>
      <c r="T1249" s="1">
        <v>0</v>
      </c>
      <c r="U1249" s="2" t="s">
        <v>0</v>
      </c>
      <c r="V1249" s="1">
        <v>0</v>
      </c>
      <c r="W1249" s="1">
        <v>354146324.64000005</v>
      </c>
      <c r="X1249" s="2" t="s">
        <v>9</v>
      </c>
      <c r="Y1249" s="1">
        <v>56663411.942400001</v>
      </c>
      <c r="Z1249" s="3">
        <v>0</v>
      </c>
      <c r="AA1249" s="3" t="s">
        <v>0</v>
      </c>
      <c r="AB1249" s="3">
        <v>0</v>
      </c>
      <c r="AC1249" s="3">
        <v>0</v>
      </c>
      <c r="AD1249" s="3" t="s">
        <v>0</v>
      </c>
      <c r="AE1249" s="3">
        <v>0</v>
      </c>
    </row>
    <row r="1250" spans="1:31" ht="15" hidden="1" customHeight="1" x14ac:dyDescent="0.25">
      <c r="A1250" s="2" t="s">
        <v>702</v>
      </c>
      <c r="B1250" s="47">
        <v>44282</v>
      </c>
      <c r="C1250" s="2" t="s">
        <v>6</v>
      </c>
      <c r="D1250" s="2" t="s">
        <v>26</v>
      </c>
      <c r="E1250" s="2" t="s">
        <v>200</v>
      </c>
      <c r="F1250" s="2" t="s">
        <v>2727</v>
      </c>
      <c r="G1250" s="2" t="s">
        <v>3</v>
      </c>
      <c r="H1250" s="2" t="s">
        <v>3209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1834618703.8655999</v>
      </c>
      <c r="R1250" s="1">
        <v>0</v>
      </c>
      <c r="S1250" s="1">
        <v>1446523523.5</v>
      </c>
      <c r="T1250" s="1">
        <v>0</v>
      </c>
      <c r="U1250" s="2" t="s">
        <v>0</v>
      </c>
      <c r="V1250" s="1">
        <v>0</v>
      </c>
      <c r="W1250" s="1">
        <v>334564810.65999997</v>
      </c>
      <c r="X1250" s="2" t="s">
        <v>9</v>
      </c>
      <c r="Y1250" s="1">
        <v>53530369.705599993</v>
      </c>
      <c r="Z1250" s="3">
        <v>0</v>
      </c>
      <c r="AA1250" s="3" t="s">
        <v>0</v>
      </c>
      <c r="AB1250" s="3">
        <v>0</v>
      </c>
      <c r="AC1250" s="3">
        <v>0</v>
      </c>
      <c r="AD1250" s="3" t="s">
        <v>0</v>
      </c>
      <c r="AE1250" s="3">
        <v>0</v>
      </c>
    </row>
    <row r="1251" spans="1:31" ht="15" hidden="1" customHeight="1" x14ac:dyDescent="0.25">
      <c r="A1251" s="2" t="s">
        <v>703</v>
      </c>
      <c r="B1251" s="47">
        <v>44282</v>
      </c>
      <c r="C1251" s="2" t="s">
        <v>27</v>
      </c>
      <c r="D1251" s="2" t="s">
        <v>26</v>
      </c>
      <c r="E1251" s="2" t="s">
        <v>253</v>
      </c>
      <c r="F1251" s="2" t="s">
        <v>2362</v>
      </c>
      <c r="G1251" s="2" t="s">
        <v>3</v>
      </c>
      <c r="H1251" s="2" t="s">
        <v>3210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72615557.009599999</v>
      </c>
      <c r="R1251" s="1">
        <v>0</v>
      </c>
      <c r="S1251" s="1">
        <v>43246710</v>
      </c>
      <c r="T1251" s="1">
        <v>0</v>
      </c>
      <c r="U1251" s="2" t="s">
        <v>0</v>
      </c>
      <c r="V1251" s="1">
        <v>0</v>
      </c>
      <c r="W1251" s="1">
        <v>25317971.559999999</v>
      </c>
      <c r="X1251" s="2" t="s">
        <v>9</v>
      </c>
      <c r="Y1251" s="1">
        <v>4050875.4495999999</v>
      </c>
      <c r="Z1251" s="3">
        <v>0</v>
      </c>
      <c r="AA1251" s="3" t="s">
        <v>0</v>
      </c>
      <c r="AB1251" s="3">
        <v>0</v>
      </c>
      <c r="AC1251" s="3">
        <v>0</v>
      </c>
      <c r="AD1251" s="3" t="s">
        <v>0</v>
      </c>
      <c r="AE1251" s="3">
        <v>0</v>
      </c>
    </row>
    <row r="1252" spans="1:31" ht="15" hidden="1" customHeight="1" x14ac:dyDescent="0.25">
      <c r="A1252" s="2" t="s">
        <v>704</v>
      </c>
      <c r="B1252" s="47">
        <v>44282</v>
      </c>
      <c r="C1252" s="2" t="s">
        <v>27</v>
      </c>
      <c r="D1252" s="2" t="s">
        <v>26</v>
      </c>
      <c r="E1252" s="2" t="s">
        <v>253</v>
      </c>
      <c r="F1252" s="2" t="s">
        <v>2873</v>
      </c>
      <c r="G1252" s="2" t="s">
        <v>3</v>
      </c>
      <c r="H1252" s="2" t="s">
        <v>3211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917</v>
      </c>
      <c r="P1252" s="2" t="s">
        <v>918</v>
      </c>
      <c r="Q1252" s="1">
        <v>43072544</v>
      </c>
      <c r="R1252" s="1">
        <v>0</v>
      </c>
      <c r="S1252" s="1">
        <v>36496910</v>
      </c>
      <c r="T1252" s="1">
        <v>5668650</v>
      </c>
      <c r="U1252" s="2" t="s">
        <v>9</v>
      </c>
      <c r="V1252" s="1">
        <v>906984</v>
      </c>
      <c r="W1252" s="1">
        <v>0</v>
      </c>
      <c r="X1252" s="2" t="s">
        <v>0</v>
      </c>
      <c r="Y1252" s="1">
        <v>0</v>
      </c>
      <c r="Z1252" s="3">
        <v>0</v>
      </c>
      <c r="AA1252" s="3" t="s">
        <v>0</v>
      </c>
      <c r="AB1252" s="3">
        <v>0</v>
      </c>
      <c r="AC1252" s="3">
        <v>0</v>
      </c>
      <c r="AD1252" s="3" t="s">
        <v>0</v>
      </c>
      <c r="AE1252" s="3">
        <v>0</v>
      </c>
    </row>
    <row r="1253" spans="1:31" ht="15" hidden="1" customHeight="1" x14ac:dyDescent="0.25">
      <c r="A1253" s="2" t="s">
        <v>705</v>
      </c>
      <c r="B1253" s="47">
        <v>44282</v>
      </c>
      <c r="C1253" s="2" t="s">
        <v>27</v>
      </c>
      <c r="D1253" s="2" t="s">
        <v>26</v>
      </c>
      <c r="E1253" s="2" t="s">
        <v>253</v>
      </c>
      <c r="F1253" s="2" t="s">
        <v>3212</v>
      </c>
      <c r="G1253" s="2" t="s">
        <v>3</v>
      </c>
      <c r="H1253" s="2" t="s">
        <v>3213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889019185.53279996</v>
      </c>
      <c r="R1253" s="1">
        <v>0</v>
      </c>
      <c r="S1253" s="1">
        <v>685080662.49999988</v>
      </c>
      <c r="T1253" s="1">
        <v>0</v>
      </c>
      <c r="U1253" s="2" t="s">
        <v>0</v>
      </c>
      <c r="V1253" s="1">
        <v>0</v>
      </c>
      <c r="W1253" s="1">
        <v>175809071.58000001</v>
      </c>
      <c r="X1253" s="2" t="s">
        <v>9</v>
      </c>
      <c r="Y1253" s="1">
        <v>28129451.452799998</v>
      </c>
      <c r="Z1253" s="3">
        <v>0</v>
      </c>
      <c r="AA1253" s="3" t="s">
        <v>0</v>
      </c>
      <c r="AB1253" s="3">
        <v>0</v>
      </c>
      <c r="AC1253" s="3">
        <v>0</v>
      </c>
      <c r="AD1253" s="3" t="s">
        <v>0</v>
      </c>
      <c r="AE1253" s="3">
        <v>0</v>
      </c>
    </row>
    <row r="1254" spans="1:31" ht="15" hidden="1" customHeight="1" x14ac:dyDescent="0.25">
      <c r="A1254" s="2" t="s">
        <v>706</v>
      </c>
      <c r="B1254" s="47">
        <v>44282</v>
      </c>
      <c r="C1254" s="2" t="s">
        <v>6</v>
      </c>
      <c r="D1254" s="2" t="s">
        <v>24</v>
      </c>
      <c r="E1254" s="2" t="s">
        <v>196</v>
      </c>
      <c r="F1254" s="2" t="s">
        <v>1210</v>
      </c>
      <c r="G1254" s="2" t="s">
        <v>3</v>
      </c>
      <c r="H1254" s="2" t="s">
        <v>3214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2</v>
      </c>
      <c r="P1254" s="2" t="s">
        <v>1</v>
      </c>
      <c r="Q1254" s="1">
        <v>1770417384.3004003</v>
      </c>
      <c r="R1254" s="1">
        <v>0</v>
      </c>
      <c r="S1254" s="1">
        <v>1368970644.4999995</v>
      </c>
      <c r="T1254" s="1">
        <v>0</v>
      </c>
      <c r="U1254" s="2" t="s">
        <v>0</v>
      </c>
      <c r="V1254" s="1">
        <v>0</v>
      </c>
      <c r="W1254" s="1">
        <v>346074775.69</v>
      </c>
      <c r="X1254" s="2" t="s">
        <v>0</v>
      </c>
      <c r="Y1254" s="1">
        <v>55371964.110399999</v>
      </c>
      <c r="Z1254" s="3">
        <v>0</v>
      </c>
      <c r="AA1254" s="3" t="s">
        <v>0</v>
      </c>
      <c r="AB1254" s="3">
        <v>0</v>
      </c>
      <c r="AC1254" s="3">
        <v>0</v>
      </c>
      <c r="AD1254" s="3" t="s">
        <v>0</v>
      </c>
      <c r="AE1254" s="3">
        <v>0</v>
      </c>
    </row>
    <row r="1255" spans="1:31" ht="15" hidden="1" customHeight="1" x14ac:dyDescent="0.25">
      <c r="A1255" s="2" t="s">
        <v>707</v>
      </c>
      <c r="B1255" s="47">
        <v>44282</v>
      </c>
      <c r="C1255" s="2" t="s">
        <v>6</v>
      </c>
      <c r="D1255" s="2" t="s">
        <v>24</v>
      </c>
      <c r="E1255" s="2" t="s">
        <v>196</v>
      </c>
      <c r="F1255" s="2" t="s">
        <v>1210</v>
      </c>
      <c r="G1255" s="2" t="s">
        <v>13</v>
      </c>
      <c r="H1255" s="2" t="s">
        <v>1</v>
      </c>
      <c r="I1255" s="1" t="s">
        <v>3215</v>
      </c>
      <c r="J1255" s="1" t="s">
        <v>1</v>
      </c>
      <c r="K1255" s="1" t="s">
        <v>3216</v>
      </c>
      <c r="L1255" s="1" t="s">
        <v>3217</v>
      </c>
      <c r="M1255" s="1">
        <v>63178508</v>
      </c>
      <c r="N1255" s="2" t="s">
        <v>12</v>
      </c>
      <c r="O1255" s="2" t="s">
        <v>3218</v>
      </c>
      <c r="P1255" s="2" t="s">
        <v>3219</v>
      </c>
      <c r="Q1255" s="1">
        <v>-7155400</v>
      </c>
      <c r="R1255" s="1">
        <v>0</v>
      </c>
      <c r="S1255" s="1">
        <v>-7155400</v>
      </c>
      <c r="T1255" s="1">
        <v>0</v>
      </c>
      <c r="U1255" s="2" t="s">
        <v>0</v>
      </c>
      <c r="V1255" s="1">
        <v>0</v>
      </c>
      <c r="W1255" s="1">
        <v>0</v>
      </c>
      <c r="X1255" s="2" t="s">
        <v>0</v>
      </c>
      <c r="Y1255" s="1">
        <v>0</v>
      </c>
      <c r="Z1255" s="3">
        <v>0</v>
      </c>
      <c r="AA1255" s="3" t="s">
        <v>0</v>
      </c>
      <c r="AB1255" s="3">
        <v>0</v>
      </c>
      <c r="AC1255" s="3">
        <v>0</v>
      </c>
      <c r="AD1255" s="3" t="s">
        <v>0</v>
      </c>
      <c r="AE1255" s="3">
        <v>0</v>
      </c>
    </row>
    <row r="1256" spans="1:31" ht="15" hidden="1" customHeight="1" x14ac:dyDescent="0.25">
      <c r="A1256" s="2" t="s">
        <v>708</v>
      </c>
      <c r="B1256" s="47">
        <v>44282</v>
      </c>
      <c r="C1256" s="2" t="s">
        <v>6</v>
      </c>
      <c r="D1256" s="2" t="s">
        <v>24</v>
      </c>
      <c r="E1256" s="2" t="s">
        <v>196</v>
      </c>
      <c r="F1256" s="2" t="s">
        <v>1210</v>
      </c>
      <c r="G1256" s="2" t="s">
        <v>13</v>
      </c>
      <c r="H1256" s="2" t="s">
        <v>1</v>
      </c>
      <c r="I1256" s="1" t="s">
        <v>3220</v>
      </c>
      <c r="J1256" s="1" t="s">
        <v>1</v>
      </c>
      <c r="K1256" s="1" t="s">
        <v>3221</v>
      </c>
      <c r="L1256" s="1" t="s">
        <v>3217</v>
      </c>
      <c r="M1256" s="1">
        <v>4943800</v>
      </c>
      <c r="N1256" s="2" t="s">
        <v>12</v>
      </c>
      <c r="O1256" s="2" t="s">
        <v>3218</v>
      </c>
      <c r="P1256" s="2" t="s">
        <v>3219</v>
      </c>
      <c r="Q1256" s="1">
        <v>-4943800</v>
      </c>
      <c r="R1256" s="1">
        <v>0</v>
      </c>
      <c r="S1256" s="1">
        <v>-4943800</v>
      </c>
      <c r="T1256" s="1">
        <v>0</v>
      </c>
      <c r="U1256" s="2" t="s">
        <v>0</v>
      </c>
      <c r="V1256" s="1">
        <v>0</v>
      </c>
      <c r="W1256" s="1">
        <v>0</v>
      </c>
      <c r="X1256" s="2" t="s">
        <v>0</v>
      </c>
      <c r="Y1256" s="1">
        <v>0</v>
      </c>
      <c r="Z1256" s="3">
        <v>0</v>
      </c>
      <c r="AA1256" s="3" t="s">
        <v>0</v>
      </c>
      <c r="AB1256" s="3">
        <v>0</v>
      </c>
      <c r="AC1256" s="3">
        <v>0</v>
      </c>
      <c r="AD1256" s="3" t="s">
        <v>0</v>
      </c>
      <c r="AE1256" s="3">
        <v>0</v>
      </c>
    </row>
    <row r="1257" spans="1:31" ht="15" hidden="1" customHeight="1" x14ac:dyDescent="0.25">
      <c r="A1257" s="2" t="s">
        <v>709</v>
      </c>
      <c r="B1257" s="47">
        <v>44282</v>
      </c>
      <c r="C1257" s="2" t="s">
        <v>27</v>
      </c>
      <c r="D1257" s="2" t="s">
        <v>24</v>
      </c>
      <c r="E1257" s="2" t="s">
        <v>358</v>
      </c>
      <c r="F1257" s="2" t="s">
        <v>1082</v>
      </c>
      <c r="G1257" s="2" t="s">
        <v>3</v>
      </c>
      <c r="H1257" s="2" t="s">
        <v>3222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</v>
      </c>
      <c r="P1257" s="2" t="s">
        <v>1</v>
      </c>
      <c r="Q1257" s="1">
        <v>135546457.96000001</v>
      </c>
      <c r="R1257" s="1">
        <v>0</v>
      </c>
      <c r="S1257" s="1">
        <v>91886617.5</v>
      </c>
      <c r="T1257" s="1">
        <v>0</v>
      </c>
      <c r="U1257" s="2" t="s">
        <v>0</v>
      </c>
      <c r="V1257" s="1">
        <v>0</v>
      </c>
      <c r="W1257" s="1">
        <v>37637793.5</v>
      </c>
      <c r="X1257" s="2" t="s">
        <v>9</v>
      </c>
      <c r="Y1257" s="1">
        <v>6022046.96</v>
      </c>
      <c r="Z1257" s="3">
        <v>0</v>
      </c>
      <c r="AA1257" s="3" t="s">
        <v>0</v>
      </c>
      <c r="AB1257" s="3">
        <v>0</v>
      </c>
      <c r="AC1257" s="3">
        <v>0</v>
      </c>
      <c r="AD1257" s="3" t="s">
        <v>0</v>
      </c>
      <c r="AE1257" s="3">
        <v>0</v>
      </c>
    </row>
    <row r="1258" spans="1:31" ht="15" hidden="1" customHeight="1" x14ac:dyDescent="0.25">
      <c r="A1258" s="2" t="s">
        <v>710</v>
      </c>
      <c r="B1258" s="47">
        <v>44282</v>
      </c>
      <c r="C1258" s="2" t="s">
        <v>27</v>
      </c>
      <c r="D1258" s="2" t="s">
        <v>24</v>
      </c>
      <c r="E1258" s="2" t="s">
        <v>358</v>
      </c>
      <c r="F1258" s="2" t="s">
        <v>1083</v>
      </c>
      <c r="G1258" s="2" t="s">
        <v>3</v>
      </c>
      <c r="H1258" s="2" t="s">
        <v>3223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3196</v>
      </c>
      <c r="P1258" s="2" t="s">
        <v>3197</v>
      </c>
      <c r="Q1258" s="1">
        <v>57535581.5</v>
      </c>
      <c r="R1258" s="1">
        <v>0</v>
      </c>
      <c r="S1258" s="1">
        <v>48199437.5</v>
      </c>
      <c r="T1258" s="1">
        <v>8048400</v>
      </c>
      <c r="U1258" s="2" t="s">
        <v>9</v>
      </c>
      <c r="V1258" s="1">
        <v>1287744</v>
      </c>
      <c r="W1258" s="1">
        <v>0</v>
      </c>
      <c r="X1258" s="2" t="s">
        <v>0</v>
      </c>
      <c r="Y1258" s="1">
        <v>0</v>
      </c>
      <c r="Z1258" s="3">
        <v>0</v>
      </c>
      <c r="AA1258" s="3" t="s">
        <v>0</v>
      </c>
      <c r="AB1258" s="3">
        <v>0</v>
      </c>
      <c r="AC1258" s="3">
        <v>0</v>
      </c>
      <c r="AD1258" s="3" t="s">
        <v>0</v>
      </c>
      <c r="AE1258" s="3">
        <v>0</v>
      </c>
    </row>
    <row r="1259" spans="1:31" ht="15" hidden="1" customHeight="1" x14ac:dyDescent="0.25">
      <c r="A1259" s="2" t="s">
        <v>711</v>
      </c>
      <c r="B1259" s="47">
        <v>44282</v>
      </c>
      <c r="C1259" s="2" t="s">
        <v>27</v>
      </c>
      <c r="D1259" s="2" t="s">
        <v>24</v>
      </c>
      <c r="E1259" s="2" t="s">
        <v>358</v>
      </c>
      <c r="F1259" s="2" t="s">
        <v>1082</v>
      </c>
      <c r="G1259" s="2" t="s">
        <v>3</v>
      </c>
      <c r="H1259" s="2" t="s">
        <v>3224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1079781168.6328001</v>
      </c>
      <c r="R1259" s="1">
        <v>0</v>
      </c>
      <c r="S1259" s="1">
        <v>828495160.49999988</v>
      </c>
      <c r="T1259" s="1">
        <v>0</v>
      </c>
      <c r="U1259" s="2" t="s">
        <v>0</v>
      </c>
      <c r="V1259" s="1">
        <v>0</v>
      </c>
      <c r="W1259" s="1">
        <v>216625869.08000001</v>
      </c>
      <c r="X1259" s="2" t="s">
        <v>9</v>
      </c>
      <c r="Y1259" s="1">
        <v>34660139.0528</v>
      </c>
      <c r="Z1259" s="3">
        <v>0</v>
      </c>
      <c r="AA1259" s="3" t="s">
        <v>0</v>
      </c>
      <c r="AB1259" s="3">
        <v>0</v>
      </c>
      <c r="AC1259" s="3">
        <v>0</v>
      </c>
      <c r="AD1259" s="3" t="s">
        <v>0</v>
      </c>
      <c r="AE1259" s="3">
        <v>0</v>
      </c>
    </row>
    <row r="1260" spans="1:31" ht="15" hidden="1" customHeight="1" x14ac:dyDescent="0.25">
      <c r="A1260" s="2" t="s">
        <v>712</v>
      </c>
      <c r="B1260" s="47">
        <v>44282</v>
      </c>
      <c r="C1260" s="2" t="s">
        <v>27</v>
      </c>
      <c r="D1260" s="2" t="s">
        <v>24</v>
      </c>
      <c r="E1260" s="2" t="s">
        <v>358</v>
      </c>
      <c r="F1260" s="2" t="s">
        <v>1083</v>
      </c>
      <c r="G1260" s="2" t="s">
        <v>13</v>
      </c>
      <c r="H1260" s="2" t="s">
        <v>1</v>
      </c>
      <c r="I1260" s="1" t="s">
        <v>3225</v>
      </c>
      <c r="J1260" s="1" t="s">
        <v>1</v>
      </c>
      <c r="K1260" s="1" t="s">
        <v>3226</v>
      </c>
      <c r="L1260" s="1" t="s">
        <v>3184</v>
      </c>
      <c r="M1260" s="1">
        <v>13550800</v>
      </c>
      <c r="N1260" s="2" t="s">
        <v>12</v>
      </c>
      <c r="O1260" s="2" t="s">
        <v>3227</v>
      </c>
      <c r="P1260" s="2" t="s">
        <v>3228</v>
      </c>
      <c r="Q1260" s="1">
        <v>-3577700</v>
      </c>
      <c r="R1260" s="1">
        <v>0</v>
      </c>
      <c r="S1260" s="1">
        <v>-3577700</v>
      </c>
      <c r="T1260" s="1">
        <v>0</v>
      </c>
      <c r="U1260" s="2" t="s">
        <v>0</v>
      </c>
      <c r="V1260" s="1">
        <v>0</v>
      </c>
      <c r="W1260" s="1">
        <v>0</v>
      </c>
      <c r="X1260" s="2" t="s">
        <v>0</v>
      </c>
      <c r="Y1260" s="1">
        <v>0</v>
      </c>
      <c r="Z1260" s="3">
        <v>0</v>
      </c>
      <c r="AA1260" s="3" t="s">
        <v>0</v>
      </c>
      <c r="AB1260" s="3">
        <v>0</v>
      </c>
      <c r="AC1260" s="3">
        <v>0</v>
      </c>
      <c r="AD1260" s="3" t="s">
        <v>0</v>
      </c>
      <c r="AE1260" s="3">
        <v>0</v>
      </c>
    </row>
    <row r="1261" spans="1:31" ht="15" hidden="1" customHeight="1" x14ac:dyDescent="0.25">
      <c r="A1261" s="2" t="s">
        <v>713</v>
      </c>
      <c r="B1261" s="47">
        <v>44282</v>
      </c>
      <c r="C1261" s="2" t="s">
        <v>6</v>
      </c>
      <c r="D1261" s="2" t="s">
        <v>22</v>
      </c>
      <c r="E1261" s="2" t="s">
        <v>194</v>
      </c>
      <c r="F1261" s="2" t="s">
        <v>1050</v>
      </c>
      <c r="G1261" s="2" t="s">
        <v>3</v>
      </c>
      <c r="H1261" s="2" t="s">
        <v>3229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2</v>
      </c>
      <c r="P1261" s="2" t="s">
        <v>1</v>
      </c>
      <c r="Q1261" s="1">
        <v>2589150257.5747995</v>
      </c>
      <c r="R1261" s="1">
        <v>0</v>
      </c>
      <c r="S1261" s="1">
        <v>1971325172.9999995</v>
      </c>
      <c r="T1261" s="1">
        <v>0</v>
      </c>
      <c r="U1261" s="2" t="s">
        <v>0</v>
      </c>
      <c r="V1261" s="1">
        <v>0</v>
      </c>
      <c r="W1261" s="1">
        <v>532607831.53000009</v>
      </c>
      <c r="X1261" s="2" t="s">
        <v>9</v>
      </c>
      <c r="Y1261" s="1">
        <v>85217253.044800013</v>
      </c>
      <c r="Z1261" s="3">
        <v>0</v>
      </c>
      <c r="AA1261" s="3" t="s">
        <v>0</v>
      </c>
      <c r="AB1261" s="3">
        <v>0</v>
      </c>
      <c r="AC1261" s="3">
        <v>0</v>
      </c>
      <c r="AD1261" s="3" t="s">
        <v>0</v>
      </c>
      <c r="AE1261" s="3">
        <v>0</v>
      </c>
    </row>
    <row r="1262" spans="1:31" ht="15" hidden="1" customHeight="1" x14ac:dyDescent="0.25">
      <c r="A1262" s="2" t="s">
        <v>714</v>
      </c>
      <c r="B1262" s="47">
        <v>44282</v>
      </c>
      <c r="C1262" s="2" t="s">
        <v>6</v>
      </c>
      <c r="D1262" s="2" t="s">
        <v>22</v>
      </c>
      <c r="E1262" s="2" t="s">
        <v>194</v>
      </c>
      <c r="F1262" s="2" t="s">
        <v>1050</v>
      </c>
      <c r="G1262" s="2" t="s">
        <v>13</v>
      </c>
      <c r="H1262" s="2" t="s">
        <v>1</v>
      </c>
      <c r="I1262" s="1" t="s">
        <v>1125</v>
      </c>
      <c r="J1262" s="1" t="s">
        <v>1</v>
      </c>
      <c r="K1262" s="1" t="s">
        <v>3230</v>
      </c>
      <c r="L1262" s="1" t="s">
        <v>3114</v>
      </c>
      <c r="M1262" s="1">
        <v>89151508.200000003</v>
      </c>
      <c r="N1262" s="2" t="s">
        <v>12</v>
      </c>
      <c r="O1262" s="2" t="s">
        <v>3231</v>
      </c>
      <c r="P1262" s="2" t="s">
        <v>3232</v>
      </c>
      <c r="Q1262" s="1">
        <v>-4700000</v>
      </c>
      <c r="R1262" s="1">
        <v>0</v>
      </c>
      <c r="S1262" s="1">
        <v>-4700000</v>
      </c>
      <c r="T1262" s="1">
        <v>0</v>
      </c>
      <c r="U1262" s="2" t="s">
        <v>0</v>
      </c>
      <c r="V1262" s="1">
        <v>0</v>
      </c>
      <c r="W1262" s="1">
        <v>0</v>
      </c>
      <c r="X1262" s="2" t="s">
        <v>0</v>
      </c>
      <c r="Y1262" s="1">
        <v>0</v>
      </c>
      <c r="Z1262" s="3">
        <v>0</v>
      </c>
      <c r="AA1262" s="3" t="s">
        <v>0</v>
      </c>
      <c r="AB1262" s="3">
        <v>0</v>
      </c>
      <c r="AC1262" s="3">
        <v>0</v>
      </c>
      <c r="AD1262" s="3" t="s">
        <v>0</v>
      </c>
      <c r="AE1262" s="3">
        <v>0</v>
      </c>
    </row>
    <row r="1263" spans="1:31" ht="15" hidden="1" customHeight="1" x14ac:dyDescent="0.25">
      <c r="A1263" s="2" t="s">
        <v>715</v>
      </c>
      <c r="B1263" s="47">
        <v>44282</v>
      </c>
      <c r="C1263" s="2" t="s">
        <v>6</v>
      </c>
      <c r="D1263" s="2" t="s">
        <v>22</v>
      </c>
      <c r="E1263" s="2" t="s">
        <v>194</v>
      </c>
      <c r="F1263" s="2" t="s">
        <v>1050</v>
      </c>
      <c r="G1263" s="2" t="s">
        <v>13</v>
      </c>
      <c r="H1263" s="2" t="s">
        <v>1</v>
      </c>
      <c r="I1263" s="1" t="s">
        <v>1976</v>
      </c>
      <c r="J1263" s="1" t="s">
        <v>1</v>
      </c>
      <c r="K1263" s="1" t="s">
        <v>3233</v>
      </c>
      <c r="L1263" s="1" t="s">
        <v>3114</v>
      </c>
      <c r="M1263" s="1">
        <v>78845649.200000003</v>
      </c>
      <c r="N1263" s="2" t="s">
        <v>12</v>
      </c>
      <c r="O1263" s="2" t="s">
        <v>3234</v>
      </c>
      <c r="P1263" s="2" t="s">
        <v>3235</v>
      </c>
      <c r="Q1263" s="1">
        <v>-5303480</v>
      </c>
      <c r="R1263" s="1">
        <v>0</v>
      </c>
      <c r="S1263" s="1">
        <v>-5303480</v>
      </c>
      <c r="T1263" s="1">
        <v>0</v>
      </c>
      <c r="U1263" s="2" t="s">
        <v>0</v>
      </c>
      <c r="V1263" s="1">
        <v>0</v>
      </c>
      <c r="W1263" s="1">
        <v>0</v>
      </c>
      <c r="X1263" s="2" t="s">
        <v>0</v>
      </c>
      <c r="Y1263" s="1">
        <v>0</v>
      </c>
      <c r="Z1263" s="3">
        <v>0</v>
      </c>
      <c r="AA1263" s="3" t="s">
        <v>0</v>
      </c>
      <c r="AB1263" s="3">
        <v>0</v>
      </c>
      <c r="AC1263" s="3">
        <v>0</v>
      </c>
      <c r="AD1263" s="3" t="s">
        <v>0</v>
      </c>
      <c r="AE1263" s="3">
        <v>0</v>
      </c>
    </row>
    <row r="1264" spans="1:31" ht="15" hidden="1" customHeight="1" x14ac:dyDescent="0.25">
      <c r="A1264" s="2" t="s">
        <v>716</v>
      </c>
      <c r="B1264" s="47">
        <v>44282</v>
      </c>
      <c r="C1264" s="2" t="s">
        <v>6</v>
      </c>
      <c r="D1264" s="2" t="s">
        <v>1031</v>
      </c>
      <c r="E1264" s="2" t="s">
        <v>1032</v>
      </c>
      <c r="F1264" s="2" t="s">
        <v>912</v>
      </c>
      <c r="G1264" s="2" t="s">
        <v>3</v>
      </c>
      <c r="H1264" s="2" t="s">
        <v>3236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1813516753.6404002</v>
      </c>
      <c r="R1264" s="1">
        <v>0</v>
      </c>
      <c r="S1264" s="1">
        <v>1233165128.9999998</v>
      </c>
      <c r="T1264" s="1">
        <v>0</v>
      </c>
      <c r="U1264" s="2" t="s">
        <v>0</v>
      </c>
      <c r="V1264" s="1">
        <v>0</v>
      </c>
      <c r="W1264" s="1">
        <v>500303124.69</v>
      </c>
      <c r="X1264" s="2" t="s">
        <v>9</v>
      </c>
      <c r="Y1264" s="1">
        <v>80048499.95040001</v>
      </c>
      <c r="Z1264" s="3">
        <v>0</v>
      </c>
      <c r="AA1264" s="3" t="s">
        <v>0</v>
      </c>
      <c r="AB1264" s="3">
        <v>0</v>
      </c>
      <c r="AC1264" s="3">
        <v>0</v>
      </c>
      <c r="AD1264" s="3" t="s">
        <v>0</v>
      </c>
      <c r="AE1264" s="3">
        <v>0</v>
      </c>
    </row>
    <row r="1265" spans="1:31" ht="15" hidden="1" customHeight="1" x14ac:dyDescent="0.25">
      <c r="A1265" s="2" t="s">
        <v>717</v>
      </c>
      <c r="B1265" s="47">
        <v>44282</v>
      </c>
      <c r="C1265" s="2" t="s">
        <v>6</v>
      </c>
      <c r="D1265" s="2" t="s">
        <v>1031</v>
      </c>
      <c r="E1265" s="2" t="s">
        <v>1032</v>
      </c>
      <c r="F1265" s="2" t="s">
        <v>912</v>
      </c>
      <c r="G1265" s="2" t="s">
        <v>3</v>
      </c>
      <c r="H1265" s="2" t="s">
        <v>3237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3075</v>
      </c>
      <c r="P1265" s="2" t="s">
        <v>3076</v>
      </c>
      <c r="Q1265" s="1">
        <v>29289621</v>
      </c>
      <c r="R1265" s="1">
        <v>0</v>
      </c>
      <c r="S1265" s="1">
        <v>10844345</v>
      </c>
      <c r="T1265" s="1">
        <v>15901100</v>
      </c>
      <c r="U1265" s="2" t="s">
        <v>9</v>
      </c>
      <c r="V1265" s="1">
        <v>2544176</v>
      </c>
      <c r="W1265" s="1">
        <v>0</v>
      </c>
      <c r="X1265" s="2" t="s">
        <v>0</v>
      </c>
      <c r="Y1265" s="1">
        <v>0</v>
      </c>
      <c r="Z1265" s="3">
        <v>0</v>
      </c>
      <c r="AA1265" s="3" t="s">
        <v>0</v>
      </c>
      <c r="AB1265" s="3">
        <v>0</v>
      </c>
      <c r="AC1265" s="3">
        <v>0</v>
      </c>
      <c r="AD1265" s="3" t="s">
        <v>0</v>
      </c>
      <c r="AE1265" s="3">
        <v>0</v>
      </c>
    </row>
    <row r="1266" spans="1:31" ht="15" hidden="1" customHeight="1" x14ac:dyDescent="0.25">
      <c r="A1266" s="2" t="s">
        <v>718</v>
      </c>
      <c r="B1266" s="47">
        <v>44282</v>
      </c>
      <c r="C1266" s="2" t="s">
        <v>6</v>
      </c>
      <c r="D1266" s="2" t="s">
        <v>1031</v>
      </c>
      <c r="E1266" s="2" t="s">
        <v>1032</v>
      </c>
      <c r="F1266" s="2" t="s">
        <v>912</v>
      </c>
      <c r="G1266" s="2" t="s">
        <v>3</v>
      </c>
      <c r="H1266" s="2" t="s">
        <v>3238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375269568.98000002</v>
      </c>
      <c r="R1266" s="1">
        <v>0</v>
      </c>
      <c r="S1266" s="1">
        <v>278620047.5</v>
      </c>
      <c r="T1266" s="1">
        <v>0</v>
      </c>
      <c r="U1266" s="2" t="s">
        <v>0</v>
      </c>
      <c r="V1266" s="1">
        <v>0</v>
      </c>
      <c r="W1266" s="1">
        <v>83318553</v>
      </c>
      <c r="X1266" s="2" t="s">
        <v>9</v>
      </c>
      <c r="Y1266" s="1">
        <v>13330968.48</v>
      </c>
      <c r="Z1266" s="3">
        <v>0</v>
      </c>
      <c r="AA1266" s="3" t="s">
        <v>0</v>
      </c>
      <c r="AB1266" s="3">
        <v>0</v>
      </c>
      <c r="AC1266" s="3">
        <v>0</v>
      </c>
      <c r="AD1266" s="3" t="s">
        <v>0</v>
      </c>
      <c r="AE1266" s="3">
        <v>0</v>
      </c>
    </row>
    <row r="1267" spans="1:31" ht="15" hidden="1" customHeight="1" x14ac:dyDescent="0.25">
      <c r="A1267" s="2" t="s">
        <v>719</v>
      </c>
      <c r="B1267" s="47">
        <v>44282</v>
      </c>
      <c r="C1267" s="2" t="s">
        <v>27</v>
      </c>
      <c r="D1267" s="2" t="s">
        <v>1031</v>
      </c>
      <c r="E1267" s="2" t="s">
        <v>1104</v>
      </c>
      <c r="F1267" s="2" t="s">
        <v>3239</v>
      </c>
      <c r="G1267" s="2" t="s">
        <v>3</v>
      </c>
      <c r="H1267" s="2" t="s">
        <v>3240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124547432</v>
      </c>
      <c r="R1267" s="1">
        <v>0</v>
      </c>
      <c r="S1267" s="1">
        <v>6175000</v>
      </c>
      <c r="T1267" s="1">
        <v>0</v>
      </c>
      <c r="U1267" s="2" t="s">
        <v>0</v>
      </c>
      <c r="V1267" s="1">
        <v>0</v>
      </c>
      <c r="W1267" s="1">
        <v>102045200</v>
      </c>
      <c r="X1267" s="2" t="s">
        <v>9</v>
      </c>
      <c r="Y1267" s="1">
        <v>16327232</v>
      </c>
      <c r="Z1267" s="3">
        <v>0</v>
      </c>
      <c r="AA1267" s="3" t="s">
        <v>0</v>
      </c>
      <c r="AB1267" s="3">
        <v>0</v>
      </c>
      <c r="AC1267" s="3">
        <v>0</v>
      </c>
      <c r="AD1267" s="3" t="s">
        <v>0</v>
      </c>
      <c r="AE1267" s="3">
        <v>0</v>
      </c>
    </row>
    <row r="1268" spans="1:31" ht="15" hidden="1" customHeight="1" x14ac:dyDescent="0.25">
      <c r="A1268" s="2" t="s">
        <v>720</v>
      </c>
      <c r="B1268" s="47">
        <v>44282</v>
      </c>
      <c r="C1268" s="2" t="s">
        <v>6</v>
      </c>
      <c r="D1268" s="2" t="s">
        <v>19</v>
      </c>
      <c r="E1268" s="2" t="s">
        <v>185</v>
      </c>
      <c r="F1268" s="2" t="s">
        <v>3081</v>
      </c>
      <c r="G1268" s="2" t="s">
        <v>3</v>
      </c>
      <c r="H1268" s="2" t="s">
        <v>3241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2</v>
      </c>
      <c r="P1268" s="2" t="s">
        <v>1</v>
      </c>
      <c r="Q1268" s="1">
        <v>2326630494.9547997</v>
      </c>
      <c r="R1268" s="1">
        <v>0</v>
      </c>
      <c r="S1268" s="1">
        <v>1751152494.4999998</v>
      </c>
      <c r="T1268" s="1">
        <v>0</v>
      </c>
      <c r="U1268" s="2" t="s">
        <v>0</v>
      </c>
      <c r="V1268" s="1">
        <v>0</v>
      </c>
      <c r="W1268" s="1">
        <v>496101724.53000003</v>
      </c>
      <c r="X1268" s="2" t="s">
        <v>0</v>
      </c>
      <c r="Y1268" s="1">
        <v>79376275.924800009</v>
      </c>
      <c r="Z1268" s="3">
        <v>0</v>
      </c>
      <c r="AA1268" s="3" t="s">
        <v>0</v>
      </c>
      <c r="AB1268" s="3">
        <v>0</v>
      </c>
      <c r="AC1268" s="3">
        <v>0</v>
      </c>
      <c r="AD1268" s="3" t="s">
        <v>0</v>
      </c>
      <c r="AE1268" s="3">
        <v>0</v>
      </c>
    </row>
    <row r="1269" spans="1:31" ht="15" hidden="1" customHeight="1" x14ac:dyDescent="0.25">
      <c r="A1269" s="2" t="s">
        <v>721</v>
      </c>
      <c r="B1269" s="47">
        <v>44282</v>
      </c>
      <c r="C1269" s="2" t="s">
        <v>6</v>
      </c>
      <c r="D1269" s="2" t="s">
        <v>19</v>
      </c>
      <c r="E1269" s="2" t="s">
        <v>185</v>
      </c>
      <c r="F1269" s="2" t="s">
        <v>3081</v>
      </c>
      <c r="G1269" s="2" t="s">
        <v>13</v>
      </c>
      <c r="H1269" s="2" t="s">
        <v>1</v>
      </c>
      <c r="I1269" s="1" t="s">
        <v>1013</v>
      </c>
      <c r="J1269" s="1" t="s">
        <v>1</v>
      </c>
      <c r="K1269" s="1" t="s">
        <v>3242</v>
      </c>
      <c r="L1269" s="1" t="s">
        <v>3217</v>
      </c>
      <c r="M1269" s="1">
        <v>4750000</v>
      </c>
      <c r="N1269" s="2" t="s">
        <v>12</v>
      </c>
      <c r="O1269" s="2" t="s">
        <v>3243</v>
      </c>
      <c r="P1269" s="2" t="s">
        <v>3244</v>
      </c>
      <c r="Q1269" s="1">
        <v>-4750000</v>
      </c>
      <c r="R1269" s="1">
        <v>0</v>
      </c>
      <c r="S1269" s="1">
        <v>-4750000</v>
      </c>
      <c r="T1269" s="1">
        <v>0</v>
      </c>
      <c r="U1269" s="2" t="s">
        <v>0</v>
      </c>
      <c r="V1269" s="1">
        <v>0</v>
      </c>
      <c r="W1269" s="1">
        <v>0</v>
      </c>
      <c r="X1269" s="2" t="s">
        <v>0</v>
      </c>
      <c r="Y1269" s="1">
        <v>0</v>
      </c>
      <c r="Z1269" s="3">
        <v>0</v>
      </c>
      <c r="AA1269" s="3" t="s">
        <v>0</v>
      </c>
      <c r="AB1269" s="3">
        <v>0</v>
      </c>
      <c r="AC1269" s="3">
        <v>0</v>
      </c>
      <c r="AD1269" s="3" t="s">
        <v>0</v>
      </c>
      <c r="AE1269" s="3">
        <v>0</v>
      </c>
    </row>
    <row r="1270" spans="1:31" ht="15" hidden="1" customHeight="1" x14ac:dyDescent="0.25">
      <c r="A1270" s="2" t="s">
        <v>722</v>
      </c>
      <c r="B1270" s="47">
        <v>44282</v>
      </c>
      <c r="C1270" s="2" t="s">
        <v>6</v>
      </c>
      <c r="D1270" s="2" t="s">
        <v>14</v>
      </c>
      <c r="E1270" s="2" t="s">
        <v>181</v>
      </c>
      <c r="F1270" s="2" t="s">
        <v>3245</v>
      </c>
      <c r="G1270" s="2" t="s">
        <v>3</v>
      </c>
      <c r="H1270" s="2" t="s">
        <v>3246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590767032.47839999</v>
      </c>
      <c r="R1270" s="1">
        <v>0</v>
      </c>
      <c r="S1270" s="1">
        <v>545132188.5</v>
      </c>
      <c r="T1270" s="1">
        <v>0</v>
      </c>
      <c r="U1270" s="2" t="s">
        <v>0</v>
      </c>
      <c r="V1270" s="1">
        <v>0</v>
      </c>
      <c r="W1270" s="1">
        <v>39340382.740000002</v>
      </c>
      <c r="X1270" s="2" t="s">
        <v>0</v>
      </c>
      <c r="Y1270" s="1">
        <v>6294461.2384000001</v>
      </c>
      <c r="Z1270" s="3">
        <v>0</v>
      </c>
      <c r="AA1270" s="3" t="s">
        <v>0</v>
      </c>
      <c r="AB1270" s="3">
        <v>0</v>
      </c>
      <c r="AC1270" s="3">
        <v>0</v>
      </c>
      <c r="AD1270" s="3" t="s">
        <v>0</v>
      </c>
      <c r="AE1270" s="3">
        <v>0</v>
      </c>
    </row>
    <row r="1271" spans="1:31" ht="15" hidden="1" customHeight="1" x14ac:dyDescent="0.25">
      <c r="A1271" s="2" t="s">
        <v>723</v>
      </c>
      <c r="B1271" s="47">
        <v>44282</v>
      </c>
      <c r="C1271" s="2" t="s">
        <v>6</v>
      </c>
      <c r="D1271" s="2" t="s">
        <v>10</v>
      </c>
      <c r="E1271" s="2" t="s">
        <v>178</v>
      </c>
      <c r="F1271" s="2" t="s">
        <v>3247</v>
      </c>
      <c r="G1271" s="2" t="s">
        <v>3</v>
      </c>
      <c r="H1271" s="2" t="s">
        <v>3248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668638134.07840002</v>
      </c>
      <c r="R1271" s="1">
        <v>0</v>
      </c>
      <c r="S1271" s="1">
        <v>569119321</v>
      </c>
      <c r="T1271" s="1">
        <v>0</v>
      </c>
      <c r="U1271" s="2" t="s">
        <v>0</v>
      </c>
      <c r="V1271" s="1">
        <v>0</v>
      </c>
      <c r="W1271" s="1">
        <v>85792080.239999995</v>
      </c>
      <c r="X1271" s="2" t="s">
        <v>9</v>
      </c>
      <c r="Y1271" s="1">
        <v>13726732.838399999</v>
      </c>
      <c r="Z1271" s="3">
        <v>0</v>
      </c>
      <c r="AA1271" s="3" t="s">
        <v>0</v>
      </c>
      <c r="AB1271" s="3">
        <v>0</v>
      </c>
      <c r="AC1271" s="3">
        <v>0</v>
      </c>
      <c r="AD1271" s="3" t="s">
        <v>0</v>
      </c>
      <c r="AE1271" s="3">
        <v>0</v>
      </c>
    </row>
    <row r="1272" spans="1:31" ht="15" hidden="1" customHeight="1" x14ac:dyDescent="0.25">
      <c r="A1272" s="2" t="s">
        <v>724</v>
      </c>
      <c r="B1272" s="47">
        <v>44282</v>
      </c>
      <c r="C1272" s="2" t="s">
        <v>6</v>
      </c>
      <c r="D1272" s="2" t="s">
        <v>10</v>
      </c>
      <c r="E1272" s="2" t="s">
        <v>178</v>
      </c>
      <c r="F1272" s="2" t="s">
        <v>3247</v>
      </c>
      <c r="G1272" s="2" t="s">
        <v>3</v>
      </c>
      <c r="H1272" s="2" t="s">
        <v>3249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3250</v>
      </c>
      <c r="P1272" s="2" t="s">
        <v>3251</v>
      </c>
      <c r="Q1272" s="1">
        <v>14210670</v>
      </c>
      <c r="R1272" s="1">
        <v>0</v>
      </c>
      <c r="S1272" s="1">
        <v>14210670</v>
      </c>
      <c r="T1272" s="1">
        <v>0</v>
      </c>
      <c r="U1272" s="2" t="s">
        <v>0</v>
      </c>
      <c r="V1272" s="1">
        <v>0</v>
      </c>
      <c r="W1272" s="1">
        <v>0</v>
      </c>
      <c r="X1272" s="2" t="s">
        <v>0</v>
      </c>
      <c r="Y1272" s="1">
        <v>0</v>
      </c>
      <c r="Z1272" s="3">
        <v>0</v>
      </c>
      <c r="AA1272" s="3" t="s">
        <v>0</v>
      </c>
      <c r="AB1272" s="3">
        <v>0</v>
      </c>
      <c r="AC1272" s="3">
        <v>0</v>
      </c>
      <c r="AD1272" s="3" t="s">
        <v>0</v>
      </c>
      <c r="AE1272" s="3">
        <v>0</v>
      </c>
    </row>
    <row r="1273" spans="1:31" ht="15" hidden="1" customHeight="1" x14ac:dyDescent="0.25">
      <c r="A1273" s="2" t="s">
        <v>725</v>
      </c>
      <c r="B1273" s="47">
        <v>44282</v>
      </c>
      <c r="C1273" s="2" t="s">
        <v>6</v>
      </c>
      <c r="D1273" s="2" t="s">
        <v>10</v>
      </c>
      <c r="E1273" s="2" t="s">
        <v>178</v>
      </c>
      <c r="F1273" s="2" t="s">
        <v>3247</v>
      </c>
      <c r="G1273" s="2" t="s">
        <v>3</v>
      </c>
      <c r="H1273" s="2" t="s">
        <v>3252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2</v>
      </c>
      <c r="P1273" s="2" t="s">
        <v>1</v>
      </c>
      <c r="Q1273" s="1">
        <v>1348499066.6935999</v>
      </c>
      <c r="R1273" s="1">
        <v>0</v>
      </c>
      <c r="S1273" s="1">
        <v>932098751.5</v>
      </c>
      <c r="T1273" s="1">
        <v>0</v>
      </c>
      <c r="U1273" s="2" t="s">
        <v>0</v>
      </c>
      <c r="V1273" s="1">
        <v>0</v>
      </c>
      <c r="W1273" s="1">
        <v>358965788.96000004</v>
      </c>
      <c r="X1273" s="2" t="s">
        <v>9</v>
      </c>
      <c r="Y1273" s="1">
        <v>57434526.233600006</v>
      </c>
      <c r="Z1273" s="3">
        <v>0</v>
      </c>
      <c r="AA1273" s="3" t="s">
        <v>0</v>
      </c>
      <c r="AB1273" s="3">
        <v>0</v>
      </c>
      <c r="AC1273" s="3">
        <v>0</v>
      </c>
      <c r="AD1273" s="3" t="s">
        <v>0</v>
      </c>
      <c r="AE1273" s="3">
        <v>0</v>
      </c>
    </row>
    <row r="1274" spans="1:31" ht="15" hidden="1" customHeight="1" x14ac:dyDescent="0.25">
      <c r="A1274" s="2" t="s">
        <v>726</v>
      </c>
      <c r="B1274" s="47">
        <v>44282</v>
      </c>
      <c r="C1274" s="2" t="s">
        <v>6</v>
      </c>
      <c r="D1274" s="2" t="s">
        <v>280</v>
      </c>
      <c r="E1274" s="2" t="s">
        <v>204</v>
      </c>
      <c r="F1274" s="2" t="s">
        <v>1239</v>
      </c>
      <c r="G1274" s="2" t="s">
        <v>3</v>
      </c>
      <c r="H1274" s="2" t="s">
        <v>3253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/>
      <c r="N1274" s="2" t="s">
        <v>1</v>
      </c>
      <c r="O1274" s="2" t="s">
        <v>2</v>
      </c>
      <c r="P1274" s="2"/>
      <c r="Q1274" s="1">
        <v>462495680.47479999</v>
      </c>
      <c r="R1274" s="1">
        <v>0</v>
      </c>
      <c r="S1274" s="1">
        <v>413291384.5</v>
      </c>
      <c r="T1274" s="1">
        <v>0</v>
      </c>
      <c r="U1274" s="2" t="s">
        <v>0</v>
      </c>
      <c r="V1274" s="1">
        <v>0</v>
      </c>
      <c r="W1274" s="1">
        <v>42417496.530000001</v>
      </c>
      <c r="X1274" s="2" t="s">
        <v>0</v>
      </c>
      <c r="Y1274" s="1">
        <v>6786799.4448000006</v>
      </c>
      <c r="Z1274" s="3">
        <v>0</v>
      </c>
      <c r="AA1274" s="3" t="s">
        <v>0</v>
      </c>
      <c r="AB1274" s="3">
        <v>0</v>
      </c>
      <c r="AC1274" s="3">
        <v>0</v>
      </c>
      <c r="AD1274" s="3" t="s">
        <v>0</v>
      </c>
      <c r="AE1274" s="3">
        <v>0</v>
      </c>
    </row>
    <row r="1275" spans="1:31" ht="15" hidden="1" customHeight="1" x14ac:dyDescent="0.25">
      <c r="A1275" s="2" t="s">
        <v>727</v>
      </c>
      <c r="B1275" s="47">
        <v>44282</v>
      </c>
      <c r="C1275" s="2" t="s">
        <v>6</v>
      </c>
      <c r="D1275" s="2" t="s">
        <v>7</v>
      </c>
      <c r="E1275" s="2" t="s">
        <v>762</v>
      </c>
      <c r="F1275" s="2" t="s">
        <v>3254</v>
      </c>
      <c r="G1275" s="2" t="s">
        <v>3</v>
      </c>
      <c r="H1275" s="2" t="s">
        <v>3255</v>
      </c>
      <c r="I1275" s="1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274811136</v>
      </c>
      <c r="R1275" s="1">
        <v>0</v>
      </c>
      <c r="S1275" s="1">
        <v>190378100</v>
      </c>
      <c r="T1275" s="1">
        <v>0</v>
      </c>
      <c r="U1275" s="2" t="s">
        <v>0</v>
      </c>
      <c r="V1275" s="1">
        <v>0</v>
      </c>
      <c r="W1275" s="1">
        <v>72787100</v>
      </c>
      <c r="X1275" s="2" t="s">
        <v>9</v>
      </c>
      <c r="Y1275" s="1">
        <v>11645936</v>
      </c>
      <c r="Z1275" s="3">
        <v>0</v>
      </c>
      <c r="AA1275" s="3" t="s">
        <v>0</v>
      </c>
      <c r="AB1275" s="3">
        <v>0</v>
      </c>
      <c r="AC1275" s="3">
        <v>0</v>
      </c>
      <c r="AD1275" s="3" t="s">
        <v>0</v>
      </c>
      <c r="AE1275" s="3">
        <v>0</v>
      </c>
    </row>
    <row r="1276" spans="1:31" ht="15" hidden="1" customHeight="1" x14ac:dyDescent="0.25">
      <c r="A1276" s="2" t="s">
        <v>728</v>
      </c>
      <c r="B1276" s="47">
        <v>44282</v>
      </c>
      <c r="C1276" s="2" t="s">
        <v>6</v>
      </c>
      <c r="D1276" s="2" t="s">
        <v>5</v>
      </c>
      <c r="E1276" s="2" t="s">
        <v>175</v>
      </c>
      <c r="F1276" s="2" t="s">
        <v>1327</v>
      </c>
      <c r="G1276" s="2" t="s">
        <v>3</v>
      </c>
      <c r="H1276" s="2" t="s">
        <v>3256</v>
      </c>
      <c r="I1276" s="1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1">
        <v>2223832874.4439998</v>
      </c>
      <c r="R1276" s="1">
        <v>0</v>
      </c>
      <c r="S1276" s="1">
        <v>1784470168.4999995</v>
      </c>
      <c r="T1276" s="1">
        <v>0</v>
      </c>
      <c r="U1276" s="2" t="s">
        <v>0</v>
      </c>
      <c r="V1276" s="1">
        <v>0</v>
      </c>
      <c r="W1276" s="1">
        <v>378760953.39999998</v>
      </c>
      <c r="X1276" s="2" t="s">
        <v>9</v>
      </c>
      <c r="Y1276" s="1">
        <v>60601752.544</v>
      </c>
      <c r="Z1276" s="3">
        <v>0</v>
      </c>
      <c r="AA1276" s="3" t="s">
        <v>0</v>
      </c>
      <c r="AB1276" s="3">
        <v>0</v>
      </c>
      <c r="AC1276" s="3">
        <v>0</v>
      </c>
      <c r="AD1276" s="3" t="s">
        <v>0</v>
      </c>
      <c r="AE1276" s="3">
        <v>0</v>
      </c>
    </row>
    <row r="1277" spans="1:31" ht="15" hidden="1" customHeight="1" x14ac:dyDescent="0.25">
      <c r="A1277" s="2" t="s">
        <v>729</v>
      </c>
      <c r="B1277" s="47">
        <v>44282</v>
      </c>
      <c r="C1277" s="2" t="s">
        <v>6</v>
      </c>
      <c r="D1277" s="2" t="s">
        <v>5</v>
      </c>
      <c r="E1277" s="2" t="s">
        <v>175</v>
      </c>
      <c r="F1277" s="2" t="s">
        <v>1327</v>
      </c>
      <c r="G1277" s="2" t="s">
        <v>13</v>
      </c>
      <c r="H1277" s="2" t="s">
        <v>1</v>
      </c>
      <c r="I1277" s="1" t="s">
        <v>3257</v>
      </c>
      <c r="J1277" s="1" t="s">
        <v>1</v>
      </c>
      <c r="K1277" s="1" t="s">
        <v>3258</v>
      </c>
      <c r="L1277" s="1" t="s">
        <v>2611</v>
      </c>
      <c r="M1277" s="1">
        <v>7357762.6500000004</v>
      </c>
      <c r="N1277" s="2" t="s">
        <v>12</v>
      </c>
      <c r="O1277" s="2" t="s">
        <v>3259</v>
      </c>
      <c r="P1277" s="2" t="s">
        <v>3260</v>
      </c>
      <c r="Q1277" s="1">
        <v>-2574275</v>
      </c>
      <c r="R1277" s="1">
        <v>0</v>
      </c>
      <c r="S1277" s="1">
        <v>-2574275</v>
      </c>
      <c r="T1277" s="1">
        <v>0</v>
      </c>
      <c r="U1277" s="2" t="s">
        <v>0</v>
      </c>
      <c r="V1277" s="1">
        <v>0</v>
      </c>
      <c r="W1277" s="1">
        <v>0</v>
      </c>
      <c r="X1277" s="2" t="s">
        <v>0</v>
      </c>
      <c r="Y1277" s="1">
        <v>0</v>
      </c>
      <c r="Z1277" s="3">
        <v>0</v>
      </c>
      <c r="AA1277" s="3" t="s">
        <v>0</v>
      </c>
      <c r="AB1277" s="3">
        <v>0</v>
      </c>
      <c r="AC1277" s="3">
        <v>0</v>
      </c>
      <c r="AD1277" s="3" t="s">
        <v>0</v>
      </c>
      <c r="AE1277" s="3">
        <v>0</v>
      </c>
    </row>
    <row r="1278" spans="1:31" ht="15" hidden="1" customHeight="1" x14ac:dyDescent="0.25">
      <c r="A1278" s="2" t="s">
        <v>730</v>
      </c>
      <c r="B1278" s="47">
        <v>44282</v>
      </c>
      <c r="C1278" s="2" t="s">
        <v>6</v>
      </c>
      <c r="D1278" s="2" t="s">
        <v>914</v>
      </c>
      <c r="E1278" s="2" t="s">
        <v>915</v>
      </c>
      <c r="F1278" s="2" t="s">
        <v>3261</v>
      </c>
      <c r="G1278" s="2" t="s">
        <v>3</v>
      </c>
      <c r="H1278" s="2" t="s">
        <v>3262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2</v>
      </c>
      <c r="P1278" s="2" t="s">
        <v>1</v>
      </c>
      <c r="Q1278" s="1">
        <v>423613357.75639999</v>
      </c>
      <c r="R1278" s="1">
        <v>0</v>
      </c>
      <c r="S1278" s="1">
        <v>353458442.99999994</v>
      </c>
      <c r="T1278" s="1">
        <v>0</v>
      </c>
      <c r="U1278" s="2" t="s">
        <v>0</v>
      </c>
      <c r="V1278" s="1">
        <v>0</v>
      </c>
      <c r="W1278" s="1">
        <v>60478374.789999999</v>
      </c>
      <c r="X1278" s="2" t="s">
        <v>0</v>
      </c>
      <c r="Y1278" s="1">
        <v>9676539.9664000012</v>
      </c>
      <c r="Z1278" s="3">
        <v>0</v>
      </c>
      <c r="AA1278" s="3" t="s">
        <v>0</v>
      </c>
      <c r="AB1278" s="3">
        <v>0</v>
      </c>
      <c r="AC1278" s="3">
        <v>0</v>
      </c>
      <c r="AD1278" s="3" t="s">
        <v>0</v>
      </c>
      <c r="AE1278" s="3">
        <v>0</v>
      </c>
    </row>
    <row r="1279" spans="1:31" ht="15" hidden="1" customHeight="1" x14ac:dyDescent="0.25">
      <c r="A1279" s="2" t="s">
        <v>731</v>
      </c>
      <c r="B1279" s="47">
        <v>44282</v>
      </c>
      <c r="C1279" s="2" t="s">
        <v>6</v>
      </c>
      <c r="D1279" s="2" t="s">
        <v>914</v>
      </c>
      <c r="E1279" s="2" t="s">
        <v>915</v>
      </c>
      <c r="F1279" s="2" t="s">
        <v>3261</v>
      </c>
      <c r="G1279" s="2" t="s">
        <v>3</v>
      </c>
      <c r="H1279" s="2" t="s">
        <v>3263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3264</v>
      </c>
      <c r="P1279" s="2" t="s">
        <v>3265</v>
      </c>
      <c r="Q1279" s="1">
        <v>60312498</v>
      </c>
      <c r="R1279" s="1">
        <v>0</v>
      </c>
      <c r="S1279" s="1">
        <v>38631750</v>
      </c>
      <c r="T1279" s="1">
        <v>18690300</v>
      </c>
      <c r="U1279" s="2" t="s">
        <v>9</v>
      </c>
      <c r="V1279" s="1">
        <v>2990448</v>
      </c>
      <c r="W1279" s="1">
        <v>0</v>
      </c>
      <c r="X1279" s="2" t="s">
        <v>0</v>
      </c>
      <c r="Y1279" s="1">
        <v>0</v>
      </c>
      <c r="Z1279" s="3">
        <v>0</v>
      </c>
      <c r="AA1279" s="3" t="s">
        <v>0</v>
      </c>
      <c r="AB1279" s="3">
        <v>0</v>
      </c>
      <c r="AC1279" s="3">
        <v>0</v>
      </c>
      <c r="AD1279" s="3" t="s">
        <v>0</v>
      </c>
      <c r="AE1279" s="3">
        <v>0</v>
      </c>
    </row>
    <row r="1280" spans="1:31" ht="15" hidden="1" customHeight="1" x14ac:dyDescent="0.25">
      <c r="A1280" s="2" t="s">
        <v>732</v>
      </c>
      <c r="B1280" s="47">
        <v>44282</v>
      </c>
      <c r="C1280" s="2" t="s">
        <v>6</v>
      </c>
      <c r="D1280" s="2" t="s">
        <v>914</v>
      </c>
      <c r="E1280" s="2" t="s">
        <v>915</v>
      </c>
      <c r="F1280" s="2" t="s">
        <v>3261</v>
      </c>
      <c r="G1280" s="2" t="s">
        <v>3</v>
      </c>
      <c r="H1280" s="2" t="s">
        <v>3266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1">
        <v>536027466.98559999</v>
      </c>
      <c r="R1280" s="1">
        <v>0</v>
      </c>
      <c r="S1280" s="1">
        <v>372245118</v>
      </c>
      <c r="T1280" s="1">
        <v>0</v>
      </c>
      <c r="U1280" s="2" t="s">
        <v>0</v>
      </c>
      <c r="V1280" s="1">
        <v>0</v>
      </c>
      <c r="W1280" s="1">
        <v>141191680.16</v>
      </c>
      <c r="X1280" s="2" t="s">
        <v>9</v>
      </c>
      <c r="Y1280" s="1">
        <v>22590668.825599998</v>
      </c>
      <c r="Z1280" s="3">
        <v>0</v>
      </c>
      <c r="AA1280" s="3" t="s">
        <v>0</v>
      </c>
      <c r="AB1280" s="3">
        <v>0</v>
      </c>
      <c r="AC1280" s="3">
        <v>0</v>
      </c>
      <c r="AD1280" s="3" t="s">
        <v>0</v>
      </c>
      <c r="AE1280" s="3">
        <v>0</v>
      </c>
    </row>
    <row r="1281" spans="1:31" ht="15" hidden="1" customHeight="1" x14ac:dyDescent="0.25">
      <c r="A1281" s="2" t="s">
        <v>733</v>
      </c>
      <c r="B1281" s="46">
        <v>44282</v>
      </c>
      <c r="C1281" s="2" t="s">
        <v>6</v>
      </c>
      <c r="D1281" s="2" t="s">
        <v>1007</v>
      </c>
      <c r="E1281" s="2" t="s">
        <v>907</v>
      </c>
      <c r="F1281" s="59" t="s">
        <v>3267</v>
      </c>
      <c r="G1281" s="2" t="s">
        <v>3</v>
      </c>
      <c r="H1281" s="2" t="s">
        <v>3268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98</v>
      </c>
      <c r="P1281" s="2" t="s">
        <v>1</v>
      </c>
      <c r="Q1281" s="1">
        <v>0</v>
      </c>
      <c r="R1281" s="1">
        <v>0</v>
      </c>
      <c r="S1281" s="1">
        <v>0</v>
      </c>
      <c r="T1281" s="1">
        <v>0</v>
      </c>
      <c r="U1281" s="2" t="s">
        <v>0</v>
      </c>
      <c r="V1281" s="1">
        <v>0</v>
      </c>
      <c r="W1281" s="1"/>
      <c r="X1281" s="2" t="s">
        <v>9</v>
      </c>
      <c r="Y1281" s="1">
        <v>0</v>
      </c>
      <c r="Z1281" s="3">
        <v>0</v>
      </c>
      <c r="AA1281" s="3" t="s">
        <v>0</v>
      </c>
      <c r="AB1281" s="3">
        <v>0</v>
      </c>
      <c r="AC1281" s="3">
        <v>0</v>
      </c>
      <c r="AD1281" s="3" t="s">
        <v>0</v>
      </c>
      <c r="AE1281" s="3">
        <v>0</v>
      </c>
    </row>
    <row r="1282" spans="1:31" ht="15" hidden="1" customHeight="1" x14ac:dyDescent="0.25">
      <c r="A1282" s="2" t="s">
        <v>734</v>
      </c>
      <c r="B1282" s="47">
        <v>44283</v>
      </c>
      <c r="C1282" s="2" t="s">
        <v>27</v>
      </c>
      <c r="D1282" s="2" t="s">
        <v>49</v>
      </c>
      <c r="E1282" s="2" t="s">
        <v>223</v>
      </c>
      <c r="F1282" s="2" t="s">
        <v>3269</v>
      </c>
      <c r="G1282" s="2" t="s">
        <v>3</v>
      </c>
      <c r="H1282" s="2" t="s">
        <v>3270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940802368.57439995</v>
      </c>
      <c r="R1282" s="1">
        <v>0</v>
      </c>
      <c r="S1282" s="1">
        <v>588161746.99999988</v>
      </c>
      <c r="T1282" s="1">
        <v>0</v>
      </c>
      <c r="U1282" s="2" t="s">
        <v>0</v>
      </c>
      <c r="V1282" s="1">
        <v>0</v>
      </c>
      <c r="W1282" s="1">
        <v>304000535.84000003</v>
      </c>
      <c r="X1282" s="2" t="s">
        <v>9</v>
      </c>
      <c r="Y1282" s="1">
        <v>48640085.734400004</v>
      </c>
      <c r="Z1282" s="3">
        <v>0</v>
      </c>
      <c r="AA1282" s="3" t="s">
        <v>0</v>
      </c>
      <c r="AB1282" s="3">
        <v>0</v>
      </c>
      <c r="AC1282" s="3">
        <v>0</v>
      </c>
      <c r="AD1282" s="3" t="s">
        <v>0</v>
      </c>
      <c r="AE1282" s="3">
        <v>0</v>
      </c>
    </row>
    <row r="1283" spans="1:31" ht="15" hidden="1" customHeight="1" x14ac:dyDescent="0.25">
      <c r="A1283" s="2" t="s">
        <v>735</v>
      </c>
      <c r="B1283" s="47">
        <v>44283</v>
      </c>
      <c r="C1283" s="2" t="s">
        <v>27</v>
      </c>
      <c r="D1283" s="2" t="s">
        <v>49</v>
      </c>
      <c r="E1283" s="2" t="s">
        <v>223</v>
      </c>
      <c r="F1283" s="2" t="s">
        <v>3271</v>
      </c>
      <c r="G1283" s="2" t="s">
        <v>13</v>
      </c>
      <c r="H1283" s="2" t="s">
        <v>1</v>
      </c>
      <c r="I1283" s="1" t="s">
        <v>1242</v>
      </c>
      <c r="J1283" s="1" t="s">
        <v>1</v>
      </c>
      <c r="K1283" s="1" t="s">
        <v>3272</v>
      </c>
      <c r="L1283" s="1" t="s">
        <v>3273</v>
      </c>
      <c r="M1283" s="1">
        <v>38907924.5</v>
      </c>
      <c r="N1283" s="2" t="s">
        <v>12</v>
      </c>
      <c r="O1283" s="2" t="s">
        <v>3274</v>
      </c>
      <c r="P1283" s="2" t="s">
        <v>3275</v>
      </c>
      <c r="Q1283" s="1">
        <v>-1704661</v>
      </c>
      <c r="R1283" s="1">
        <v>0</v>
      </c>
      <c r="S1283" s="1">
        <v>-1704661</v>
      </c>
      <c r="T1283" s="1">
        <v>0</v>
      </c>
      <c r="U1283" s="2" t="s">
        <v>0</v>
      </c>
      <c r="V1283" s="1">
        <v>0</v>
      </c>
      <c r="W1283" s="1">
        <v>0</v>
      </c>
      <c r="X1283" s="2" t="s">
        <v>0</v>
      </c>
      <c r="Y1283" s="1">
        <v>0</v>
      </c>
      <c r="Z1283" s="3">
        <v>0</v>
      </c>
      <c r="AA1283" s="3" t="s">
        <v>0</v>
      </c>
      <c r="AB1283" s="3">
        <v>0</v>
      </c>
      <c r="AC1283" s="3">
        <v>0</v>
      </c>
      <c r="AD1283" s="3" t="s">
        <v>0</v>
      </c>
      <c r="AE1283" s="3">
        <v>0</v>
      </c>
    </row>
    <row r="1284" spans="1:31" ht="15" hidden="1" customHeight="1" x14ac:dyDescent="0.25">
      <c r="A1284" s="2" t="s">
        <v>736</v>
      </c>
      <c r="B1284" s="47">
        <v>44283</v>
      </c>
      <c r="C1284" s="2" t="s">
        <v>6</v>
      </c>
      <c r="D1284" s="2" t="s">
        <v>49</v>
      </c>
      <c r="E1284" s="2" t="s">
        <v>232</v>
      </c>
      <c r="F1284" s="2" t="s">
        <v>1573</v>
      </c>
      <c r="G1284" s="2" t="s">
        <v>3</v>
      </c>
      <c r="H1284" s="2" t="s">
        <v>3276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1539627886.8692002</v>
      </c>
      <c r="R1284" s="1">
        <v>0</v>
      </c>
      <c r="S1284" s="1">
        <v>1110626801.4999998</v>
      </c>
      <c r="T1284" s="1">
        <v>0</v>
      </c>
      <c r="U1284" s="2" t="s">
        <v>0</v>
      </c>
      <c r="V1284" s="1">
        <v>0</v>
      </c>
      <c r="W1284" s="1">
        <v>369828521.87000006</v>
      </c>
      <c r="X1284" s="2" t="s">
        <v>9</v>
      </c>
      <c r="Y1284" s="1">
        <v>59172563.499200001</v>
      </c>
      <c r="Z1284" s="3">
        <v>0</v>
      </c>
      <c r="AA1284" s="3" t="s">
        <v>0</v>
      </c>
      <c r="AB1284" s="3">
        <v>0</v>
      </c>
      <c r="AC1284" s="3">
        <v>0</v>
      </c>
      <c r="AD1284" s="3" t="s">
        <v>0</v>
      </c>
      <c r="AE1284" s="3">
        <v>0</v>
      </c>
    </row>
    <row r="1285" spans="1:31" ht="15" hidden="1" customHeight="1" x14ac:dyDescent="0.25">
      <c r="A1285" s="2" t="s">
        <v>737</v>
      </c>
      <c r="B1285" s="47">
        <v>44283</v>
      </c>
      <c r="C1285" s="2" t="s">
        <v>35</v>
      </c>
      <c r="D1285" s="2" t="s">
        <v>42</v>
      </c>
      <c r="E1285" s="2" t="s">
        <v>219</v>
      </c>
      <c r="F1285" s="2" t="s">
        <v>3277</v>
      </c>
      <c r="G1285" s="2" t="s">
        <v>3</v>
      </c>
      <c r="H1285" s="2" t="s">
        <v>3278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1">
        <v>648996115.5</v>
      </c>
      <c r="R1285" s="1">
        <v>0</v>
      </c>
      <c r="S1285" s="1">
        <v>599209959.5</v>
      </c>
      <c r="T1285" s="1">
        <v>0</v>
      </c>
      <c r="U1285" s="2" t="s">
        <v>0</v>
      </c>
      <c r="V1285" s="1">
        <v>0</v>
      </c>
      <c r="W1285" s="1">
        <v>42919100</v>
      </c>
      <c r="X1285" s="2" t="s">
        <v>0</v>
      </c>
      <c r="Y1285" s="1">
        <v>6867056</v>
      </c>
      <c r="Z1285" s="3">
        <v>0</v>
      </c>
      <c r="AA1285" s="3" t="s">
        <v>0</v>
      </c>
      <c r="AB1285" s="3">
        <v>0</v>
      </c>
      <c r="AC1285" s="3">
        <v>0</v>
      </c>
      <c r="AD1285" s="3" t="s">
        <v>0</v>
      </c>
      <c r="AE1285" s="3">
        <v>0</v>
      </c>
    </row>
    <row r="1286" spans="1:31" ht="15" hidden="1" customHeight="1" x14ac:dyDescent="0.25">
      <c r="A1286" s="2" t="s">
        <v>738</v>
      </c>
      <c r="B1286" s="47">
        <v>44283</v>
      </c>
      <c r="C1286" s="2" t="s">
        <v>6</v>
      </c>
      <c r="D1286" s="2" t="s">
        <v>42</v>
      </c>
      <c r="E1286" s="2" t="s">
        <v>221</v>
      </c>
      <c r="F1286" s="2" t="s">
        <v>997</v>
      </c>
      <c r="G1286" s="2" t="s">
        <v>3</v>
      </c>
      <c r="H1286" s="2" t="s">
        <v>3279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2</v>
      </c>
      <c r="P1286" s="2" t="s">
        <v>1</v>
      </c>
      <c r="Q1286" s="1">
        <v>374947245.56200004</v>
      </c>
      <c r="R1286" s="1">
        <v>0</v>
      </c>
      <c r="S1286" s="1">
        <v>267835041.50000006</v>
      </c>
      <c r="T1286" s="1">
        <v>0</v>
      </c>
      <c r="U1286" s="2" t="s">
        <v>0</v>
      </c>
      <c r="V1286" s="1">
        <v>0</v>
      </c>
      <c r="W1286" s="1">
        <v>92338106.950000003</v>
      </c>
      <c r="X1286" s="2" t="s">
        <v>0</v>
      </c>
      <c r="Y1286" s="1">
        <v>14774097.112</v>
      </c>
      <c r="Z1286" s="3">
        <v>0</v>
      </c>
      <c r="AA1286" s="3" t="s">
        <v>0</v>
      </c>
      <c r="AB1286" s="3">
        <v>0</v>
      </c>
      <c r="AC1286" s="3">
        <v>0</v>
      </c>
      <c r="AD1286" s="3" t="s">
        <v>0</v>
      </c>
      <c r="AE1286" s="3">
        <v>0</v>
      </c>
    </row>
    <row r="1287" spans="1:31" ht="15" hidden="1" customHeight="1" x14ac:dyDescent="0.25">
      <c r="A1287" s="2" t="s">
        <v>792</v>
      </c>
      <c r="B1287" s="47">
        <v>44283</v>
      </c>
      <c r="C1287" s="2" t="s">
        <v>6</v>
      </c>
      <c r="D1287" s="2" t="s">
        <v>42</v>
      </c>
      <c r="E1287" s="2" t="s">
        <v>221</v>
      </c>
      <c r="F1287" s="2" t="s">
        <v>997</v>
      </c>
      <c r="G1287" s="2" t="s">
        <v>3</v>
      </c>
      <c r="H1287" s="2" t="s">
        <v>3280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410</v>
      </c>
      <c r="P1287" s="2" t="s">
        <v>411</v>
      </c>
      <c r="Q1287" s="1">
        <v>41157752.5</v>
      </c>
      <c r="R1287" s="1">
        <v>0</v>
      </c>
      <c r="S1287" s="1">
        <v>36749752.5</v>
      </c>
      <c r="T1287" s="1">
        <v>3800000</v>
      </c>
      <c r="U1287" s="2" t="s">
        <v>9</v>
      </c>
      <c r="V1287" s="1">
        <v>608000</v>
      </c>
      <c r="W1287" s="1">
        <v>0</v>
      </c>
      <c r="X1287" s="2" t="s">
        <v>0</v>
      </c>
      <c r="Y1287" s="1">
        <v>0</v>
      </c>
      <c r="Z1287" s="3">
        <v>0</v>
      </c>
      <c r="AA1287" s="3" t="s">
        <v>0</v>
      </c>
      <c r="AB1287" s="3">
        <v>0</v>
      </c>
      <c r="AC1287" s="3">
        <v>0</v>
      </c>
      <c r="AD1287" s="3" t="s">
        <v>0</v>
      </c>
      <c r="AE1287" s="3">
        <v>0</v>
      </c>
    </row>
    <row r="1288" spans="1:31" ht="15" hidden="1" customHeight="1" x14ac:dyDescent="0.25">
      <c r="A1288" s="2" t="s">
        <v>793</v>
      </c>
      <c r="B1288" s="47">
        <v>44283</v>
      </c>
      <c r="C1288" s="2" t="s">
        <v>6</v>
      </c>
      <c r="D1288" s="2" t="s">
        <v>42</v>
      </c>
      <c r="E1288" s="2" t="s">
        <v>221</v>
      </c>
      <c r="F1288" s="2" t="s">
        <v>997</v>
      </c>
      <c r="G1288" s="2" t="s">
        <v>3</v>
      </c>
      <c r="H1288" s="2" t="s">
        <v>3281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1411462860.5948</v>
      </c>
      <c r="R1288" s="1">
        <v>0</v>
      </c>
      <c r="S1288" s="1">
        <v>1141354058</v>
      </c>
      <c r="T1288" s="1">
        <v>0</v>
      </c>
      <c r="U1288" s="2" t="s">
        <v>0</v>
      </c>
      <c r="V1288" s="1">
        <v>0</v>
      </c>
      <c r="W1288" s="1">
        <v>232852416.03</v>
      </c>
      <c r="X1288" s="2" t="s">
        <v>9</v>
      </c>
      <c r="Y1288" s="1">
        <v>37256386.564799994</v>
      </c>
      <c r="Z1288" s="3">
        <v>0</v>
      </c>
      <c r="AA1288" s="3" t="s">
        <v>0</v>
      </c>
      <c r="AB1288" s="3">
        <v>0</v>
      </c>
      <c r="AC1288" s="3">
        <v>0</v>
      </c>
      <c r="AD1288" s="3" t="s">
        <v>0</v>
      </c>
      <c r="AE1288" s="3">
        <v>0</v>
      </c>
    </row>
    <row r="1289" spans="1:31" ht="15" hidden="1" customHeight="1" x14ac:dyDescent="0.25">
      <c r="A1289" s="2" t="s">
        <v>794</v>
      </c>
      <c r="B1289" s="47">
        <v>44283</v>
      </c>
      <c r="C1289" s="2" t="s">
        <v>6</v>
      </c>
      <c r="D1289" s="2" t="s">
        <v>42</v>
      </c>
      <c r="E1289" s="2" t="s">
        <v>221</v>
      </c>
      <c r="F1289" s="2" t="s">
        <v>997</v>
      </c>
      <c r="G1289" s="2" t="s">
        <v>3</v>
      </c>
      <c r="H1289" s="2" t="s">
        <v>3282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3075</v>
      </c>
      <c r="P1289" s="2" t="s">
        <v>3076</v>
      </c>
      <c r="Q1289" s="1">
        <v>8875565</v>
      </c>
      <c r="R1289" s="1">
        <v>0</v>
      </c>
      <c r="S1289" s="1">
        <v>3167205</v>
      </c>
      <c r="T1289" s="1">
        <v>4921000</v>
      </c>
      <c r="U1289" s="2" t="s">
        <v>9</v>
      </c>
      <c r="V1289" s="1">
        <v>787360</v>
      </c>
      <c r="W1289" s="1">
        <v>0</v>
      </c>
      <c r="X1289" s="2" t="s">
        <v>0</v>
      </c>
      <c r="Y1289" s="1">
        <v>0</v>
      </c>
      <c r="Z1289" s="3">
        <v>0</v>
      </c>
      <c r="AA1289" s="3" t="s">
        <v>0</v>
      </c>
      <c r="AB1289" s="3">
        <v>0</v>
      </c>
      <c r="AC1289" s="3">
        <v>0</v>
      </c>
      <c r="AD1289" s="3" t="s">
        <v>0</v>
      </c>
      <c r="AE1289" s="3">
        <v>0</v>
      </c>
    </row>
    <row r="1290" spans="1:31" ht="15" hidden="1" customHeight="1" x14ac:dyDescent="0.25">
      <c r="A1290" s="2" t="s">
        <v>795</v>
      </c>
      <c r="B1290" s="47">
        <v>44283</v>
      </c>
      <c r="C1290" s="2" t="s">
        <v>6</v>
      </c>
      <c r="D1290" s="2" t="s">
        <v>42</v>
      </c>
      <c r="E1290" s="2" t="s">
        <v>221</v>
      </c>
      <c r="F1290" s="2" t="s">
        <v>997</v>
      </c>
      <c r="G1290" s="2" t="s">
        <v>3</v>
      </c>
      <c r="H1290" s="2" t="s">
        <v>3283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2</v>
      </c>
      <c r="P1290" s="2" t="s">
        <v>1</v>
      </c>
      <c r="Q1290" s="1">
        <v>454277808.9964</v>
      </c>
      <c r="R1290" s="1">
        <v>0</v>
      </c>
      <c r="S1290" s="1">
        <v>299529080.5</v>
      </c>
      <c r="T1290" s="1">
        <v>0</v>
      </c>
      <c r="U1290" s="2" t="s">
        <v>0</v>
      </c>
      <c r="V1290" s="1">
        <v>0</v>
      </c>
      <c r="W1290" s="1">
        <v>133404076.28999999</v>
      </c>
      <c r="X1290" s="2" t="s">
        <v>9</v>
      </c>
      <c r="Y1290" s="1">
        <v>21344652.2064</v>
      </c>
      <c r="Z1290" s="3">
        <v>0</v>
      </c>
      <c r="AA1290" s="3" t="s">
        <v>0</v>
      </c>
      <c r="AB1290" s="3">
        <v>0</v>
      </c>
      <c r="AC1290" s="3">
        <v>0</v>
      </c>
      <c r="AD1290" s="3" t="s">
        <v>0</v>
      </c>
      <c r="AE1290" s="3">
        <v>0</v>
      </c>
    </row>
    <row r="1291" spans="1:31" ht="15" hidden="1" customHeight="1" x14ac:dyDescent="0.25">
      <c r="A1291" s="2" t="s">
        <v>796</v>
      </c>
      <c r="B1291" s="47">
        <v>44283</v>
      </c>
      <c r="C1291" s="2" t="s">
        <v>6</v>
      </c>
      <c r="D1291" s="2" t="s">
        <v>42</v>
      </c>
      <c r="E1291" s="2" t="s">
        <v>221</v>
      </c>
      <c r="F1291" s="2" t="s">
        <v>997</v>
      </c>
      <c r="G1291" s="2" t="s">
        <v>13</v>
      </c>
      <c r="H1291" s="2" t="s">
        <v>1</v>
      </c>
      <c r="I1291" s="1" t="s">
        <v>3284</v>
      </c>
      <c r="J1291" s="1" t="s">
        <v>1</v>
      </c>
      <c r="K1291" s="1" t="s">
        <v>3285</v>
      </c>
      <c r="L1291" s="1" t="s">
        <v>3217</v>
      </c>
      <c r="M1291" s="1">
        <v>41822872.200000003</v>
      </c>
      <c r="N1291" s="2" t="s">
        <v>12</v>
      </c>
      <c r="O1291" s="2" t="s">
        <v>3286</v>
      </c>
      <c r="P1291" s="2" t="s">
        <v>3287</v>
      </c>
      <c r="Q1291" s="1">
        <v>-4750000</v>
      </c>
      <c r="R1291" s="1">
        <v>0</v>
      </c>
      <c r="S1291" s="1">
        <v>-4750000</v>
      </c>
      <c r="T1291" s="1">
        <v>0</v>
      </c>
      <c r="U1291" s="2" t="s">
        <v>0</v>
      </c>
      <c r="V1291" s="1">
        <v>0</v>
      </c>
      <c r="W1291" s="1">
        <v>0</v>
      </c>
      <c r="X1291" s="2" t="s">
        <v>0</v>
      </c>
      <c r="Y1291" s="1">
        <v>0</v>
      </c>
      <c r="Z1291" s="3">
        <v>0</v>
      </c>
      <c r="AA1291" s="3" t="s">
        <v>0</v>
      </c>
      <c r="AB1291" s="3">
        <v>0</v>
      </c>
      <c r="AC1291" s="3">
        <v>0</v>
      </c>
      <c r="AD1291" s="3" t="s">
        <v>0</v>
      </c>
      <c r="AE1291" s="3">
        <v>0</v>
      </c>
    </row>
    <row r="1292" spans="1:31" ht="15" hidden="1" customHeight="1" x14ac:dyDescent="0.25">
      <c r="A1292" s="2" t="s">
        <v>797</v>
      </c>
      <c r="B1292" s="47">
        <v>44283</v>
      </c>
      <c r="C1292" s="2" t="s">
        <v>27</v>
      </c>
      <c r="D1292" s="2" t="s">
        <v>42</v>
      </c>
      <c r="E1292" s="2" t="s">
        <v>214</v>
      </c>
      <c r="F1292" s="2" t="s">
        <v>2910</v>
      </c>
      <c r="G1292" s="2" t="s">
        <v>3</v>
      </c>
      <c r="H1292" s="2" t="s">
        <v>3288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1048286775.5384001</v>
      </c>
      <c r="R1292" s="1">
        <v>0</v>
      </c>
      <c r="S1292" s="1">
        <v>797517570.99999976</v>
      </c>
      <c r="T1292" s="1">
        <v>0</v>
      </c>
      <c r="U1292" s="2" t="s">
        <v>0</v>
      </c>
      <c r="V1292" s="1">
        <v>0</v>
      </c>
      <c r="W1292" s="1">
        <v>216180348.73999998</v>
      </c>
      <c r="X1292" s="2" t="s">
        <v>9</v>
      </c>
      <c r="Y1292" s="1">
        <v>34588855.7984</v>
      </c>
      <c r="Z1292" s="3">
        <v>0</v>
      </c>
      <c r="AA1292" s="3" t="s">
        <v>0</v>
      </c>
      <c r="AB1292" s="3">
        <v>0</v>
      </c>
      <c r="AC1292" s="3">
        <v>0</v>
      </c>
      <c r="AD1292" s="3" t="s">
        <v>0</v>
      </c>
      <c r="AE1292" s="3">
        <v>0</v>
      </c>
    </row>
    <row r="1293" spans="1:31" ht="15" hidden="1" customHeight="1" x14ac:dyDescent="0.25">
      <c r="A1293" s="2" t="s">
        <v>798</v>
      </c>
      <c r="B1293" s="47">
        <v>44283</v>
      </c>
      <c r="C1293" s="2" t="s">
        <v>27</v>
      </c>
      <c r="D1293" s="2" t="s">
        <v>42</v>
      </c>
      <c r="E1293" s="2" t="s">
        <v>214</v>
      </c>
      <c r="F1293" s="2" t="s">
        <v>2905</v>
      </c>
      <c r="G1293" s="2" t="s">
        <v>3</v>
      </c>
      <c r="H1293" s="2" t="s">
        <v>3289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2573</v>
      </c>
      <c r="P1293" s="2" t="s">
        <v>2574</v>
      </c>
      <c r="Q1293" s="1">
        <v>6988200</v>
      </c>
      <c r="R1293" s="1">
        <v>0</v>
      </c>
      <c r="S1293" s="1">
        <v>6988200</v>
      </c>
      <c r="T1293" s="1">
        <v>0</v>
      </c>
      <c r="U1293" s="2" t="s">
        <v>0</v>
      </c>
      <c r="V1293" s="1">
        <v>0</v>
      </c>
      <c r="W1293" s="1">
        <v>0</v>
      </c>
      <c r="X1293" s="2" t="s">
        <v>0</v>
      </c>
      <c r="Y1293" s="1">
        <v>0</v>
      </c>
      <c r="Z1293" s="3">
        <v>0</v>
      </c>
      <c r="AA1293" s="3" t="s">
        <v>0</v>
      </c>
      <c r="AB1293" s="3">
        <v>0</v>
      </c>
      <c r="AC1293" s="3">
        <v>0</v>
      </c>
      <c r="AD1293" s="3" t="s">
        <v>0</v>
      </c>
      <c r="AE1293" s="3">
        <v>0</v>
      </c>
    </row>
    <row r="1294" spans="1:31" ht="15" hidden="1" customHeight="1" x14ac:dyDescent="0.25">
      <c r="A1294" s="2" t="s">
        <v>799</v>
      </c>
      <c r="B1294" s="47">
        <v>44283</v>
      </c>
      <c r="C1294" s="2" t="s">
        <v>27</v>
      </c>
      <c r="D1294" s="2" t="s">
        <v>42</v>
      </c>
      <c r="E1294" s="2" t="s">
        <v>214</v>
      </c>
      <c r="F1294" s="2" t="s">
        <v>2910</v>
      </c>
      <c r="G1294" s="2" t="s">
        <v>3</v>
      </c>
      <c r="H1294" s="2" t="s">
        <v>3290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2</v>
      </c>
      <c r="P1294" s="2" t="s">
        <v>1</v>
      </c>
      <c r="Q1294" s="1">
        <v>209599642.3964</v>
      </c>
      <c r="R1294" s="1">
        <v>0</v>
      </c>
      <c r="S1294" s="1">
        <v>114231412.5</v>
      </c>
      <c r="T1294" s="1">
        <v>0</v>
      </c>
      <c r="U1294" s="2" t="s">
        <v>0</v>
      </c>
      <c r="V1294" s="1">
        <v>0</v>
      </c>
      <c r="W1294" s="1">
        <v>82213991.289999992</v>
      </c>
      <c r="X1294" s="2" t="s">
        <v>0</v>
      </c>
      <c r="Y1294" s="1">
        <v>13154238.606400002</v>
      </c>
      <c r="Z1294" s="3">
        <v>0</v>
      </c>
      <c r="AA1294" s="3" t="s">
        <v>0</v>
      </c>
      <c r="AB1294" s="3">
        <v>0</v>
      </c>
      <c r="AC1294" s="3">
        <v>0</v>
      </c>
      <c r="AD1294" s="3" t="s">
        <v>0</v>
      </c>
      <c r="AE1294" s="3">
        <v>0</v>
      </c>
    </row>
    <row r="1295" spans="1:31" ht="15" hidden="1" customHeight="1" x14ac:dyDescent="0.25">
      <c r="A1295" s="2" t="s">
        <v>800</v>
      </c>
      <c r="B1295" s="47">
        <v>44283</v>
      </c>
      <c r="C1295" s="2" t="s">
        <v>27</v>
      </c>
      <c r="D1295" s="2" t="s">
        <v>42</v>
      </c>
      <c r="E1295" s="2" t="s">
        <v>214</v>
      </c>
      <c r="F1295" s="2" t="s">
        <v>2905</v>
      </c>
      <c r="G1295" s="2" t="s">
        <v>13</v>
      </c>
      <c r="H1295" s="2" t="s">
        <v>1</v>
      </c>
      <c r="I1295" s="1" t="s">
        <v>3291</v>
      </c>
      <c r="J1295" s="1" t="s">
        <v>1</v>
      </c>
      <c r="K1295" s="1" t="s">
        <v>3292</v>
      </c>
      <c r="L1295" s="1" t="s">
        <v>3097</v>
      </c>
      <c r="M1295" s="1">
        <v>10480875</v>
      </c>
      <c r="N1295" s="2" t="s">
        <v>12</v>
      </c>
      <c r="O1295" s="2" t="s">
        <v>3293</v>
      </c>
      <c r="P1295" s="2" t="s">
        <v>3294</v>
      </c>
      <c r="Q1295" s="1">
        <v>-4370000</v>
      </c>
      <c r="R1295" s="1">
        <v>0</v>
      </c>
      <c r="S1295" s="1">
        <v>-4370000</v>
      </c>
      <c r="T1295" s="1">
        <v>0</v>
      </c>
      <c r="U1295" s="2" t="s">
        <v>0</v>
      </c>
      <c r="V1295" s="1">
        <v>0</v>
      </c>
      <c r="W1295" s="1">
        <v>0</v>
      </c>
      <c r="X1295" s="2" t="s">
        <v>0</v>
      </c>
      <c r="Y1295" s="1">
        <v>0</v>
      </c>
      <c r="Z1295" s="3">
        <v>0</v>
      </c>
      <c r="AA1295" s="3" t="s">
        <v>0</v>
      </c>
      <c r="AB1295" s="3">
        <v>0</v>
      </c>
      <c r="AC1295" s="3">
        <v>0</v>
      </c>
      <c r="AD1295" s="3" t="s">
        <v>0</v>
      </c>
      <c r="AE1295" s="3">
        <v>0</v>
      </c>
    </row>
    <row r="1296" spans="1:31" ht="15" hidden="1" customHeight="1" x14ac:dyDescent="0.25">
      <c r="A1296" s="2" t="s">
        <v>801</v>
      </c>
      <c r="B1296" s="47">
        <v>44283</v>
      </c>
      <c r="C1296" s="2" t="s">
        <v>35</v>
      </c>
      <c r="D1296" s="2" t="s">
        <v>38</v>
      </c>
      <c r="E1296" s="2" t="s">
        <v>210</v>
      </c>
      <c r="F1296" s="2" t="s">
        <v>2640</v>
      </c>
      <c r="G1296" s="2" t="s">
        <v>3</v>
      </c>
      <c r="H1296" s="2" t="s">
        <v>3295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2</v>
      </c>
      <c r="P1296" s="2" t="s">
        <v>1</v>
      </c>
      <c r="Q1296" s="1">
        <v>626506439.9928</v>
      </c>
      <c r="R1296" s="1">
        <v>0</v>
      </c>
      <c r="S1296" s="1">
        <v>576440228</v>
      </c>
      <c r="T1296" s="1"/>
      <c r="U1296" s="2"/>
      <c r="V1296" s="1"/>
      <c r="W1296" s="1">
        <v>43160527.579999998</v>
      </c>
      <c r="X1296" s="2" t="s">
        <v>0</v>
      </c>
      <c r="Y1296" s="1">
        <v>6905684.4128</v>
      </c>
      <c r="Z1296" s="3">
        <v>0</v>
      </c>
      <c r="AA1296" s="3" t="s">
        <v>0</v>
      </c>
      <c r="AB1296" s="3">
        <v>0</v>
      </c>
      <c r="AC1296" s="3">
        <v>0</v>
      </c>
      <c r="AD1296" s="3" t="s">
        <v>0</v>
      </c>
      <c r="AE1296" s="3">
        <v>0</v>
      </c>
    </row>
    <row r="1297" spans="1:31" ht="15" hidden="1" customHeight="1" x14ac:dyDescent="0.25">
      <c r="A1297" s="2" t="s">
        <v>802</v>
      </c>
      <c r="B1297" s="47">
        <v>44283</v>
      </c>
      <c r="C1297" s="2" t="s">
        <v>6</v>
      </c>
      <c r="D1297" s="2" t="s">
        <v>38</v>
      </c>
      <c r="E1297" s="2" t="s">
        <v>212</v>
      </c>
      <c r="F1297" s="2" t="s">
        <v>3296</v>
      </c>
      <c r="G1297" s="2" t="s">
        <v>3</v>
      </c>
      <c r="H1297" s="2" t="s">
        <v>3297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1769596616.0584002</v>
      </c>
      <c r="R1297" s="1">
        <v>0</v>
      </c>
      <c r="S1297" s="1">
        <v>1320786762.9999998</v>
      </c>
      <c r="T1297" s="1">
        <v>0</v>
      </c>
      <c r="U1297" s="2" t="s">
        <v>0</v>
      </c>
      <c r="V1297" s="1">
        <v>0</v>
      </c>
      <c r="W1297" s="1">
        <v>386905045.74000001</v>
      </c>
      <c r="X1297" s="2" t="s">
        <v>0</v>
      </c>
      <c r="Y1297" s="1">
        <v>61904807.318400003</v>
      </c>
      <c r="Z1297" s="3">
        <v>0</v>
      </c>
      <c r="AA1297" s="3" t="s">
        <v>0</v>
      </c>
      <c r="AB1297" s="3">
        <v>0</v>
      </c>
      <c r="AC1297" s="3">
        <v>0</v>
      </c>
      <c r="AD1297" s="3" t="s">
        <v>0</v>
      </c>
      <c r="AE1297" s="3">
        <v>0</v>
      </c>
    </row>
    <row r="1298" spans="1:31" ht="15" hidden="1" customHeight="1" x14ac:dyDescent="0.25">
      <c r="A1298" s="2" t="s">
        <v>803</v>
      </c>
      <c r="B1298" s="47">
        <v>44283</v>
      </c>
      <c r="C1298" s="2" t="s">
        <v>27</v>
      </c>
      <c r="D1298" s="2" t="s">
        <v>38</v>
      </c>
      <c r="E1298" s="2" t="s">
        <v>4</v>
      </c>
      <c r="F1298" s="2" t="s">
        <v>2707</v>
      </c>
      <c r="G1298" s="2" t="s">
        <v>3</v>
      </c>
      <c r="H1298" s="2" t="s">
        <v>3298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1410</v>
      </c>
      <c r="P1298" s="2" t="s">
        <v>1411</v>
      </c>
      <c r="Q1298" s="1">
        <v>3173760</v>
      </c>
      <c r="R1298" s="1">
        <v>0</v>
      </c>
      <c r="S1298" s="1">
        <v>0</v>
      </c>
      <c r="T1298" s="1">
        <v>2736000</v>
      </c>
      <c r="U1298" s="2" t="s">
        <v>9</v>
      </c>
      <c r="V1298" s="1">
        <v>437760</v>
      </c>
      <c r="W1298" s="1">
        <v>0</v>
      </c>
      <c r="X1298" s="2" t="s">
        <v>0</v>
      </c>
      <c r="Y1298" s="1">
        <v>0</v>
      </c>
      <c r="Z1298" s="3">
        <v>0</v>
      </c>
      <c r="AA1298" s="3" t="s">
        <v>0</v>
      </c>
      <c r="AB1298" s="3">
        <v>0</v>
      </c>
      <c r="AC1298" s="3">
        <v>0</v>
      </c>
      <c r="AD1298" s="3" t="s">
        <v>0</v>
      </c>
      <c r="AE1298" s="3">
        <v>0</v>
      </c>
    </row>
    <row r="1299" spans="1:31" ht="15" hidden="1" customHeight="1" x14ac:dyDescent="0.25">
      <c r="A1299" s="2" t="s">
        <v>804</v>
      </c>
      <c r="B1299" s="47">
        <v>44283</v>
      </c>
      <c r="C1299" s="2" t="s">
        <v>27</v>
      </c>
      <c r="D1299" s="2" t="s">
        <v>38</v>
      </c>
      <c r="E1299" s="2" t="s">
        <v>4</v>
      </c>
      <c r="F1299" s="2" t="s">
        <v>2705</v>
      </c>
      <c r="G1299" s="2" t="s">
        <v>3</v>
      </c>
      <c r="H1299" s="2" t="s">
        <v>3299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2</v>
      </c>
      <c r="P1299" s="2" t="s">
        <v>1</v>
      </c>
      <c r="Q1299" s="1">
        <v>1367539461.4716001</v>
      </c>
      <c r="R1299" s="1">
        <v>0</v>
      </c>
      <c r="S1299" s="1">
        <v>1001453329</v>
      </c>
      <c r="T1299" s="1">
        <v>0</v>
      </c>
      <c r="U1299" s="2" t="s">
        <v>0</v>
      </c>
      <c r="V1299" s="1">
        <v>0</v>
      </c>
      <c r="W1299" s="1">
        <v>315591493.50999999</v>
      </c>
      <c r="X1299" s="2" t="s">
        <v>9</v>
      </c>
      <c r="Y1299" s="1">
        <v>50494638.961599998</v>
      </c>
      <c r="Z1299" s="3">
        <v>0</v>
      </c>
      <c r="AA1299" s="3" t="s">
        <v>0</v>
      </c>
      <c r="AB1299" s="3">
        <v>0</v>
      </c>
      <c r="AC1299" s="3">
        <v>0</v>
      </c>
      <c r="AD1299" s="3" t="s">
        <v>0</v>
      </c>
      <c r="AE1299" s="3">
        <v>0</v>
      </c>
    </row>
    <row r="1300" spans="1:31" ht="15" hidden="1" customHeight="1" x14ac:dyDescent="0.25">
      <c r="A1300" s="2" t="s">
        <v>805</v>
      </c>
      <c r="B1300" s="47">
        <v>44283</v>
      </c>
      <c r="C1300" s="2" t="s">
        <v>6</v>
      </c>
      <c r="D1300" s="2" t="s">
        <v>33</v>
      </c>
      <c r="E1300" s="2" t="s">
        <v>206</v>
      </c>
      <c r="F1300" s="2" t="s">
        <v>2165</v>
      </c>
      <c r="G1300" s="2" t="s">
        <v>3</v>
      </c>
      <c r="H1300" s="2" t="s">
        <v>3300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848285895.9727999</v>
      </c>
      <c r="R1300" s="1">
        <v>0</v>
      </c>
      <c r="S1300" s="1">
        <v>687890456.5</v>
      </c>
      <c r="T1300" s="1">
        <v>0</v>
      </c>
      <c r="U1300" s="2" t="s">
        <v>0</v>
      </c>
      <c r="V1300" s="1">
        <v>0</v>
      </c>
      <c r="W1300" s="1">
        <v>138271930.57999998</v>
      </c>
      <c r="X1300" s="2" t="s">
        <v>9</v>
      </c>
      <c r="Y1300" s="1">
        <v>22123508.8928</v>
      </c>
      <c r="Z1300" s="3">
        <v>0</v>
      </c>
      <c r="AA1300" s="3" t="s">
        <v>0</v>
      </c>
      <c r="AB1300" s="3">
        <v>0</v>
      </c>
      <c r="AC1300" s="3">
        <v>0</v>
      </c>
      <c r="AD1300" s="3" t="s">
        <v>0</v>
      </c>
      <c r="AE1300" s="3">
        <v>0</v>
      </c>
    </row>
    <row r="1301" spans="1:31" ht="15" hidden="1" customHeight="1" x14ac:dyDescent="0.25">
      <c r="A1301" s="2" t="s">
        <v>806</v>
      </c>
      <c r="B1301" s="47">
        <v>44283</v>
      </c>
      <c r="C1301" s="2" t="s">
        <v>6</v>
      </c>
      <c r="D1301" s="2" t="s">
        <v>33</v>
      </c>
      <c r="E1301" s="2" t="s">
        <v>206</v>
      </c>
      <c r="F1301" s="2" t="s">
        <v>2165</v>
      </c>
      <c r="G1301" s="2" t="s">
        <v>3</v>
      </c>
      <c r="H1301" s="2" t="s">
        <v>3301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3302</v>
      </c>
      <c r="P1301" s="2" t="s">
        <v>3303</v>
      </c>
      <c r="Q1301" s="1">
        <v>57888107.5</v>
      </c>
      <c r="R1301" s="1">
        <v>0</v>
      </c>
      <c r="S1301" s="1">
        <v>33043242</v>
      </c>
      <c r="T1301" s="1">
        <v>21417987.5</v>
      </c>
      <c r="U1301" s="2" t="s">
        <v>9</v>
      </c>
      <c r="V1301" s="1">
        <v>3426878</v>
      </c>
      <c r="W1301" s="1">
        <v>0</v>
      </c>
      <c r="X1301" s="2" t="s">
        <v>0</v>
      </c>
      <c r="Y1301" s="1">
        <v>0</v>
      </c>
      <c r="Z1301" s="3">
        <v>0</v>
      </c>
      <c r="AA1301" s="3" t="s">
        <v>0</v>
      </c>
      <c r="AB1301" s="3">
        <v>0</v>
      </c>
      <c r="AC1301" s="3">
        <v>0</v>
      </c>
      <c r="AD1301" s="3" t="s">
        <v>0</v>
      </c>
      <c r="AE1301" s="3">
        <v>0</v>
      </c>
    </row>
    <row r="1302" spans="1:31" ht="15" hidden="1" customHeight="1" x14ac:dyDescent="0.25">
      <c r="A1302" s="2" t="s">
        <v>807</v>
      </c>
      <c r="B1302" s="47">
        <v>44283</v>
      </c>
      <c r="C1302" s="2" t="s">
        <v>6</v>
      </c>
      <c r="D1302" s="2" t="s">
        <v>33</v>
      </c>
      <c r="E1302" s="2" t="s">
        <v>206</v>
      </c>
      <c r="F1302" s="2" t="s">
        <v>2165</v>
      </c>
      <c r="G1302" s="2" t="s">
        <v>3</v>
      </c>
      <c r="H1302" s="2" t="s">
        <v>3304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1685936695.1259997</v>
      </c>
      <c r="R1302" s="1">
        <v>0</v>
      </c>
      <c r="S1302" s="1">
        <v>1250143206</v>
      </c>
      <c r="T1302" s="1">
        <v>0</v>
      </c>
      <c r="U1302" s="2" t="s">
        <v>0</v>
      </c>
      <c r="V1302" s="1">
        <v>0</v>
      </c>
      <c r="W1302" s="1">
        <v>375684042.34999996</v>
      </c>
      <c r="X1302" s="2" t="s">
        <v>9</v>
      </c>
      <c r="Y1302" s="1">
        <v>60109446.775999986</v>
      </c>
      <c r="Z1302" s="3">
        <v>0</v>
      </c>
      <c r="AA1302" s="3" t="s">
        <v>0</v>
      </c>
      <c r="AB1302" s="3">
        <v>0</v>
      </c>
      <c r="AC1302" s="3">
        <v>0</v>
      </c>
      <c r="AD1302" s="3" t="s">
        <v>0</v>
      </c>
      <c r="AE1302" s="3">
        <v>0</v>
      </c>
    </row>
    <row r="1303" spans="1:31" ht="15" hidden="1" customHeight="1" x14ac:dyDescent="0.25">
      <c r="A1303" s="2" t="s">
        <v>808</v>
      </c>
      <c r="B1303" s="47">
        <v>44283</v>
      </c>
      <c r="C1303" s="2" t="s">
        <v>27</v>
      </c>
      <c r="D1303" s="2" t="s">
        <v>33</v>
      </c>
      <c r="E1303" s="2" t="s">
        <v>32</v>
      </c>
      <c r="F1303" s="2" t="s">
        <v>2910</v>
      </c>
      <c r="G1303" s="2" t="s">
        <v>3</v>
      </c>
      <c r="H1303" s="2" t="s">
        <v>3305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1">
        <v>60488654.229199998</v>
      </c>
      <c r="R1303" s="1">
        <v>0</v>
      </c>
      <c r="S1303" s="1">
        <v>31118840</v>
      </c>
      <c r="T1303" s="1">
        <v>0</v>
      </c>
      <c r="U1303" s="2" t="s">
        <v>0</v>
      </c>
      <c r="V1303" s="1">
        <v>0</v>
      </c>
      <c r="W1303" s="1">
        <v>25318805.369999997</v>
      </c>
      <c r="X1303" s="2" t="s">
        <v>9</v>
      </c>
      <c r="Y1303" s="1">
        <v>4051008.8591999998</v>
      </c>
      <c r="Z1303" s="3">
        <v>0</v>
      </c>
      <c r="AA1303" s="3" t="s">
        <v>0</v>
      </c>
      <c r="AB1303" s="3">
        <v>0</v>
      </c>
      <c r="AC1303" s="3">
        <v>0</v>
      </c>
      <c r="AD1303" s="3" t="s">
        <v>0</v>
      </c>
      <c r="AE1303" s="3">
        <v>0</v>
      </c>
    </row>
    <row r="1304" spans="1:31" ht="15" hidden="1" customHeight="1" x14ac:dyDescent="0.25">
      <c r="A1304" s="2" t="s">
        <v>809</v>
      </c>
      <c r="B1304" s="47">
        <v>44283</v>
      </c>
      <c r="C1304" s="2" t="s">
        <v>6</v>
      </c>
      <c r="D1304" s="2" t="s">
        <v>26</v>
      </c>
      <c r="E1304" s="2" t="s">
        <v>200</v>
      </c>
      <c r="F1304" s="2" t="s">
        <v>2810</v>
      </c>
      <c r="G1304" s="2" t="s">
        <v>3</v>
      </c>
      <c r="H1304" s="2" t="s">
        <v>3306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2256032962.0948005</v>
      </c>
      <c r="R1304" s="1">
        <v>0</v>
      </c>
      <c r="S1304" s="1">
        <v>1639233001.9999995</v>
      </c>
      <c r="T1304" s="1">
        <v>0</v>
      </c>
      <c r="U1304" s="2" t="s">
        <v>0</v>
      </c>
      <c r="V1304" s="1">
        <v>0</v>
      </c>
      <c r="W1304" s="1">
        <v>531724103.53000009</v>
      </c>
      <c r="X1304" s="2" t="s">
        <v>9</v>
      </c>
      <c r="Y1304" s="1">
        <v>85075856.564800009</v>
      </c>
      <c r="Z1304" s="3">
        <v>0</v>
      </c>
      <c r="AA1304" s="3" t="s">
        <v>0</v>
      </c>
      <c r="AB1304" s="3">
        <v>0</v>
      </c>
      <c r="AC1304" s="3">
        <v>0</v>
      </c>
      <c r="AD1304" s="3" t="s">
        <v>0</v>
      </c>
      <c r="AE1304" s="3">
        <v>0</v>
      </c>
    </row>
    <row r="1305" spans="1:31" ht="15" hidden="1" customHeight="1" x14ac:dyDescent="0.25">
      <c r="A1305" s="2" t="s">
        <v>810</v>
      </c>
      <c r="B1305" s="47">
        <v>44283</v>
      </c>
      <c r="C1305" s="2" t="s">
        <v>27</v>
      </c>
      <c r="D1305" s="2" t="s">
        <v>26</v>
      </c>
      <c r="E1305" s="2" t="s">
        <v>253</v>
      </c>
      <c r="F1305" s="2" t="s">
        <v>2494</v>
      </c>
      <c r="G1305" s="2" t="s">
        <v>3</v>
      </c>
      <c r="H1305" s="2" t="s">
        <v>3307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1071327408.6944</v>
      </c>
      <c r="R1305" s="1">
        <v>0</v>
      </c>
      <c r="S1305" s="1">
        <v>692306798.49999988</v>
      </c>
      <c r="T1305" s="1">
        <v>0</v>
      </c>
      <c r="U1305" s="2" t="s">
        <v>0</v>
      </c>
      <c r="V1305" s="1">
        <v>0</v>
      </c>
      <c r="W1305" s="1">
        <v>326741905.34000003</v>
      </c>
      <c r="X1305" s="2" t="s">
        <v>0</v>
      </c>
      <c r="Y1305" s="1">
        <v>52278704.854399994</v>
      </c>
      <c r="Z1305" s="3">
        <v>0</v>
      </c>
      <c r="AA1305" s="3" t="s">
        <v>0</v>
      </c>
      <c r="AB1305" s="3">
        <v>0</v>
      </c>
      <c r="AC1305" s="3">
        <v>0</v>
      </c>
      <c r="AD1305" s="3" t="s">
        <v>0</v>
      </c>
      <c r="AE1305" s="3">
        <v>0</v>
      </c>
    </row>
    <row r="1306" spans="1:31" ht="15" hidden="1" customHeight="1" x14ac:dyDescent="0.25">
      <c r="A1306" s="2" t="s">
        <v>811</v>
      </c>
      <c r="B1306" s="47">
        <v>44283</v>
      </c>
      <c r="C1306" s="2" t="s">
        <v>6</v>
      </c>
      <c r="D1306" s="2" t="s">
        <v>24</v>
      </c>
      <c r="E1306" s="2" t="s">
        <v>196</v>
      </c>
      <c r="F1306" s="2" t="s">
        <v>1214</v>
      </c>
      <c r="G1306" s="2" t="s">
        <v>3</v>
      </c>
      <c r="H1306" s="2" t="s">
        <v>3308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1179774057.1344001</v>
      </c>
      <c r="R1306" s="1">
        <v>0</v>
      </c>
      <c r="S1306" s="1">
        <v>839996715.00000024</v>
      </c>
      <c r="T1306" s="1">
        <v>0</v>
      </c>
      <c r="U1306" s="2" t="s">
        <v>0</v>
      </c>
      <c r="V1306" s="1">
        <v>0</v>
      </c>
      <c r="W1306" s="1">
        <v>292911501.83999997</v>
      </c>
      <c r="X1306" s="2" t="s">
        <v>9</v>
      </c>
      <c r="Y1306" s="1">
        <v>46865840.294399999</v>
      </c>
      <c r="Z1306" s="3">
        <v>0</v>
      </c>
      <c r="AA1306" s="3" t="s">
        <v>0</v>
      </c>
      <c r="AB1306" s="3">
        <v>0</v>
      </c>
      <c r="AC1306" s="3">
        <v>0</v>
      </c>
      <c r="AD1306" s="3" t="s">
        <v>0</v>
      </c>
      <c r="AE1306" s="3">
        <v>0</v>
      </c>
    </row>
    <row r="1307" spans="1:31" ht="15" hidden="1" customHeight="1" x14ac:dyDescent="0.25">
      <c r="A1307" s="2" t="s">
        <v>812</v>
      </c>
      <c r="B1307" s="47">
        <v>44283</v>
      </c>
      <c r="C1307" s="2" t="s">
        <v>6</v>
      </c>
      <c r="D1307" s="2" t="s">
        <v>24</v>
      </c>
      <c r="E1307" s="2" t="s">
        <v>196</v>
      </c>
      <c r="F1307" s="2" t="s">
        <v>1214</v>
      </c>
      <c r="G1307" s="2" t="s">
        <v>13</v>
      </c>
      <c r="H1307" s="2" t="s">
        <v>1</v>
      </c>
      <c r="I1307" s="1" t="s">
        <v>3309</v>
      </c>
      <c r="J1307" s="1" t="s">
        <v>1</v>
      </c>
      <c r="K1307" s="1" t="s">
        <v>3310</v>
      </c>
      <c r="L1307" s="1" t="s">
        <v>3311</v>
      </c>
      <c r="M1307" s="1">
        <v>9394541.5999999996</v>
      </c>
      <c r="N1307" s="2" t="s">
        <v>12</v>
      </c>
      <c r="O1307" s="2" t="s">
        <v>3312</v>
      </c>
      <c r="P1307" s="2" t="s">
        <v>3313</v>
      </c>
      <c r="Q1307" s="1">
        <v>-12113.6016</v>
      </c>
      <c r="R1307" s="1">
        <v>0</v>
      </c>
      <c r="S1307" s="1">
        <v>0</v>
      </c>
      <c r="T1307" s="1">
        <v>0</v>
      </c>
      <c r="U1307" s="2" t="s">
        <v>0</v>
      </c>
      <c r="V1307" s="1">
        <v>0</v>
      </c>
      <c r="W1307" s="1">
        <v>-10442.76</v>
      </c>
      <c r="X1307" s="2" t="s">
        <v>9</v>
      </c>
      <c r="Y1307" s="1">
        <v>-1670.8416</v>
      </c>
      <c r="Z1307" s="3">
        <v>0</v>
      </c>
      <c r="AA1307" s="3" t="s">
        <v>0</v>
      </c>
      <c r="AB1307" s="3">
        <v>0</v>
      </c>
      <c r="AC1307" s="3">
        <v>0</v>
      </c>
      <c r="AD1307" s="3" t="s">
        <v>0</v>
      </c>
      <c r="AE1307" s="3">
        <v>0</v>
      </c>
    </row>
    <row r="1308" spans="1:31" ht="15" hidden="1" customHeight="1" x14ac:dyDescent="0.25">
      <c r="A1308" s="2" t="s">
        <v>813</v>
      </c>
      <c r="B1308" s="47">
        <v>44283</v>
      </c>
      <c r="C1308" s="2" t="s">
        <v>27</v>
      </c>
      <c r="D1308" s="2" t="s">
        <v>24</v>
      </c>
      <c r="E1308" s="2" t="s">
        <v>358</v>
      </c>
      <c r="F1308" s="2" t="s">
        <v>1064</v>
      </c>
      <c r="G1308" s="2" t="s">
        <v>3</v>
      </c>
      <c r="H1308" s="2" t="s">
        <v>3314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293680555</v>
      </c>
      <c r="R1308" s="1">
        <v>0</v>
      </c>
      <c r="S1308" s="1">
        <v>201147091</v>
      </c>
      <c r="T1308" s="1">
        <v>0</v>
      </c>
      <c r="U1308" s="2" t="s">
        <v>0</v>
      </c>
      <c r="V1308" s="1">
        <v>0</v>
      </c>
      <c r="W1308" s="1">
        <v>79770227.579999998</v>
      </c>
      <c r="X1308" s="2" t="s">
        <v>9</v>
      </c>
      <c r="Y1308" s="1">
        <v>12763236.412799999</v>
      </c>
      <c r="Z1308" s="3">
        <v>0</v>
      </c>
      <c r="AA1308" s="3" t="s">
        <v>0</v>
      </c>
      <c r="AB1308" s="3">
        <v>0</v>
      </c>
      <c r="AC1308" s="3">
        <v>0</v>
      </c>
      <c r="AD1308" s="3" t="s">
        <v>0</v>
      </c>
      <c r="AE1308" s="3">
        <v>0</v>
      </c>
    </row>
    <row r="1309" spans="1:31" ht="15" hidden="1" customHeight="1" x14ac:dyDescent="0.25">
      <c r="A1309" s="2" t="s">
        <v>814</v>
      </c>
      <c r="B1309" s="47">
        <v>44283</v>
      </c>
      <c r="C1309" s="2" t="s">
        <v>6</v>
      </c>
      <c r="D1309" s="2" t="s">
        <v>22</v>
      </c>
      <c r="E1309" s="2" t="s">
        <v>194</v>
      </c>
      <c r="F1309" s="2" t="s">
        <v>1056</v>
      </c>
      <c r="G1309" s="2" t="s">
        <v>3</v>
      </c>
      <c r="H1309" s="2" t="s">
        <v>3315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1">
        <v>2619164072.2768002</v>
      </c>
      <c r="R1309" s="1">
        <v>0</v>
      </c>
      <c r="S1309" s="1">
        <v>2088900588.9999995</v>
      </c>
      <c r="T1309" s="1">
        <v>0</v>
      </c>
      <c r="U1309" s="2" t="s">
        <v>0</v>
      </c>
      <c r="V1309" s="1">
        <v>0</v>
      </c>
      <c r="W1309" s="1">
        <v>457123692.48000002</v>
      </c>
      <c r="X1309" s="2" t="s">
        <v>0</v>
      </c>
      <c r="Y1309" s="1">
        <v>73139790.796799988</v>
      </c>
      <c r="Z1309" s="3">
        <v>0</v>
      </c>
      <c r="AA1309" s="3" t="s">
        <v>0</v>
      </c>
      <c r="AB1309" s="3">
        <v>0</v>
      </c>
      <c r="AC1309" s="3">
        <v>0</v>
      </c>
      <c r="AD1309" s="3" t="s">
        <v>0</v>
      </c>
      <c r="AE1309" s="3">
        <v>0</v>
      </c>
    </row>
    <row r="1310" spans="1:31" ht="15" hidden="1" customHeight="1" x14ac:dyDescent="0.25">
      <c r="A1310" s="2" t="s">
        <v>815</v>
      </c>
      <c r="B1310" s="47">
        <v>44283</v>
      </c>
      <c r="C1310" s="2" t="s">
        <v>6</v>
      </c>
      <c r="D1310" s="2" t="s">
        <v>1031</v>
      </c>
      <c r="E1310" s="2" t="s">
        <v>1032</v>
      </c>
      <c r="F1310" s="2" t="s">
        <v>913</v>
      </c>
      <c r="G1310" s="2" t="s">
        <v>3</v>
      </c>
      <c r="H1310" s="2" t="s">
        <v>3316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570810398.68000007</v>
      </c>
      <c r="R1310" s="1">
        <v>0</v>
      </c>
      <c r="S1310" s="1">
        <v>432956160.5</v>
      </c>
      <c r="T1310" s="1">
        <v>0</v>
      </c>
      <c r="U1310" s="2" t="s">
        <v>0</v>
      </c>
      <c r="V1310" s="1">
        <v>0</v>
      </c>
      <c r="W1310" s="1">
        <v>118839860.5</v>
      </c>
      <c r="X1310" s="2" t="s">
        <v>9</v>
      </c>
      <c r="Y1310" s="1">
        <v>19014377.68</v>
      </c>
      <c r="Z1310" s="3">
        <v>0</v>
      </c>
      <c r="AA1310" s="3" t="s">
        <v>0</v>
      </c>
      <c r="AB1310" s="3">
        <v>0</v>
      </c>
      <c r="AC1310" s="3">
        <v>0</v>
      </c>
      <c r="AD1310" s="3" t="s">
        <v>0</v>
      </c>
      <c r="AE1310" s="3">
        <v>0</v>
      </c>
    </row>
    <row r="1311" spans="1:31" ht="15" hidden="1" customHeight="1" x14ac:dyDescent="0.25">
      <c r="A1311" s="2" t="s">
        <v>816</v>
      </c>
      <c r="B1311" s="47">
        <v>44283</v>
      </c>
      <c r="C1311" s="2" t="s">
        <v>6</v>
      </c>
      <c r="D1311" s="2" t="s">
        <v>1031</v>
      </c>
      <c r="E1311" s="2" t="s">
        <v>1032</v>
      </c>
      <c r="F1311" s="2" t="s">
        <v>913</v>
      </c>
      <c r="G1311" s="2" t="s">
        <v>3</v>
      </c>
      <c r="H1311" s="2" t="s">
        <v>3317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3318</v>
      </c>
      <c r="P1311" s="2" t="s">
        <v>3319</v>
      </c>
      <c r="Q1311" s="1">
        <v>24829510.460000001</v>
      </c>
      <c r="R1311" s="1">
        <v>0</v>
      </c>
      <c r="S1311" s="1">
        <v>12179950</v>
      </c>
      <c r="T1311" s="1">
        <v>10904793.5</v>
      </c>
      <c r="U1311" s="2" t="s">
        <v>9</v>
      </c>
      <c r="V1311" s="1">
        <v>1744766.96</v>
      </c>
      <c r="W1311" s="1">
        <v>0</v>
      </c>
      <c r="X1311" s="2" t="s">
        <v>0</v>
      </c>
      <c r="Y1311" s="1">
        <v>0</v>
      </c>
      <c r="Z1311" s="3">
        <v>0</v>
      </c>
      <c r="AA1311" s="3" t="s">
        <v>0</v>
      </c>
      <c r="AB1311" s="3">
        <v>0</v>
      </c>
      <c r="AC1311" s="3">
        <v>0</v>
      </c>
      <c r="AD1311" s="3" t="s">
        <v>0</v>
      </c>
      <c r="AE1311" s="3">
        <v>0</v>
      </c>
    </row>
    <row r="1312" spans="1:31" ht="15" hidden="1" customHeight="1" x14ac:dyDescent="0.25">
      <c r="A1312" s="2" t="s">
        <v>817</v>
      </c>
      <c r="B1312" s="47">
        <v>44283</v>
      </c>
      <c r="C1312" s="2" t="s">
        <v>6</v>
      </c>
      <c r="D1312" s="2" t="s">
        <v>1031</v>
      </c>
      <c r="E1312" s="2" t="s">
        <v>1032</v>
      </c>
      <c r="F1312" s="2" t="s">
        <v>913</v>
      </c>
      <c r="G1312" s="2" t="s">
        <v>3</v>
      </c>
      <c r="H1312" s="2" t="s">
        <v>3320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1213975955.2856002</v>
      </c>
      <c r="R1312" s="1">
        <v>0</v>
      </c>
      <c r="S1312" s="1">
        <v>911872083.00000012</v>
      </c>
      <c r="T1312" s="1">
        <v>0</v>
      </c>
      <c r="U1312" s="2" t="s">
        <v>0</v>
      </c>
      <c r="V1312" s="1">
        <v>0</v>
      </c>
      <c r="W1312" s="1">
        <v>260434372.66</v>
      </c>
      <c r="X1312" s="2" t="s">
        <v>9</v>
      </c>
      <c r="Y1312" s="1">
        <v>41669499.625600003</v>
      </c>
      <c r="Z1312" s="3">
        <v>0</v>
      </c>
      <c r="AA1312" s="3" t="s">
        <v>0</v>
      </c>
      <c r="AB1312" s="3">
        <v>0</v>
      </c>
      <c r="AC1312" s="3">
        <v>0</v>
      </c>
      <c r="AD1312" s="3" t="s">
        <v>0</v>
      </c>
      <c r="AE1312" s="3">
        <v>0</v>
      </c>
    </row>
    <row r="1313" spans="1:31" ht="15" hidden="1" customHeight="1" x14ac:dyDescent="0.25">
      <c r="A1313" s="2" t="s">
        <v>818</v>
      </c>
      <c r="B1313" s="47">
        <v>44283</v>
      </c>
      <c r="C1313" s="2" t="s">
        <v>6</v>
      </c>
      <c r="D1313" s="2" t="s">
        <v>1031</v>
      </c>
      <c r="E1313" s="2" t="s">
        <v>1032</v>
      </c>
      <c r="F1313" s="2" t="s">
        <v>913</v>
      </c>
      <c r="G1313" s="2" t="s">
        <v>13</v>
      </c>
      <c r="H1313" s="2" t="s">
        <v>1</v>
      </c>
      <c r="I1313" s="1" t="s">
        <v>1250</v>
      </c>
      <c r="J1313" s="1" t="s">
        <v>1</v>
      </c>
      <c r="K1313" s="1" t="s">
        <v>3321</v>
      </c>
      <c r="L1313" s="1" t="s">
        <v>3311</v>
      </c>
      <c r="M1313" s="1">
        <v>4691860</v>
      </c>
      <c r="N1313" s="2" t="s">
        <v>12</v>
      </c>
      <c r="O1313" s="2" t="s">
        <v>3286</v>
      </c>
      <c r="P1313" s="2" t="s">
        <v>3287</v>
      </c>
      <c r="Q1313" s="1">
        <v>-2675200</v>
      </c>
      <c r="R1313" s="1">
        <v>0</v>
      </c>
      <c r="S1313" s="1">
        <v>-2675200</v>
      </c>
      <c r="T1313" s="1">
        <v>0</v>
      </c>
      <c r="U1313" s="2" t="s">
        <v>0</v>
      </c>
      <c r="V1313" s="1">
        <v>0</v>
      </c>
      <c r="W1313" s="1">
        <v>0</v>
      </c>
      <c r="X1313" s="2" t="s">
        <v>0</v>
      </c>
      <c r="Y1313" s="1">
        <v>0</v>
      </c>
      <c r="Z1313" s="3">
        <v>0</v>
      </c>
      <c r="AA1313" s="3" t="s">
        <v>0</v>
      </c>
      <c r="AB1313" s="3">
        <v>0</v>
      </c>
      <c r="AC1313" s="3">
        <v>0</v>
      </c>
      <c r="AD1313" s="3" t="s">
        <v>0</v>
      </c>
      <c r="AE1313" s="3">
        <v>0</v>
      </c>
    </row>
    <row r="1314" spans="1:31" ht="15" hidden="1" customHeight="1" x14ac:dyDescent="0.25">
      <c r="A1314" s="2" t="s">
        <v>819</v>
      </c>
      <c r="B1314" s="47">
        <v>44283</v>
      </c>
      <c r="C1314" s="2" t="s">
        <v>27</v>
      </c>
      <c r="D1314" s="2" t="s">
        <v>1031</v>
      </c>
      <c r="E1314" s="2" t="s">
        <v>1104</v>
      </c>
      <c r="F1314" s="2" t="s">
        <v>3322</v>
      </c>
      <c r="G1314" s="2" t="s">
        <v>3</v>
      </c>
      <c r="H1314" s="2" t="s">
        <v>3323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1">
        <v>92034328</v>
      </c>
      <c r="R1314" s="1">
        <v>0</v>
      </c>
      <c r="S1314" s="1">
        <v>21546000</v>
      </c>
      <c r="T1314" s="1">
        <v>0</v>
      </c>
      <c r="U1314" s="2" t="s">
        <v>0</v>
      </c>
      <c r="V1314" s="1">
        <v>0</v>
      </c>
      <c r="W1314" s="1">
        <v>60765800</v>
      </c>
      <c r="X1314" s="2" t="s">
        <v>9</v>
      </c>
      <c r="Y1314" s="1">
        <v>9722528</v>
      </c>
      <c r="Z1314" s="3">
        <v>0</v>
      </c>
      <c r="AA1314" s="3" t="s">
        <v>0</v>
      </c>
      <c r="AB1314" s="3">
        <v>0</v>
      </c>
      <c r="AC1314" s="3">
        <v>0</v>
      </c>
      <c r="AD1314" s="3" t="s">
        <v>0</v>
      </c>
      <c r="AE1314" s="3">
        <v>0</v>
      </c>
    </row>
    <row r="1315" spans="1:31" ht="15" hidden="1" customHeight="1" x14ac:dyDescent="0.25">
      <c r="A1315" s="2" t="s">
        <v>820</v>
      </c>
      <c r="B1315" s="47">
        <v>44283</v>
      </c>
      <c r="C1315" s="2" t="s">
        <v>6</v>
      </c>
      <c r="D1315" s="2" t="s">
        <v>19</v>
      </c>
      <c r="E1315" s="2" t="s">
        <v>185</v>
      </c>
      <c r="F1315" s="2" t="s">
        <v>940</v>
      </c>
      <c r="G1315" s="2" t="s">
        <v>3</v>
      </c>
      <c r="H1315" s="2" t="s">
        <v>3324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1899733230.2071998</v>
      </c>
      <c r="R1315" s="1">
        <v>0</v>
      </c>
      <c r="S1315" s="1">
        <v>1414786640.4999998</v>
      </c>
      <c r="T1315" s="1">
        <v>0</v>
      </c>
      <c r="U1315" s="2" t="s">
        <v>0</v>
      </c>
      <c r="V1315" s="1">
        <v>0</v>
      </c>
      <c r="W1315" s="1">
        <v>418057404.92000002</v>
      </c>
      <c r="X1315" s="2" t="s">
        <v>9</v>
      </c>
      <c r="Y1315" s="1">
        <v>66889184.787199996</v>
      </c>
      <c r="Z1315" s="3">
        <v>0</v>
      </c>
      <c r="AA1315" s="3" t="s">
        <v>0</v>
      </c>
      <c r="AB1315" s="3">
        <v>0</v>
      </c>
      <c r="AC1315" s="3">
        <v>0</v>
      </c>
      <c r="AD1315" s="3" t="s">
        <v>0</v>
      </c>
      <c r="AE1315" s="3">
        <v>0</v>
      </c>
    </row>
    <row r="1316" spans="1:31" ht="15" hidden="1" customHeight="1" x14ac:dyDescent="0.25">
      <c r="A1316" s="2" t="s">
        <v>821</v>
      </c>
      <c r="B1316" s="47">
        <v>44283</v>
      </c>
      <c r="C1316" s="2" t="s">
        <v>6</v>
      </c>
      <c r="D1316" s="2" t="s">
        <v>19</v>
      </c>
      <c r="E1316" s="2" t="s">
        <v>185</v>
      </c>
      <c r="F1316" s="2" t="s">
        <v>940</v>
      </c>
      <c r="G1316" s="2" t="s">
        <v>13</v>
      </c>
      <c r="H1316" s="2" t="s">
        <v>1</v>
      </c>
      <c r="I1316" s="1" t="s">
        <v>1014</v>
      </c>
      <c r="J1316" s="1" t="s">
        <v>1</v>
      </c>
      <c r="K1316" s="1" t="s">
        <v>3325</v>
      </c>
      <c r="L1316" s="1" t="s">
        <v>3311</v>
      </c>
      <c r="M1316" s="1">
        <v>75931816.5</v>
      </c>
      <c r="N1316" s="2" t="s">
        <v>12</v>
      </c>
      <c r="O1316" s="2" t="s">
        <v>3326</v>
      </c>
      <c r="P1316" s="2" t="s">
        <v>3327</v>
      </c>
      <c r="Q1316" s="1">
        <v>-4750000</v>
      </c>
      <c r="R1316" s="1">
        <v>0</v>
      </c>
      <c r="S1316" s="1">
        <v>-4750000</v>
      </c>
      <c r="T1316" s="1">
        <v>0</v>
      </c>
      <c r="U1316" s="2" t="s">
        <v>0</v>
      </c>
      <c r="V1316" s="1">
        <v>0</v>
      </c>
      <c r="W1316" s="1">
        <v>0</v>
      </c>
      <c r="X1316" s="2" t="s">
        <v>0</v>
      </c>
      <c r="Y1316" s="1">
        <v>0</v>
      </c>
      <c r="Z1316" s="3">
        <v>0</v>
      </c>
      <c r="AA1316" s="3" t="s">
        <v>0</v>
      </c>
      <c r="AB1316" s="3">
        <v>0</v>
      </c>
      <c r="AC1316" s="3">
        <v>0</v>
      </c>
      <c r="AD1316" s="3" t="s">
        <v>0</v>
      </c>
      <c r="AE1316" s="3">
        <v>0</v>
      </c>
    </row>
    <row r="1317" spans="1:31" ht="15" hidden="1" customHeight="1" x14ac:dyDescent="0.25">
      <c r="A1317" s="2" t="s">
        <v>822</v>
      </c>
      <c r="B1317" s="47">
        <v>44283</v>
      </c>
      <c r="C1317" s="2" t="s">
        <v>6</v>
      </c>
      <c r="D1317" s="2" t="s">
        <v>14</v>
      </c>
      <c r="E1317" s="2" t="s">
        <v>181</v>
      </c>
      <c r="F1317" s="2" t="s">
        <v>3328</v>
      </c>
      <c r="G1317" s="2" t="s">
        <v>3</v>
      </c>
      <c r="H1317" s="2" t="s">
        <v>3329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1">
        <v>739871229.4928</v>
      </c>
      <c r="R1317" s="1">
        <v>0</v>
      </c>
      <c r="S1317" s="1">
        <v>684006293.5</v>
      </c>
      <c r="T1317" s="1">
        <v>0</v>
      </c>
      <c r="U1317" s="2" t="s">
        <v>0</v>
      </c>
      <c r="V1317" s="1">
        <v>0</v>
      </c>
      <c r="W1317" s="1">
        <v>48159427.579999998</v>
      </c>
      <c r="X1317" s="2" t="s">
        <v>0</v>
      </c>
      <c r="Y1317" s="1">
        <v>7705508.4128</v>
      </c>
      <c r="Z1317" s="3">
        <v>0</v>
      </c>
      <c r="AA1317" s="3" t="s">
        <v>0</v>
      </c>
      <c r="AB1317" s="3">
        <v>0</v>
      </c>
      <c r="AC1317" s="3">
        <v>0</v>
      </c>
      <c r="AD1317" s="3" t="s">
        <v>0</v>
      </c>
      <c r="AE1317" s="3">
        <v>0</v>
      </c>
    </row>
    <row r="1318" spans="1:31" ht="15" hidden="1" customHeight="1" x14ac:dyDescent="0.25">
      <c r="A1318" s="2" t="s">
        <v>823</v>
      </c>
      <c r="B1318" s="47">
        <v>44283</v>
      </c>
      <c r="C1318" s="2" t="s">
        <v>6</v>
      </c>
      <c r="D1318" s="2" t="s">
        <v>14</v>
      </c>
      <c r="E1318" s="2" t="s">
        <v>181</v>
      </c>
      <c r="F1318" s="2" t="s">
        <v>3328</v>
      </c>
      <c r="G1318" s="2" t="s">
        <v>13</v>
      </c>
      <c r="H1318" s="2"/>
      <c r="I1318" s="2" t="s">
        <v>1081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931</v>
      </c>
      <c r="P1318" s="2" t="s">
        <v>1</v>
      </c>
      <c r="Q1318" s="1">
        <v>-494000</v>
      </c>
      <c r="R1318" s="1">
        <v>0</v>
      </c>
      <c r="S1318" s="1">
        <v>-494000</v>
      </c>
      <c r="T1318" s="1">
        <v>0</v>
      </c>
      <c r="U1318" s="2" t="s">
        <v>0</v>
      </c>
      <c r="V1318" s="1">
        <v>0</v>
      </c>
      <c r="W1318" s="1"/>
      <c r="X1318" s="2" t="s">
        <v>0</v>
      </c>
      <c r="Y1318" s="1">
        <v>0</v>
      </c>
      <c r="Z1318" s="3">
        <v>0</v>
      </c>
      <c r="AA1318" s="3" t="s">
        <v>0</v>
      </c>
      <c r="AB1318" s="3">
        <v>0</v>
      </c>
      <c r="AC1318" s="3">
        <v>0</v>
      </c>
      <c r="AD1318" s="3" t="s">
        <v>0</v>
      </c>
      <c r="AE1318" s="3">
        <v>0</v>
      </c>
    </row>
    <row r="1319" spans="1:31" ht="15" hidden="1" customHeight="1" x14ac:dyDescent="0.25">
      <c r="A1319" s="2" t="s">
        <v>824</v>
      </c>
      <c r="B1319" s="47">
        <v>44283</v>
      </c>
      <c r="C1319" s="2" t="s">
        <v>6</v>
      </c>
      <c r="D1319" s="2" t="s">
        <v>10</v>
      </c>
      <c r="E1319" s="2" t="s">
        <v>178</v>
      </c>
      <c r="F1319" s="2" t="s">
        <v>3330</v>
      </c>
      <c r="G1319" s="2" t="s">
        <v>3</v>
      </c>
      <c r="H1319" s="2" t="s">
        <v>3331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552786736.96000004</v>
      </c>
      <c r="R1319" s="1">
        <v>0</v>
      </c>
      <c r="S1319" s="1">
        <v>390300165</v>
      </c>
      <c r="T1319" s="1">
        <v>0</v>
      </c>
      <c r="U1319" s="2" t="s">
        <v>0</v>
      </c>
      <c r="V1319" s="1">
        <v>0</v>
      </c>
      <c r="W1319" s="1">
        <v>140074631</v>
      </c>
      <c r="X1319" s="2" t="s">
        <v>9</v>
      </c>
      <c r="Y1319" s="1">
        <v>22411940.960000001</v>
      </c>
      <c r="Z1319" s="3">
        <v>0</v>
      </c>
      <c r="AA1319" s="3" t="s">
        <v>0</v>
      </c>
      <c r="AB1319" s="3">
        <v>0</v>
      </c>
      <c r="AC1319" s="3">
        <v>0</v>
      </c>
      <c r="AD1319" s="3" t="s">
        <v>0</v>
      </c>
      <c r="AE1319" s="3">
        <v>0</v>
      </c>
    </row>
    <row r="1320" spans="1:31" ht="15" hidden="1" customHeight="1" x14ac:dyDescent="0.25">
      <c r="A1320" s="2" t="s">
        <v>825</v>
      </c>
      <c r="B1320" s="47">
        <v>44283</v>
      </c>
      <c r="C1320" s="2" t="s">
        <v>6</v>
      </c>
      <c r="D1320" s="2" t="s">
        <v>280</v>
      </c>
      <c r="E1320" s="2" t="s">
        <v>204</v>
      </c>
      <c r="F1320" s="2" t="s">
        <v>1929</v>
      </c>
      <c r="G1320" s="2" t="s">
        <v>3</v>
      </c>
      <c r="H1320" s="2" t="s">
        <v>3332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/>
      <c r="N1320" s="2" t="s">
        <v>1</v>
      </c>
      <c r="O1320" s="2" t="s">
        <v>2</v>
      </c>
      <c r="P1320" s="2"/>
      <c r="Q1320" s="1">
        <v>139909066</v>
      </c>
      <c r="R1320" s="1">
        <v>0</v>
      </c>
      <c r="S1320" s="1">
        <v>128781070</v>
      </c>
      <c r="T1320" s="1">
        <v>0</v>
      </c>
      <c r="U1320" s="2" t="s">
        <v>0</v>
      </c>
      <c r="V1320" s="1">
        <v>0</v>
      </c>
      <c r="W1320" s="1">
        <v>9593100</v>
      </c>
      <c r="X1320" s="2" t="s">
        <v>0</v>
      </c>
      <c r="Y1320" s="1">
        <v>1534896</v>
      </c>
      <c r="Z1320" s="3">
        <v>0</v>
      </c>
      <c r="AA1320" s="3" t="s">
        <v>0</v>
      </c>
      <c r="AB1320" s="3">
        <v>0</v>
      </c>
      <c r="AC1320" s="3">
        <v>0</v>
      </c>
      <c r="AD1320" s="3" t="s">
        <v>0</v>
      </c>
      <c r="AE1320" s="3">
        <v>0</v>
      </c>
    </row>
    <row r="1321" spans="1:31" ht="15" hidden="1" customHeight="1" x14ac:dyDescent="0.25">
      <c r="A1321" s="2" t="s">
        <v>826</v>
      </c>
      <c r="B1321" s="47">
        <v>44283</v>
      </c>
      <c r="C1321" s="2" t="s">
        <v>6</v>
      </c>
      <c r="D1321" s="2" t="s">
        <v>7</v>
      </c>
      <c r="E1321" s="59" t="s">
        <v>762</v>
      </c>
      <c r="F1321" s="59" t="s">
        <v>3333</v>
      </c>
      <c r="G1321" s="2" t="s">
        <v>3</v>
      </c>
      <c r="H1321" s="2" t="s">
        <v>3334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v>255887668</v>
      </c>
      <c r="R1321" s="1">
        <v>0</v>
      </c>
      <c r="S1321" s="1">
        <v>176726600</v>
      </c>
      <c r="T1321" s="1">
        <v>0</v>
      </c>
      <c r="U1321" s="2" t="s">
        <v>0</v>
      </c>
      <c r="V1321" s="1">
        <v>0</v>
      </c>
      <c r="W1321" s="1">
        <v>68242300</v>
      </c>
      <c r="X1321" s="2" t="s">
        <v>9</v>
      </c>
      <c r="Y1321" s="1">
        <v>10918768</v>
      </c>
      <c r="Z1321" s="3">
        <v>0</v>
      </c>
      <c r="AA1321" s="3" t="s">
        <v>0</v>
      </c>
      <c r="AB1321" s="3">
        <v>0</v>
      </c>
      <c r="AC1321" s="3">
        <v>0</v>
      </c>
      <c r="AD1321" s="3" t="s">
        <v>0</v>
      </c>
      <c r="AE1321" s="3">
        <v>0</v>
      </c>
    </row>
    <row r="1322" spans="1:31" ht="15" hidden="1" customHeight="1" x14ac:dyDescent="0.25">
      <c r="A1322" s="2" t="s">
        <v>827</v>
      </c>
      <c r="B1322" s="47">
        <v>44283</v>
      </c>
      <c r="C1322" s="2" t="s">
        <v>6</v>
      </c>
      <c r="D1322" s="2" t="s">
        <v>7</v>
      </c>
      <c r="E1322" s="59" t="s">
        <v>762</v>
      </c>
      <c r="F1322" s="59" t="s">
        <v>3333</v>
      </c>
      <c r="G1322" s="2" t="s">
        <v>13</v>
      </c>
      <c r="H1322" s="2" t="s">
        <v>1</v>
      </c>
      <c r="I1322" s="1" t="s">
        <v>1241</v>
      </c>
      <c r="J1322" s="1" t="s">
        <v>1</v>
      </c>
      <c r="K1322" s="1" t="s">
        <v>3335</v>
      </c>
      <c r="L1322" s="1" t="s">
        <v>3311</v>
      </c>
      <c r="M1322" s="1">
        <v>4408000</v>
      </c>
      <c r="N1322" s="2" t="s">
        <v>12</v>
      </c>
      <c r="O1322" s="2" t="s">
        <v>3336</v>
      </c>
      <c r="P1322" s="2" t="s">
        <v>3337</v>
      </c>
      <c r="Q1322" s="1">
        <v>-4408000</v>
      </c>
      <c r="R1322" s="1">
        <v>0</v>
      </c>
      <c r="S1322" s="1">
        <v>0</v>
      </c>
      <c r="T1322" s="1">
        <v>0</v>
      </c>
      <c r="U1322" s="2" t="s">
        <v>0</v>
      </c>
      <c r="V1322" s="1">
        <v>0</v>
      </c>
      <c r="W1322" s="1">
        <v>-3800000</v>
      </c>
      <c r="X1322" s="2" t="s">
        <v>9</v>
      </c>
      <c r="Y1322" s="1">
        <v>-608000</v>
      </c>
      <c r="Z1322" s="3">
        <v>0</v>
      </c>
      <c r="AA1322" s="3" t="s">
        <v>0</v>
      </c>
      <c r="AB1322" s="3">
        <v>0</v>
      </c>
      <c r="AC1322" s="3">
        <v>0</v>
      </c>
      <c r="AD1322" s="3" t="s">
        <v>0</v>
      </c>
      <c r="AE1322" s="3">
        <v>0</v>
      </c>
    </row>
    <row r="1323" spans="1:31" ht="15" hidden="1" customHeight="1" x14ac:dyDescent="0.25">
      <c r="A1323" s="2" t="s">
        <v>828</v>
      </c>
      <c r="B1323" s="47">
        <v>44283</v>
      </c>
      <c r="C1323" s="2" t="s">
        <v>6</v>
      </c>
      <c r="D1323" s="2" t="s">
        <v>5</v>
      </c>
      <c r="E1323" s="2" t="s">
        <v>175</v>
      </c>
      <c r="F1323" s="2" t="s">
        <v>3338</v>
      </c>
      <c r="G1323" s="2" t="s">
        <v>3</v>
      </c>
      <c r="H1323" s="2" t="s">
        <v>3339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981850637.15480006</v>
      </c>
      <c r="R1323" s="1">
        <v>0</v>
      </c>
      <c r="S1323" s="1">
        <v>610711819</v>
      </c>
      <c r="T1323" s="1">
        <v>0</v>
      </c>
      <c r="U1323" s="2" t="s">
        <v>0</v>
      </c>
      <c r="V1323" s="1">
        <v>0</v>
      </c>
      <c r="W1323" s="1">
        <v>319947257.03000003</v>
      </c>
      <c r="X1323" s="2" t="s">
        <v>0</v>
      </c>
      <c r="Y1323" s="1">
        <v>51191561.124800004</v>
      </c>
      <c r="Z1323" s="3">
        <v>0</v>
      </c>
      <c r="AA1323" s="3" t="s">
        <v>0</v>
      </c>
      <c r="AB1323" s="3">
        <v>0</v>
      </c>
      <c r="AC1323" s="3">
        <v>0</v>
      </c>
      <c r="AD1323" s="3" t="s">
        <v>0</v>
      </c>
      <c r="AE1323" s="3">
        <v>0</v>
      </c>
    </row>
    <row r="1324" spans="1:31" ht="15" hidden="1" customHeight="1" x14ac:dyDescent="0.25">
      <c r="A1324" s="2" t="s">
        <v>829</v>
      </c>
      <c r="B1324" s="47">
        <v>44283</v>
      </c>
      <c r="C1324" s="2" t="s">
        <v>6</v>
      </c>
      <c r="D1324" s="2" t="s">
        <v>914</v>
      </c>
      <c r="E1324" s="2" t="s">
        <v>915</v>
      </c>
      <c r="F1324" s="2" t="s">
        <v>3340</v>
      </c>
      <c r="G1324" s="2" t="s">
        <v>3</v>
      </c>
      <c r="H1324" s="2" t="s">
        <v>3341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954958114.56920004</v>
      </c>
      <c r="R1324" s="1">
        <v>0</v>
      </c>
      <c r="S1324" s="1">
        <v>692507645.5</v>
      </c>
      <c r="T1324" s="1">
        <v>0</v>
      </c>
      <c r="U1324" s="2" t="s">
        <v>0</v>
      </c>
      <c r="V1324" s="1">
        <v>0</v>
      </c>
      <c r="W1324" s="1">
        <v>226250404.36999997</v>
      </c>
      <c r="X1324" s="2" t="s">
        <v>0</v>
      </c>
      <c r="Y1324" s="1">
        <v>36200064.699200004</v>
      </c>
      <c r="Z1324" s="3">
        <v>0</v>
      </c>
      <c r="AA1324" s="3" t="s">
        <v>0</v>
      </c>
      <c r="AB1324" s="3">
        <v>0</v>
      </c>
      <c r="AC1324" s="3">
        <v>0</v>
      </c>
      <c r="AD1324" s="3" t="s">
        <v>0</v>
      </c>
      <c r="AE1324" s="3">
        <v>0</v>
      </c>
    </row>
    <row r="1325" spans="1:31" ht="15" hidden="1" customHeight="1" x14ac:dyDescent="0.25">
      <c r="A1325" s="2" t="s">
        <v>830</v>
      </c>
      <c r="B1325" s="46">
        <v>44283</v>
      </c>
      <c r="C1325" s="2" t="s">
        <v>6</v>
      </c>
      <c r="D1325" s="2" t="s">
        <v>1007</v>
      </c>
      <c r="E1325" s="2" t="s">
        <v>907</v>
      </c>
      <c r="F1325" s="59" t="s">
        <v>3342</v>
      </c>
      <c r="G1325" s="2" t="s">
        <v>3</v>
      </c>
      <c r="H1325" s="2" t="s">
        <v>3268</v>
      </c>
      <c r="I1325" s="1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98</v>
      </c>
      <c r="P1325" s="2" t="s">
        <v>1</v>
      </c>
      <c r="Q1325" s="1">
        <v>0</v>
      </c>
      <c r="R1325" s="1">
        <v>0</v>
      </c>
      <c r="S1325" s="1"/>
      <c r="T1325" s="1">
        <v>0</v>
      </c>
      <c r="U1325" s="2" t="s">
        <v>0</v>
      </c>
      <c r="V1325" s="1">
        <v>0</v>
      </c>
      <c r="W1325" s="1"/>
      <c r="X1325" s="2" t="s">
        <v>9</v>
      </c>
      <c r="Y1325" s="1">
        <v>0</v>
      </c>
      <c r="Z1325" s="3">
        <v>0</v>
      </c>
      <c r="AA1325" s="3" t="s">
        <v>0</v>
      </c>
      <c r="AB1325" s="3">
        <v>0</v>
      </c>
      <c r="AC1325" s="3">
        <v>0</v>
      </c>
      <c r="AD1325" s="3" t="s">
        <v>0</v>
      </c>
      <c r="AE1325" s="3">
        <v>0</v>
      </c>
    </row>
    <row r="1326" spans="1:31" ht="15" hidden="1" customHeight="1" x14ac:dyDescent="0.25">
      <c r="A1326" s="2" t="s">
        <v>831</v>
      </c>
      <c r="B1326" s="47">
        <v>44284</v>
      </c>
      <c r="C1326" s="2" t="s">
        <v>27</v>
      </c>
      <c r="D1326" s="2" t="s">
        <v>49</v>
      </c>
      <c r="E1326" s="2" t="s">
        <v>223</v>
      </c>
      <c r="F1326" s="2" t="s">
        <v>3343</v>
      </c>
      <c r="G1326" s="2" t="s">
        <v>3</v>
      </c>
      <c r="H1326" s="2" t="s">
        <v>3344</v>
      </c>
      <c r="I1326" s="1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2</v>
      </c>
      <c r="P1326" s="2" t="s">
        <v>1</v>
      </c>
      <c r="Q1326" s="1">
        <v>1324519681.7707999</v>
      </c>
      <c r="R1326" s="1">
        <v>0</v>
      </c>
      <c r="S1326" s="1">
        <v>947082239.79999995</v>
      </c>
      <c r="T1326" s="1">
        <v>0</v>
      </c>
      <c r="U1326" s="2" t="s">
        <v>0</v>
      </c>
      <c r="V1326" s="1">
        <v>0</v>
      </c>
      <c r="W1326" s="1">
        <v>325377105.13</v>
      </c>
      <c r="X1326" s="2" t="s">
        <v>0</v>
      </c>
      <c r="Y1326" s="1">
        <v>52060336.820799999</v>
      </c>
      <c r="Z1326" s="3">
        <v>0</v>
      </c>
      <c r="AA1326" s="3" t="s">
        <v>0</v>
      </c>
      <c r="AB1326" s="3">
        <v>0</v>
      </c>
      <c r="AC1326" s="3">
        <v>0</v>
      </c>
      <c r="AD1326" s="3" t="s">
        <v>0</v>
      </c>
      <c r="AE1326" s="3">
        <v>0</v>
      </c>
    </row>
    <row r="1327" spans="1:31" ht="15" hidden="1" customHeight="1" x14ac:dyDescent="0.25">
      <c r="A1327" s="2" t="s">
        <v>832</v>
      </c>
      <c r="B1327" s="47">
        <v>44284</v>
      </c>
      <c r="C1327" s="2" t="s">
        <v>6</v>
      </c>
      <c r="D1327" s="2" t="s">
        <v>49</v>
      </c>
      <c r="E1327" s="2" t="s">
        <v>232</v>
      </c>
      <c r="F1327" s="2" t="s">
        <v>1647</v>
      </c>
      <c r="G1327" s="2" t="s">
        <v>3</v>
      </c>
      <c r="H1327" s="2" t="s">
        <v>3345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1429988300.6616001</v>
      </c>
      <c r="R1327" s="1">
        <v>0</v>
      </c>
      <c r="S1327" s="1">
        <v>1079766989.0999999</v>
      </c>
      <c r="T1327" s="1">
        <v>0</v>
      </c>
      <c r="U1327" s="2" t="s">
        <v>0</v>
      </c>
      <c r="V1327" s="1">
        <v>0</v>
      </c>
      <c r="W1327" s="1">
        <v>301914923.75999999</v>
      </c>
      <c r="X1327" s="2" t="s">
        <v>9</v>
      </c>
      <c r="Y1327" s="1">
        <v>48306387.801599994</v>
      </c>
      <c r="Z1327" s="3">
        <v>0</v>
      </c>
      <c r="AA1327" s="3" t="s">
        <v>0</v>
      </c>
      <c r="AB1327" s="3">
        <v>0</v>
      </c>
      <c r="AC1327" s="3">
        <v>0</v>
      </c>
      <c r="AD1327" s="3" t="s">
        <v>0</v>
      </c>
      <c r="AE1327" s="3">
        <v>0</v>
      </c>
    </row>
    <row r="1328" spans="1:31" ht="15" hidden="1" customHeight="1" x14ac:dyDescent="0.25">
      <c r="A1328" s="2" t="s">
        <v>833</v>
      </c>
      <c r="B1328" s="47">
        <v>44284</v>
      </c>
      <c r="C1328" s="2" t="s">
        <v>35</v>
      </c>
      <c r="D1328" s="2" t="s">
        <v>42</v>
      </c>
      <c r="E1328" s="2" t="s">
        <v>219</v>
      </c>
      <c r="F1328" s="2" t="s">
        <v>3346</v>
      </c>
      <c r="G1328" s="2" t="s">
        <v>3</v>
      </c>
      <c r="H1328" s="2" t="s">
        <v>3347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2</v>
      </c>
      <c r="P1328" s="2" t="s">
        <v>1</v>
      </c>
      <c r="Q1328" s="1">
        <v>490580532.75</v>
      </c>
      <c r="R1328" s="1">
        <v>0</v>
      </c>
      <c r="S1328" s="1">
        <v>433825444.75</v>
      </c>
      <c r="T1328" s="1">
        <v>0</v>
      </c>
      <c r="U1328" s="2" t="s">
        <v>0</v>
      </c>
      <c r="V1328" s="1">
        <v>0</v>
      </c>
      <c r="W1328" s="1">
        <v>48926800</v>
      </c>
      <c r="X1328" s="2" t="s">
        <v>0</v>
      </c>
      <c r="Y1328" s="1">
        <v>7828288</v>
      </c>
      <c r="Z1328" s="3">
        <v>0</v>
      </c>
      <c r="AA1328" s="3" t="s">
        <v>0</v>
      </c>
      <c r="AB1328" s="3">
        <v>0</v>
      </c>
      <c r="AC1328" s="3">
        <v>0</v>
      </c>
      <c r="AD1328" s="3" t="s">
        <v>0</v>
      </c>
      <c r="AE1328" s="3">
        <v>0</v>
      </c>
    </row>
    <row r="1329" spans="1:31" ht="15" hidden="1" customHeight="1" x14ac:dyDescent="0.25">
      <c r="A1329" s="2" t="s">
        <v>834</v>
      </c>
      <c r="B1329" s="47">
        <v>44284</v>
      </c>
      <c r="C1329" s="2" t="s">
        <v>6</v>
      </c>
      <c r="D1329" s="2" t="s">
        <v>42</v>
      </c>
      <c r="E1329" s="2" t="s">
        <v>221</v>
      </c>
      <c r="F1329" s="2" t="s">
        <v>1002</v>
      </c>
      <c r="G1329" s="2" t="s">
        <v>3</v>
      </c>
      <c r="H1329" s="2" t="s">
        <v>3348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1">
        <v>1034961345.1800001</v>
      </c>
      <c r="R1329" s="1">
        <v>0</v>
      </c>
      <c r="S1329" s="1">
        <v>805735731.0999999</v>
      </c>
      <c r="T1329" s="1">
        <v>0</v>
      </c>
      <c r="U1329" s="2" t="s">
        <v>0</v>
      </c>
      <c r="V1329" s="1">
        <v>0</v>
      </c>
      <c r="W1329" s="1">
        <v>197608288</v>
      </c>
      <c r="X1329" s="2" t="s">
        <v>9</v>
      </c>
      <c r="Y1329" s="1">
        <v>31617326.079999998</v>
      </c>
      <c r="Z1329" s="3">
        <v>0</v>
      </c>
      <c r="AA1329" s="3" t="s">
        <v>0</v>
      </c>
      <c r="AB1329" s="3">
        <v>0</v>
      </c>
      <c r="AC1329" s="3">
        <v>0</v>
      </c>
      <c r="AD1329" s="3" t="s">
        <v>0</v>
      </c>
      <c r="AE1329" s="3">
        <v>0</v>
      </c>
    </row>
    <row r="1330" spans="1:31" ht="15" hidden="1" customHeight="1" x14ac:dyDescent="0.25">
      <c r="A1330" s="2" t="s">
        <v>835</v>
      </c>
      <c r="B1330" s="47">
        <v>44284</v>
      </c>
      <c r="C1330" s="2" t="s">
        <v>6</v>
      </c>
      <c r="D1330" s="2" t="s">
        <v>42</v>
      </c>
      <c r="E1330" s="2" t="s">
        <v>221</v>
      </c>
      <c r="F1330" s="2" t="s">
        <v>1002</v>
      </c>
      <c r="G1330" s="2" t="s">
        <v>3</v>
      </c>
      <c r="H1330" s="2" t="s">
        <v>3349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3350</v>
      </c>
      <c r="P1330" s="2" t="s">
        <v>3351</v>
      </c>
      <c r="Q1330" s="1">
        <v>161749440</v>
      </c>
      <c r="R1330" s="1">
        <v>0</v>
      </c>
      <c r="S1330" s="1">
        <v>161749440</v>
      </c>
      <c r="T1330" s="1">
        <v>0</v>
      </c>
      <c r="U1330" s="2" t="s">
        <v>0</v>
      </c>
      <c r="V1330" s="1">
        <v>0</v>
      </c>
      <c r="W1330" s="1">
        <v>0</v>
      </c>
      <c r="X1330" s="2" t="s">
        <v>0</v>
      </c>
      <c r="Y1330" s="1">
        <v>0</v>
      </c>
      <c r="Z1330" s="3">
        <v>0</v>
      </c>
      <c r="AA1330" s="3" t="s">
        <v>0</v>
      </c>
      <c r="AB1330" s="3">
        <v>0</v>
      </c>
      <c r="AC1330" s="3">
        <v>0</v>
      </c>
      <c r="AD1330" s="3" t="s">
        <v>0</v>
      </c>
      <c r="AE1330" s="3">
        <v>0</v>
      </c>
    </row>
    <row r="1331" spans="1:31" ht="15" hidden="1" customHeight="1" x14ac:dyDescent="0.25">
      <c r="A1331" s="2" t="s">
        <v>836</v>
      </c>
      <c r="B1331" s="47">
        <v>44284</v>
      </c>
      <c r="C1331" s="2" t="s">
        <v>6</v>
      </c>
      <c r="D1331" s="2" t="s">
        <v>42</v>
      </c>
      <c r="E1331" s="2" t="s">
        <v>221</v>
      </c>
      <c r="F1331" s="2" t="s">
        <v>1002</v>
      </c>
      <c r="G1331" s="2" t="s">
        <v>3</v>
      </c>
      <c r="H1331" s="2" t="s">
        <v>3352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410915727.19640011</v>
      </c>
      <c r="R1331" s="1">
        <v>0</v>
      </c>
      <c r="S1331" s="1">
        <v>356305416.80000001</v>
      </c>
      <c r="T1331" s="1">
        <v>0</v>
      </c>
      <c r="U1331" s="2" t="s">
        <v>0</v>
      </c>
      <c r="V1331" s="1">
        <v>0</v>
      </c>
      <c r="W1331" s="1">
        <v>47077853.789999999</v>
      </c>
      <c r="X1331" s="2" t="s">
        <v>0</v>
      </c>
      <c r="Y1331" s="1">
        <v>7532456.6064000009</v>
      </c>
      <c r="Z1331" s="3">
        <v>0</v>
      </c>
      <c r="AA1331" s="3" t="s">
        <v>0</v>
      </c>
      <c r="AB1331" s="3">
        <v>0</v>
      </c>
      <c r="AC1331" s="3">
        <v>0</v>
      </c>
      <c r="AD1331" s="3" t="s">
        <v>0</v>
      </c>
      <c r="AE1331" s="3">
        <v>0</v>
      </c>
    </row>
    <row r="1332" spans="1:31" ht="15" hidden="1" customHeight="1" x14ac:dyDescent="0.25">
      <c r="A1332" s="2" t="s">
        <v>837</v>
      </c>
      <c r="B1332" s="46">
        <v>44284</v>
      </c>
      <c r="C1332" s="2" t="s">
        <v>6</v>
      </c>
      <c r="D1332" s="2" t="s">
        <v>42</v>
      </c>
      <c r="E1332" s="2" t="s">
        <v>217</v>
      </c>
      <c r="F1332" s="59" t="s">
        <v>1786</v>
      </c>
      <c r="G1332" s="2" t="s">
        <v>1182</v>
      </c>
      <c r="H1332" s="2" t="s">
        <v>3353</v>
      </c>
      <c r="I1332" s="2"/>
      <c r="J1332" s="1"/>
      <c r="K1332" s="1"/>
      <c r="L1332" s="1"/>
      <c r="M1332" s="1">
        <v>0</v>
      </c>
      <c r="N1332" s="2"/>
      <c r="O1332" s="2" t="s">
        <v>2</v>
      </c>
      <c r="P1332" s="2"/>
      <c r="Q1332" s="1">
        <v>167681800</v>
      </c>
      <c r="R1332" s="1">
        <v>0</v>
      </c>
      <c r="S1332" s="1">
        <v>167681800</v>
      </c>
      <c r="T1332" s="1">
        <v>0</v>
      </c>
      <c r="U1332" s="2" t="s">
        <v>0</v>
      </c>
      <c r="V1332" s="1">
        <v>0</v>
      </c>
      <c r="W1332" s="1">
        <v>0</v>
      </c>
      <c r="X1332" s="2" t="s">
        <v>0</v>
      </c>
      <c r="Y1332" s="1">
        <v>0</v>
      </c>
      <c r="Z1332" s="3">
        <v>0</v>
      </c>
      <c r="AA1332" s="3" t="s">
        <v>0</v>
      </c>
      <c r="AB1332" s="3">
        <v>0</v>
      </c>
      <c r="AC1332" s="3">
        <v>0</v>
      </c>
      <c r="AD1332" s="3" t="s">
        <v>0</v>
      </c>
      <c r="AE1332" s="3">
        <v>0</v>
      </c>
    </row>
    <row r="1333" spans="1:31" ht="15" hidden="1" customHeight="1" x14ac:dyDescent="0.25">
      <c r="A1333" s="2" t="s">
        <v>838</v>
      </c>
      <c r="B1333" s="47">
        <v>44284</v>
      </c>
      <c r="C1333" s="2" t="s">
        <v>27</v>
      </c>
      <c r="D1333" s="2" t="s">
        <v>42</v>
      </c>
      <c r="E1333" s="2" t="s">
        <v>214</v>
      </c>
      <c r="F1333" s="2" t="s">
        <v>2983</v>
      </c>
      <c r="G1333" s="2" t="s">
        <v>3</v>
      </c>
      <c r="H1333" s="2" t="s">
        <v>3354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661988728.40320003</v>
      </c>
      <c r="R1333" s="1">
        <v>0</v>
      </c>
      <c r="S1333" s="1">
        <v>440132630.54999995</v>
      </c>
      <c r="T1333" s="1">
        <v>0</v>
      </c>
      <c r="U1333" s="2" t="s">
        <v>0</v>
      </c>
      <c r="V1333" s="1">
        <v>0</v>
      </c>
      <c r="W1333" s="1">
        <v>191255256.77000001</v>
      </c>
      <c r="X1333" s="2" t="s">
        <v>9</v>
      </c>
      <c r="Y1333" s="1">
        <v>30600841.0832</v>
      </c>
      <c r="Z1333" s="3">
        <v>0</v>
      </c>
      <c r="AA1333" s="3" t="s">
        <v>0</v>
      </c>
      <c r="AB1333" s="3">
        <v>0</v>
      </c>
      <c r="AC1333" s="3">
        <v>0</v>
      </c>
      <c r="AD1333" s="3" t="s">
        <v>0</v>
      </c>
      <c r="AE1333" s="3">
        <v>0</v>
      </c>
    </row>
    <row r="1334" spans="1:31" ht="15" hidden="1" customHeight="1" x14ac:dyDescent="0.25">
      <c r="A1334" s="2" t="s">
        <v>839</v>
      </c>
      <c r="B1334" s="47">
        <v>44284</v>
      </c>
      <c r="C1334" s="2" t="s">
        <v>35</v>
      </c>
      <c r="D1334" s="2" t="s">
        <v>38</v>
      </c>
      <c r="E1334" s="2" t="s">
        <v>210</v>
      </c>
      <c r="F1334" s="2" t="s">
        <v>2717</v>
      </c>
      <c r="G1334" s="2" t="s">
        <v>3</v>
      </c>
      <c r="H1334" s="2" t="s">
        <v>3355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1">
        <v>593469045.44639993</v>
      </c>
      <c r="R1334" s="1">
        <v>0</v>
      </c>
      <c r="S1334" s="1">
        <v>554913622.25</v>
      </c>
      <c r="T1334" s="1"/>
      <c r="U1334" s="2"/>
      <c r="V1334" s="1"/>
      <c r="W1334" s="1">
        <v>33237433.789999999</v>
      </c>
      <c r="X1334" s="2" t="s">
        <v>0</v>
      </c>
      <c r="Y1334" s="1">
        <v>5317989.4063999997</v>
      </c>
      <c r="Z1334" s="3">
        <v>0</v>
      </c>
      <c r="AA1334" s="3" t="s">
        <v>0</v>
      </c>
      <c r="AB1334" s="3">
        <v>0</v>
      </c>
      <c r="AC1334" s="3">
        <v>0</v>
      </c>
      <c r="AD1334" s="3" t="s">
        <v>0</v>
      </c>
      <c r="AE1334" s="3">
        <v>0</v>
      </c>
    </row>
    <row r="1335" spans="1:31" ht="15" hidden="1" customHeight="1" x14ac:dyDescent="0.25">
      <c r="A1335" s="2" t="s">
        <v>840</v>
      </c>
      <c r="B1335" s="47">
        <v>44284</v>
      </c>
      <c r="C1335" s="2" t="s">
        <v>6</v>
      </c>
      <c r="D1335" s="2" t="s">
        <v>38</v>
      </c>
      <c r="E1335" s="2" t="s">
        <v>212</v>
      </c>
      <c r="F1335" s="2" t="s">
        <v>3356</v>
      </c>
      <c r="G1335" s="2" t="s">
        <v>3</v>
      </c>
      <c r="H1335" s="2" t="s">
        <v>3357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1">
        <v>822631863.32080007</v>
      </c>
      <c r="R1335" s="1">
        <v>0</v>
      </c>
      <c r="S1335" s="1">
        <v>510244758.4000001</v>
      </c>
      <c r="T1335" s="1">
        <v>0</v>
      </c>
      <c r="U1335" s="2" t="s">
        <v>0</v>
      </c>
      <c r="V1335" s="1">
        <v>0</v>
      </c>
      <c r="W1335" s="1">
        <v>269299228.38</v>
      </c>
      <c r="X1335" s="2" t="s">
        <v>9</v>
      </c>
      <c r="Y1335" s="1">
        <v>43087876.540800005</v>
      </c>
      <c r="Z1335" s="3">
        <v>0</v>
      </c>
      <c r="AA1335" s="3" t="s">
        <v>0</v>
      </c>
      <c r="AB1335" s="3">
        <v>0</v>
      </c>
      <c r="AC1335" s="3">
        <v>0</v>
      </c>
      <c r="AD1335" s="3" t="s">
        <v>0</v>
      </c>
      <c r="AE1335" s="3">
        <v>0</v>
      </c>
    </row>
    <row r="1336" spans="1:31" ht="15" hidden="1" customHeight="1" x14ac:dyDescent="0.25">
      <c r="A1336" s="2" t="s">
        <v>841</v>
      </c>
      <c r="B1336" s="47">
        <v>44284</v>
      </c>
      <c r="C1336" s="2" t="s">
        <v>6</v>
      </c>
      <c r="D1336" s="2" t="s">
        <v>38</v>
      </c>
      <c r="E1336" s="2" t="s">
        <v>212</v>
      </c>
      <c r="F1336" s="2" t="s">
        <v>3356</v>
      </c>
      <c r="G1336" s="2" t="s">
        <v>3</v>
      </c>
      <c r="H1336" s="2" t="s">
        <v>3358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1232</v>
      </c>
      <c r="P1336" s="2" t="s">
        <v>1233</v>
      </c>
      <c r="Q1336" s="1">
        <v>67502020.200000003</v>
      </c>
      <c r="R1336" s="1">
        <v>0</v>
      </c>
      <c r="S1336" s="1">
        <v>56634885</v>
      </c>
      <c r="T1336" s="1">
        <v>9368220</v>
      </c>
      <c r="U1336" s="2" t="s">
        <v>9</v>
      </c>
      <c r="V1336" s="1">
        <v>1498915.2</v>
      </c>
      <c r="W1336" s="1">
        <v>0</v>
      </c>
      <c r="X1336" s="2" t="s">
        <v>0</v>
      </c>
      <c r="Y1336" s="1">
        <v>0</v>
      </c>
      <c r="Z1336" s="3">
        <v>0</v>
      </c>
      <c r="AA1336" s="3" t="s">
        <v>0</v>
      </c>
      <c r="AB1336" s="3">
        <v>0</v>
      </c>
      <c r="AC1336" s="3">
        <v>0</v>
      </c>
      <c r="AD1336" s="3" t="s">
        <v>0</v>
      </c>
      <c r="AE1336" s="3">
        <v>0</v>
      </c>
    </row>
    <row r="1337" spans="1:31" ht="15" hidden="1" customHeight="1" x14ac:dyDescent="0.25">
      <c r="A1337" s="2" t="s">
        <v>842</v>
      </c>
      <c r="B1337" s="47">
        <v>44284</v>
      </c>
      <c r="C1337" s="2" t="s">
        <v>6</v>
      </c>
      <c r="D1337" s="2" t="s">
        <v>38</v>
      </c>
      <c r="E1337" s="2" t="s">
        <v>212</v>
      </c>
      <c r="F1337" s="2" t="s">
        <v>3356</v>
      </c>
      <c r="G1337" s="2" t="s">
        <v>3</v>
      </c>
      <c r="H1337" s="2" t="s">
        <v>3359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1254</v>
      </c>
      <c r="P1337" s="2" t="s">
        <v>1692</v>
      </c>
      <c r="Q1337" s="1">
        <v>14555818.75</v>
      </c>
      <c r="R1337" s="1">
        <v>0</v>
      </c>
      <c r="S1337" s="1">
        <v>14555818.75</v>
      </c>
      <c r="T1337" s="1">
        <v>0</v>
      </c>
      <c r="U1337" s="2" t="s">
        <v>0</v>
      </c>
      <c r="V1337" s="1">
        <v>0</v>
      </c>
      <c r="W1337" s="1">
        <v>0</v>
      </c>
      <c r="X1337" s="2" t="s">
        <v>0</v>
      </c>
      <c r="Y1337" s="1">
        <v>0</v>
      </c>
      <c r="Z1337" s="3">
        <v>0</v>
      </c>
      <c r="AA1337" s="3" t="s">
        <v>0</v>
      </c>
      <c r="AB1337" s="3">
        <v>0</v>
      </c>
      <c r="AC1337" s="3">
        <v>0</v>
      </c>
      <c r="AD1337" s="3" t="s">
        <v>0</v>
      </c>
      <c r="AE1337" s="3">
        <v>0</v>
      </c>
    </row>
    <row r="1338" spans="1:31" ht="15" hidden="1" customHeight="1" x14ac:dyDescent="0.25">
      <c r="A1338" s="2" t="s">
        <v>843</v>
      </c>
      <c r="B1338" s="47">
        <v>44284</v>
      </c>
      <c r="C1338" s="2" t="s">
        <v>6</v>
      </c>
      <c r="D1338" s="2" t="s">
        <v>38</v>
      </c>
      <c r="E1338" s="2" t="s">
        <v>212</v>
      </c>
      <c r="F1338" s="2" t="s">
        <v>3356</v>
      </c>
      <c r="G1338" s="2" t="s">
        <v>3</v>
      </c>
      <c r="H1338" s="2" t="s">
        <v>3360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255389955.60000002</v>
      </c>
      <c r="R1338" s="1">
        <v>0</v>
      </c>
      <c r="S1338" s="1">
        <v>215644539.19999999</v>
      </c>
      <c r="T1338" s="1">
        <v>0</v>
      </c>
      <c r="U1338" s="2" t="s">
        <v>0</v>
      </c>
      <c r="V1338" s="1">
        <v>0</v>
      </c>
      <c r="W1338" s="1">
        <v>34263290</v>
      </c>
      <c r="X1338" s="2" t="s">
        <v>9</v>
      </c>
      <c r="Y1338" s="1">
        <v>5482126.3999999994</v>
      </c>
      <c r="Z1338" s="3">
        <v>0</v>
      </c>
      <c r="AA1338" s="3" t="s">
        <v>0</v>
      </c>
      <c r="AB1338" s="3">
        <v>0</v>
      </c>
      <c r="AC1338" s="3">
        <v>0</v>
      </c>
      <c r="AD1338" s="3" t="s">
        <v>0</v>
      </c>
      <c r="AE1338" s="3">
        <v>0</v>
      </c>
    </row>
    <row r="1339" spans="1:31" ht="15" hidden="1" customHeight="1" x14ac:dyDescent="0.25">
      <c r="A1339" s="2" t="s">
        <v>844</v>
      </c>
      <c r="B1339" s="47">
        <v>44284</v>
      </c>
      <c r="C1339" s="2" t="s">
        <v>6</v>
      </c>
      <c r="D1339" s="2" t="s">
        <v>38</v>
      </c>
      <c r="E1339" s="2" t="s">
        <v>212</v>
      </c>
      <c r="F1339" s="2" t="s">
        <v>3356</v>
      </c>
      <c r="G1339" s="2" t="s">
        <v>3</v>
      </c>
      <c r="H1339" s="2" t="s">
        <v>3361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2891</v>
      </c>
      <c r="P1339" s="2" t="s">
        <v>2892</v>
      </c>
      <c r="Q1339" s="1">
        <v>57118649.149999999</v>
      </c>
      <c r="R1339" s="1">
        <v>0</v>
      </c>
      <c r="S1339" s="1">
        <v>56984321.149999999</v>
      </c>
      <c r="T1339" s="1">
        <v>115800</v>
      </c>
      <c r="U1339" s="2" t="s">
        <v>9</v>
      </c>
      <c r="V1339" s="1">
        <v>18528</v>
      </c>
      <c r="W1339" s="1">
        <v>0</v>
      </c>
      <c r="X1339" s="2" t="s">
        <v>0</v>
      </c>
      <c r="Y1339" s="1">
        <v>0</v>
      </c>
      <c r="Z1339" s="3">
        <v>0</v>
      </c>
      <c r="AA1339" s="3" t="s">
        <v>0</v>
      </c>
      <c r="AB1339" s="3">
        <v>0</v>
      </c>
      <c r="AC1339" s="3">
        <v>0</v>
      </c>
      <c r="AD1339" s="3" t="s">
        <v>0</v>
      </c>
      <c r="AE1339" s="3">
        <v>0</v>
      </c>
    </row>
    <row r="1340" spans="1:31" ht="15" hidden="1" customHeight="1" x14ac:dyDescent="0.25">
      <c r="A1340" s="2" t="s">
        <v>845</v>
      </c>
      <c r="B1340" s="47">
        <v>44284</v>
      </c>
      <c r="C1340" s="2" t="s">
        <v>6</v>
      </c>
      <c r="D1340" s="2" t="s">
        <v>38</v>
      </c>
      <c r="E1340" s="2" t="s">
        <v>212</v>
      </c>
      <c r="F1340" s="2" t="s">
        <v>3356</v>
      </c>
      <c r="G1340" s="2" t="s">
        <v>3</v>
      </c>
      <c r="H1340" s="2" t="s">
        <v>3362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</v>
      </c>
      <c r="P1340" s="2" t="s">
        <v>1</v>
      </c>
      <c r="Q1340" s="1">
        <v>499846673.98000002</v>
      </c>
      <c r="R1340" s="1">
        <v>0</v>
      </c>
      <c r="S1340" s="1">
        <v>405311384.99999994</v>
      </c>
      <c r="T1340" s="1">
        <v>0</v>
      </c>
      <c r="U1340" s="2" t="s">
        <v>0</v>
      </c>
      <c r="V1340" s="1">
        <v>0</v>
      </c>
      <c r="W1340" s="1">
        <v>81495938.75</v>
      </c>
      <c r="X1340" s="2" t="s">
        <v>0</v>
      </c>
      <c r="Y1340" s="1">
        <v>13039350.199999999</v>
      </c>
      <c r="Z1340" s="3">
        <v>0</v>
      </c>
      <c r="AA1340" s="3" t="s">
        <v>0</v>
      </c>
      <c r="AB1340" s="3">
        <v>0</v>
      </c>
      <c r="AC1340" s="3">
        <v>0</v>
      </c>
      <c r="AD1340" s="3" t="s">
        <v>0</v>
      </c>
      <c r="AE1340" s="3">
        <v>0</v>
      </c>
    </row>
    <row r="1341" spans="1:31" ht="15" hidden="1" customHeight="1" x14ac:dyDescent="0.25">
      <c r="A1341" s="2" t="s">
        <v>846</v>
      </c>
      <c r="B1341" s="47">
        <v>44284</v>
      </c>
      <c r="C1341" s="2" t="s">
        <v>27</v>
      </c>
      <c r="D1341" s="2" t="s">
        <v>38</v>
      </c>
      <c r="E1341" s="2" t="s">
        <v>4</v>
      </c>
      <c r="F1341" s="2" t="s">
        <v>2779</v>
      </c>
      <c r="G1341" s="2" t="s">
        <v>3</v>
      </c>
      <c r="H1341" s="2" t="s">
        <v>3363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</v>
      </c>
      <c r="P1341" s="2" t="s">
        <v>1</v>
      </c>
      <c r="Q1341" s="1">
        <v>597629792.30840003</v>
      </c>
      <c r="R1341" s="1">
        <v>0</v>
      </c>
      <c r="S1341" s="1">
        <v>301966359.69999993</v>
      </c>
      <c r="T1341" s="1">
        <v>0</v>
      </c>
      <c r="U1341" s="2" t="s">
        <v>0</v>
      </c>
      <c r="V1341" s="1">
        <v>0</v>
      </c>
      <c r="W1341" s="1">
        <v>254882269.48999998</v>
      </c>
      <c r="X1341" s="2" t="s">
        <v>9</v>
      </c>
      <c r="Y1341" s="1">
        <v>40781163.1184</v>
      </c>
      <c r="Z1341" s="3">
        <v>0</v>
      </c>
      <c r="AA1341" s="3" t="s">
        <v>0</v>
      </c>
      <c r="AB1341" s="3">
        <v>0</v>
      </c>
      <c r="AC1341" s="3">
        <v>0</v>
      </c>
      <c r="AD1341" s="3" t="s">
        <v>0</v>
      </c>
      <c r="AE1341" s="3">
        <v>0</v>
      </c>
    </row>
    <row r="1342" spans="1:31" ht="15" hidden="1" customHeight="1" x14ac:dyDescent="0.25">
      <c r="A1342" s="2" t="s">
        <v>847</v>
      </c>
      <c r="B1342" s="47">
        <v>44284</v>
      </c>
      <c r="C1342" s="2" t="s">
        <v>27</v>
      </c>
      <c r="D1342" s="2" t="s">
        <v>38</v>
      </c>
      <c r="E1342" s="2" t="s">
        <v>4</v>
      </c>
      <c r="F1342" s="2" t="s">
        <v>2781</v>
      </c>
      <c r="G1342" s="2" t="s">
        <v>3</v>
      </c>
      <c r="H1342" s="2" t="s">
        <v>3364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1067</v>
      </c>
      <c r="P1342" s="2" t="s">
        <v>1068</v>
      </c>
      <c r="Q1342" s="1">
        <v>12528122.15</v>
      </c>
      <c r="R1342" s="1">
        <v>0</v>
      </c>
      <c r="S1342" s="1">
        <v>9237086.1500000004</v>
      </c>
      <c r="T1342" s="1">
        <v>2837100</v>
      </c>
      <c r="U1342" s="2" t="s">
        <v>9</v>
      </c>
      <c r="V1342" s="1">
        <v>453936</v>
      </c>
      <c r="W1342" s="1">
        <v>0</v>
      </c>
      <c r="X1342" s="2" t="s">
        <v>0</v>
      </c>
      <c r="Y1342" s="1">
        <v>0</v>
      </c>
      <c r="Z1342" s="3">
        <v>0</v>
      </c>
      <c r="AA1342" s="3" t="s">
        <v>0</v>
      </c>
      <c r="AB1342" s="3">
        <v>0</v>
      </c>
      <c r="AC1342" s="3">
        <v>0</v>
      </c>
      <c r="AD1342" s="3" t="s">
        <v>0</v>
      </c>
      <c r="AE1342" s="3">
        <v>0</v>
      </c>
    </row>
    <row r="1343" spans="1:31" ht="15" hidden="1" customHeight="1" x14ac:dyDescent="0.25">
      <c r="A1343" s="2" t="s">
        <v>848</v>
      </c>
      <c r="B1343" s="47">
        <v>44284</v>
      </c>
      <c r="C1343" s="2" t="s">
        <v>27</v>
      </c>
      <c r="D1343" s="2" t="s">
        <v>38</v>
      </c>
      <c r="E1343" s="2" t="s">
        <v>4</v>
      </c>
      <c r="F1343" s="2" t="s">
        <v>2779</v>
      </c>
      <c r="G1343" s="2" t="s">
        <v>3</v>
      </c>
      <c r="H1343" s="2" t="s">
        <v>3365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356753967.91640002</v>
      </c>
      <c r="R1343" s="1">
        <v>0</v>
      </c>
      <c r="S1343" s="1">
        <v>231555195.99999994</v>
      </c>
      <c r="T1343" s="1">
        <v>0</v>
      </c>
      <c r="U1343" s="2" t="s">
        <v>0</v>
      </c>
      <c r="V1343" s="1">
        <v>0</v>
      </c>
      <c r="W1343" s="1">
        <v>107929975.79000001</v>
      </c>
      <c r="X1343" s="2" t="s">
        <v>9</v>
      </c>
      <c r="Y1343" s="1">
        <v>17268796.126399998</v>
      </c>
      <c r="Z1343" s="3">
        <v>0</v>
      </c>
      <c r="AA1343" s="3" t="s">
        <v>0</v>
      </c>
      <c r="AB1343" s="3">
        <v>0</v>
      </c>
      <c r="AC1343" s="3">
        <v>0</v>
      </c>
      <c r="AD1343" s="3" t="s">
        <v>0</v>
      </c>
      <c r="AE1343" s="3">
        <v>0</v>
      </c>
    </row>
    <row r="1344" spans="1:31" ht="15" hidden="1" customHeight="1" x14ac:dyDescent="0.25">
      <c r="A1344" s="2" t="s">
        <v>849</v>
      </c>
      <c r="B1344" s="47">
        <v>44284</v>
      </c>
      <c r="C1344" s="2" t="s">
        <v>6</v>
      </c>
      <c r="D1344" s="2" t="s">
        <v>33</v>
      </c>
      <c r="E1344" s="2" t="s">
        <v>206</v>
      </c>
      <c r="F1344" s="2" t="s">
        <v>2239</v>
      </c>
      <c r="G1344" s="2" t="s">
        <v>3</v>
      </c>
      <c r="H1344" s="2" t="s">
        <v>3366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</v>
      </c>
      <c r="P1344" s="2" t="s">
        <v>1</v>
      </c>
      <c r="Q1344" s="1">
        <v>795273757.74920011</v>
      </c>
      <c r="R1344" s="1">
        <v>0</v>
      </c>
      <c r="S1344" s="1">
        <v>654867655.14999998</v>
      </c>
      <c r="T1344" s="1">
        <v>0</v>
      </c>
      <c r="U1344" s="2" t="s">
        <v>0</v>
      </c>
      <c r="V1344" s="1">
        <v>0</v>
      </c>
      <c r="W1344" s="1">
        <v>121039743.62</v>
      </c>
      <c r="X1344" s="2" t="s">
        <v>0</v>
      </c>
      <c r="Y1344" s="1">
        <v>19366358.979199998</v>
      </c>
      <c r="Z1344" s="3">
        <v>0</v>
      </c>
      <c r="AA1344" s="3" t="s">
        <v>0</v>
      </c>
      <c r="AB1344" s="3">
        <v>0</v>
      </c>
      <c r="AC1344" s="3">
        <v>0</v>
      </c>
      <c r="AD1344" s="3" t="s">
        <v>0</v>
      </c>
      <c r="AE1344" s="3">
        <v>0</v>
      </c>
    </row>
    <row r="1345" spans="1:31" ht="15" hidden="1" customHeight="1" x14ac:dyDescent="0.25">
      <c r="A1345" s="2" t="s">
        <v>850</v>
      </c>
      <c r="B1345" s="47">
        <v>44284</v>
      </c>
      <c r="C1345" s="2" t="s">
        <v>6</v>
      </c>
      <c r="D1345" s="2" t="s">
        <v>33</v>
      </c>
      <c r="E1345" s="2" t="s">
        <v>206</v>
      </c>
      <c r="F1345" s="2" t="s">
        <v>2239</v>
      </c>
      <c r="G1345" s="2" t="s">
        <v>3</v>
      </c>
      <c r="H1345" s="2" t="s">
        <v>3367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1011</v>
      </c>
      <c r="P1345" s="2" t="s">
        <v>1012</v>
      </c>
      <c r="Q1345" s="1">
        <v>5887773.7999999998</v>
      </c>
      <c r="R1345" s="1">
        <v>0</v>
      </c>
      <c r="S1345" s="1">
        <v>2919125</v>
      </c>
      <c r="T1345" s="1">
        <v>2559180</v>
      </c>
      <c r="U1345" s="2" t="s">
        <v>9</v>
      </c>
      <c r="V1345" s="1">
        <v>409468.8</v>
      </c>
      <c r="W1345" s="1">
        <v>0</v>
      </c>
      <c r="X1345" s="2" t="s">
        <v>0</v>
      </c>
      <c r="Y1345" s="1">
        <v>0</v>
      </c>
      <c r="Z1345" s="3">
        <v>0</v>
      </c>
      <c r="AA1345" s="3" t="s">
        <v>0</v>
      </c>
      <c r="AB1345" s="3">
        <v>0</v>
      </c>
      <c r="AC1345" s="3">
        <v>0</v>
      </c>
      <c r="AD1345" s="3" t="s">
        <v>0</v>
      </c>
      <c r="AE1345" s="3">
        <v>0</v>
      </c>
    </row>
    <row r="1346" spans="1:31" ht="15" hidden="1" customHeight="1" x14ac:dyDescent="0.25">
      <c r="A1346" s="2" t="s">
        <v>851</v>
      </c>
      <c r="B1346" s="47">
        <v>44284</v>
      </c>
      <c r="C1346" s="2" t="s">
        <v>6</v>
      </c>
      <c r="D1346" s="2" t="s">
        <v>33</v>
      </c>
      <c r="E1346" s="2" t="s">
        <v>206</v>
      </c>
      <c r="F1346" s="2" t="s">
        <v>2239</v>
      </c>
      <c r="G1346" s="2" t="s">
        <v>3</v>
      </c>
      <c r="H1346" s="2" t="s">
        <v>3368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1">
        <v>746629607.61640012</v>
      </c>
      <c r="R1346" s="1">
        <v>0</v>
      </c>
      <c r="S1346" s="1">
        <v>597392947.39999998</v>
      </c>
      <c r="T1346" s="1">
        <v>0</v>
      </c>
      <c r="U1346" s="2" t="s">
        <v>0</v>
      </c>
      <c r="V1346" s="1">
        <v>0</v>
      </c>
      <c r="W1346" s="1">
        <v>128652293.28999999</v>
      </c>
      <c r="X1346" s="2" t="s">
        <v>9</v>
      </c>
      <c r="Y1346" s="1">
        <v>20584366.926400002</v>
      </c>
      <c r="Z1346" s="3">
        <v>0</v>
      </c>
      <c r="AA1346" s="3" t="s">
        <v>0</v>
      </c>
      <c r="AB1346" s="3">
        <v>0</v>
      </c>
      <c r="AC1346" s="3">
        <v>0</v>
      </c>
      <c r="AD1346" s="3" t="s">
        <v>0</v>
      </c>
      <c r="AE1346" s="3">
        <v>0</v>
      </c>
    </row>
    <row r="1347" spans="1:31" ht="15" hidden="1" customHeight="1" x14ac:dyDescent="0.25">
      <c r="A1347" s="2" t="s">
        <v>852</v>
      </c>
      <c r="B1347" s="47">
        <v>44284</v>
      </c>
      <c r="C1347" s="2" t="s">
        <v>27</v>
      </c>
      <c r="D1347" s="2" t="s">
        <v>33</v>
      </c>
      <c r="E1347" s="2" t="s">
        <v>32</v>
      </c>
      <c r="F1347" s="2" t="s">
        <v>2983</v>
      </c>
      <c r="G1347" s="2" t="s">
        <v>3</v>
      </c>
      <c r="H1347" s="2" t="s">
        <v>3369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1">
        <v>17764480</v>
      </c>
      <c r="R1347" s="1">
        <v>0</v>
      </c>
      <c r="S1347" s="1">
        <v>17279600</v>
      </c>
      <c r="T1347" s="1">
        <v>0</v>
      </c>
      <c r="U1347" s="2" t="s">
        <v>0</v>
      </c>
      <c r="V1347" s="1">
        <v>0</v>
      </c>
      <c r="W1347" s="1">
        <v>418000</v>
      </c>
      <c r="X1347" s="2" t="s">
        <v>0</v>
      </c>
      <c r="Y1347" s="1">
        <v>66880</v>
      </c>
      <c r="Z1347" s="3">
        <v>0</v>
      </c>
      <c r="AA1347" s="3" t="s">
        <v>0</v>
      </c>
      <c r="AB1347" s="3">
        <v>0</v>
      </c>
      <c r="AC1347" s="3">
        <v>0</v>
      </c>
      <c r="AD1347" s="3" t="s">
        <v>0</v>
      </c>
      <c r="AE1347" s="3">
        <v>0</v>
      </c>
    </row>
    <row r="1348" spans="1:31" ht="15" hidden="1" customHeight="1" x14ac:dyDescent="0.25">
      <c r="A1348" s="2" t="s">
        <v>853</v>
      </c>
      <c r="B1348" s="47">
        <v>44284</v>
      </c>
      <c r="C1348" s="2" t="s">
        <v>27</v>
      </c>
      <c r="D1348" s="2" t="s">
        <v>33</v>
      </c>
      <c r="E1348" s="2" t="s">
        <v>32</v>
      </c>
      <c r="F1348" s="2" t="s">
        <v>2985</v>
      </c>
      <c r="G1348" s="2" t="s">
        <v>3</v>
      </c>
      <c r="H1348" s="2" t="s">
        <v>3370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760</v>
      </c>
      <c r="P1348" s="2" t="s">
        <v>761</v>
      </c>
      <c r="Q1348" s="1">
        <v>6302205</v>
      </c>
      <c r="R1348" s="1">
        <v>0</v>
      </c>
      <c r="S1348" s="1">
        <v>6302205</v>
      </c>
      <c r="T1348" s="1">
        <v>0</v>
      </c>
      <c r="U1348" s="2" t="s">
        <v>0</v>
      </c>
      <c r="V1348" s="1">
        <v>0</v>
      </c>
      <c r="W1348" s="1">
        <v>0</v>
      </c>
      <c r="X1348" s="2" t="s">
        <v>0</v>
      </c>
      <c r="Y1348" s="1">
        <v>0</v>
      </c>
      <c r="Z1348" s="3">
        <v>0</v>
      </c>
      <c r="AA1348" s="3" t="s">
        <v>0</v>
      </c>
      <c r="AB1348" s="3">
        <v>0</v>
      </c>
      <c r="AC1348" s="3">
        <v>0</v>
      </c>
      <c r="AD1348" s="3" t="s">
        <v>0</v>
      </c>
      <c r="AE1348" s="3">
        <v>0</v>
      </c>
    </row>
    <row r="1349" spans="1:31" ht="15" hidden="1" customHeight="1" x14ac:dyDescent="0.25">
      <c r="A1349" s="2" t="s">
        <v>854</v>
      </c>
      <c r="B1349" s="47">
        <v>44284</v>
      </c>
      <c r="C1349" s="2" t="s">
        <v>27</v>
      </c>
      <c r="D1349" s="2" t="s">
        <v>33</v>
      </c>
      <c r="E1349" s="2" t="s">
        <v>32</v>
      </c>
      <c r="F1349" s="2" t="s">
        <v>2983</v>
      </c>
      <c r="G1349" s="2" t="s">
        <v>3</v>
      </c>
      <c r="H1349" s="2" t="s">
        <v>3371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2</v>
      </c>
      <c r="P1349" s="2" t="s">
        <v>1</v>
      </c>
      <c r="Q1349" s="1">
        <v>341276444.2428</v>
      </c>
      <c r="R1349" s="1">
        <v>0</v>
      </c>
      <c r="S1349" s="1">
        <v>208331190.25</v>
      </c>
      <c r="T1349" s="1">
        <v>0</v>
      </c>
      <c r="U1349" s="2" t="s">
        <v>0</v>
      </c>
      <c r="V1349" s="1">
        <v>0</v>
      </c>
      <c r="W1349" s="1">
        <v>114607977.58</v>
      </c>
      <c r="X1349" s="2" t="s">
        <v>0</v>
      </c>
      <c r="Y1349" s="1">
        <v>18337276.412799999</v>
      </c>
      <c r="Z1349" s="3">
        <v>0</v>
      </c>
      <c r="AA1349" s="3" t="s">
        <v>0</v>
      </c>
      <c r="AB1349" s="3">
        <v>0</v>
      </c>
      <c r="AC1349" s="3">
        <v>0</v>
      </c>
      <c r="AD1349" s="3" t="s">
        <v>0</v>
      </c>
      <c r="AE1349" s="3">
        <v>0</v>
      </c>
    </row>
    <row r="1350" spans="1:31" ht="15" hidden="1" customHeight="1" x14ac:dyDescent="0.25">
      <c r="A1350" s="2" t="s">
        <v>855</v>
      </c>
      <c r="B1350" s="47">
        <v>44284</v>
      </c>
      <c r="C1350" s="2" t="s">
        <v>27</v>
      </c>
      <c r="D1350" s="2" t="s">
        <v>33</v>
      </c>
      <c r="E1350" s="2" t="s">
        <v>32</v>
      </c>
      <c r="F1350" s="2" t="s">
        <v>2985</v>
      </c>
      <c r="G1350" s="2" t="s">
        <v>3</v>
      </c>
      <c r="H1350" s="2" t="s">
        <v>3372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3373</v>
      </c>
      <c r="P1350" s="2" t="s">
        <v>3374</v>
      </c>
      <c r="Q1350" s="1">
        <v>33483184</v>
      </c>
      <c r="R1350" s="1">
        <v>0</v>
      </c>
      <c r="S1350" s="1">
        <v>29722000</v>
      </c>
      <c r="T1350" s="1">
        <v>3242400</v>
      </c>
      <c r="U1350" s="2" t="s">
        <v>9</v>
      </c>
      <c r="V1350" s="1">
        <v>518784</v>
      </c>
      <c r="W1350" s="1">
        <v>0</v>
      </c>
      <c r="X1350" s="2" t="s">
        <v>0</v>
      </c>
      <c r="Y1350" s="1">
        <v>0</v>
      </c>
      <c r="Z1350" s="3">
        <v>0</v>
      </c>
      <c r="AA1350" s="3" t="s">
        <v>0</v>
      </c>
      <c r="AB1350" s="3">
        <v>0</v>
      </c>
      <c r="AC1350" s="3">
        <v>0</v>
      </c>
      <c r="AD1350" s="3" t="s">
        <v>0</v>
      </c>
      <c r="AE1350" s="3">
        <v>0</v>
      </c>
    </row>
    <row r="1351" spans="1:31" ht="15" hidden="1" customHeight="1" x14ac:dyDescent="0.25">
      <c r="A1351" s="2" t="s">
        <v>856</v>
      </c>
      <c r="B1351" s="47">
        <v>44284</v>
      </c>
      <c r="C1351" s="2" t="s">
        <v>27</v>
      </c>
      <c r="D1351" s="2" t="s">
        <v>33</v>
      </c>
      <c r="E1351" s="2" t="s">
        <v>32</v>
      </c>
      <c r="F1351" s="2" t="s">
        <v>2983</v>
      </c>
      <c r="G1351" s="2" t="s">
        <v>3</v>
      </c>
      <c r="H1351" s="2" t="s">
        <v>3375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126344362.9824</v>
      </c>
      <c r="R1351" s="1">
        <v>0</v>
      </c>
      <c r="S1351" s="1">
        <v>96443701.700000003</v>
      </c>
      <c r="T1351" s="1">
        <v>0</v>
      </c>
      <c r="U1351" s="2" t="s">
        <v>0</v>
      </c>
      <c r="V1351" s="1">
        <v>0</v>
      </c>
      <c r="W1351" s="1">
        <v>25776432.140000001</v>
      </c>
      <c r="X1351" s="2" t="s">
        <v>9</v>
      </c>
      <c r="Y1351" s="1">
        <v>4124229.1423999998</v>
      </c>
      <c r="Z1351" s="3">
        <v>0</v>
      </c>
      <c r="AA1351" s="3" t="s">
        <v>0</v>
      </c>
      <c r="AB1351" s="3">
        <v>0</v>
      </c>
      <c r="AC1351" s="3">
        <v>0</v>
      </c>
      <c r="AD1351" s="3" t="s">
        <v>0</v>
      </c>
      <c r="AE1351" s="3">
        <v>0</v>
      </c>
    </row>
    <row r="1352" spans="1:31" ht="15" hidden="1" customHeight="1" x14ac:dyDescent="0.25">
      <c r="A1352" s="2" t="s">
        <v>857</v>
      </c>
      <c r="B1352" s="47">
        <v>44284</v>
      </c>
      <c r="C1352" s="2" t="s">
        <v>27</v>
      </c>
      <c r="D1352" s="2" t="s">
        <v>33</v>
      </c>
      <c r="E1352" s="2" t="s">
        <v>32</v>
      </c>
      <c r="F1352" s="2" t="s">
        <v>2985</v>
      </c>
      <c r="G1352" s="2" t="s">
        <v>3</v>
      </c>
      <c r="H1352" s="2" t="s">
        <v>3376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1052</v>
      </c>
      <c r="P1352" s="2" t="s">
        <v>1053</v>
      </c>
      <c r="Q1352" s="1">
        <v>45856269.25</v>
      </c>
      <c r="R1352" s="1">
        <v>0</v>
      </c>
      <c r="S1352" s="1">
        <v>40595089.25</v>
      </c>
      <c r="T1352" s="1">
        <v>4535500</v>
      </c>
      <c r="U1352" s="2" t="s">
        <v>9</v>
      </c>
      <c r="V1352" s="1">
        <v>725680</v>
      </c>
      <c r="W1352" s="1">
        <v>0</v>
      </c>
      <c r="X1352" s="2" t="s">
        <v>0</v>
      </c>
      <c r="Y1352" s="1">
        <v>0</v>
      </c>
      <c r="Z1352" s="3">
        <v>0</v>
      </c>
      <c r="AA1352" s="3" t="s">
        <v>0</v>
      </c>
      <c r="AB1352" s="3">
        <v>0</v>
      </c>
      <c r="AC1352" s="3">
        <v>0</v>
      </c>
      <c r="AD1352" s="3" t="s">
        <v>0</v>
      </c>
      <c r="AE1352" s="3">
        <v>0</v>
      </c>
    </row>
    <row r="1353" spans="1:31" ht="15" hidden="1" customHeight="1" x14ac:dyDescent="0.25">
      <c r="A1353" s="2" t="s">
        <v>858</v>
      </c>
      <c r="B1353" s="47">
        <v>44284</v>
      </c>
      <c r="C1353" s="2" t="s">
        <v>27</v>
      </c>
      <c r="D1353" s="2" t="s">
        <v>33</v>
      </c>
      <c r="E1353" s="2" t="s">
        <v>32</v>
      </c>
      <c r="F1353" s="2" t="s">
        <v>2983</v>
      </c>
      <c r="G1353" s="2" t="s">
        <v>3</v>
      </c>
      <c r="H1353" s="2" t="s">
        <v>3377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2</v>
      </c>
      <c r="P1353" s="2" t="s">
        <v>1</v>
      </c>
      <c r="Q1353" s="1">
        <v>224536472.03640002</v>
      </c>
      <c r="R1353" s="1">
        <v>0</v>
      </c>
      <c r="S1353" s="1">
        <v>176645227.90000001</v>
      </c>
      <c r="T1353" s="1">
        <v>0</v>
      </c>
      <c r="U1353" s="2" t="s">
        <v>0</v>
      </c>
      <c r="V1353" s="1">
        <v>0</v>
      </c>
      <c r="W1353" s="1">
        <v>41285555.289999999</v>
      </c>
      <c r="X1353" s="2" t="s">
        <v>9</v>
      </c>
      <c r="Y1353" s="1">
        <v>6605688.8464000002</v>
      </c>
      <c r="Z1353" s="3">
        <v>0</v>
      </c>
      <c r="AA1353" s="3" t="s">
        <v>0</v>
      </c>
      <c r="AB1353" s="3">
        <v>0</v>
      </c>
      <c r="AC1353" s="3">
        <v>0</v>
      </c>
      <c r="AD1353" s="3" t="s">
        <v>0</v>
      </c>
      <c r="AE1353" s="3">
        <v>0</v>
      </c>
    </row>
    <row r="1354" spans="1:31" ht="15" hidden="1" customHeight="1" x14ac:dyDescent="0.25">
      <c r="A1354" s="2" t="s">
        <v>859</v>
      </c>
      <c r="B1354" s="47">
        <v>44284</v>
      </c>
      <c r="C1354" s="2" t="s">
        <v>27</v>
      </c>
      <c r="D1354" s="2" t="s">
        <v>33</v>
      </c>
      <c r="E1354" s="2" t="s">
        <v>32</v>
      </c>
      <c r="F1354" s="2" t="s">
        <v>2985</v>
      </c>
      <c r="G1354" s="2" t="s">
        <v>13</v>
      </c>
      <c r="H1354" s="2" t="s">
        <v>1</v>
      </c>
      <c r="I1354" s="1" t="s">
        <v>1248</v>
      </c>
      <c r="J1354" s="1" t="s">
        <v>1</v>
      </c>
      <c r="K1354" s="1" t="s">
        <v>3378</v>
      </c>
      <c r="L1354" s="1" t="s">
        <v>3379</v>
      </c>
      <c r="M1354" s="1">
        <v>13645100</v>
      </c>
      <c r="N1354" s="2" t="s">
        <v>12</v>
      </c>
      <c r="O1354" s="2" t="s">
        <v>3380</v>
      </c>
      <c r="P1354" s="2" t="s">
        <v>3381</v>
      </c>
      <c r="Q1354" s="1">
        <v>-6697100</v>
      </c>
      <c r="R1354" s="1">
        <v>0</v>
      </c>
      <c r="S1354" s="1">
        <v>-6697100</v>
      </c>
      <c r="T1354" s="1">
        <v>0</v>
      </c>
      <c r="U1354" s="2" t="s">
        <v>0</v>
      </c>
      <c r="V1354" s="1">
        <v>0</v>
      </c>
      <c r="W1354" s="1">
        <v>0</v>
      </c>
      <c r="X1354" s="2" t="s">
        <v>0</v>
      </c>
      <c r="Y1354" s="1">
        <v>0</v>
      </c>
      <c r="Z1354" s="3">
        <v>0</v>
      </c>
      <c r="AA1354" s="3" t="s">
        <v>0</v>
      </c>
      <c r="AB1354" s="3">
        <v>0</v>
      </c>
      <c r="AC1354" s="3">
        <v>0</v>
      </c>
      <c r="AD1354" s="3" t="s">
        <v>0</v>
      </c>
      <c r="AE1354" s="3">
        <v>0</v>
      </c>
    </row>
    <row r="1355" spans="1:31" ht="15" hidden="1" customHeight="1" x14ac:dyDescent="0.25">
      <c r="A1355" s="2" t="s">
        <v>860</v>
      </c>
      <c r="B1355" s="47">
        <v>44284</v>
      </c>
      <c r="C1355" s="2" t="s">
        <v>6</v>
      </c>
      <c r="D1355" s="2" t="s">
        <v>26</v>
      </c>
      <c r="E1355" s="2" t="s">
        <v>200</v>
      </c>
      <c r="F1355" s="2" t="s">
        <v>2870</v>
      </c>
      <c r="G1355" s="2" t="s">
        <v>3</v>
      </c>
      <c r="H1355" s="2" t="s">
        <v>3382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43923535</v>
      </c>
      <c r="R1355" s="1">
        <v>0</v>
      </c>
      <c r="S1355" s="1">
        <v>40342035</v>
      </c>
      <c r="T1355" s="1">
        <v>0</v>
      </c>
      <c r="U1355" s="2" t="s">
        <v>0</v>
      </c>
      <c r="V1355" s="1">
        <v>0</v>
      </c>
      <c r="W1355" s="1">
        <v>3087500</v>
      </c>
      <c r="X1355" s="2" t="s">
        <v>9</v>
      </c>
      <c r="Y1355" s="1">
        <v>494000</v>
      </c>
      <c r="Z1355" s="3">
        <v>0</v>
      </c>
      <c r="AA1355" s="3" t="s">
        <v>0</v>
      </c>
      <c r="AB1355" s="3">
        <v>0</v>
      </c>
      <c r="AC1355" s="3">
        <v>0</v>
      </c>
      <c r="AD1355" s="3" t="s">
        <v>0</v>
      </c>
      <c r="AE1355" s="3">
        <v>0</v>
      </c>
    </row>
    <row r="1356" spans="1:31" ht="15" hidden="1" customHeight="1" x14ac:dyDescent="0.25">
      <c r="A1356" s="2" t="s">
        <v>861</v>
      </c>
      <c r="B1356" s="47">
        <v>44284</v>
      </c>
      <c r="C1356" s="2" t="s">
        <v>6</v>
      </c>
      <c r="D1356" s="2" t="s">
        <v>26</v>
      </c>
      <c r="E1356" s="2" t="s">
        <v>200</v>
      </c>
      <c r="F1356" s="2" t="s">
        <v>2870</v>
      </c>
      <c r="G1356" s="2" t="s">
        <v>3</v>
      </c>
      <c r="H1356" s="2" t="s">
        <v>3383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359</v>
      </c>
      <c r="P1356" s="2" t="s">
        <v>1439</v>
      </c>
      <c r="Q1356" s="1">
        <v>10726195.4</v>
      </c>
      <c r="R1356" s="1">
        <v>0</v>
      </c>
      <c r="S1356" s="1">
        <v>8218925</v>
      </c>
      <c r="T1356" s="1">
        <v>2161440</v>
      </c>
      <c r="U1356" s="2" t="s">
        <v>9</v>
      </c>
      <c r="V1356" s="1">
        <v>345830.40000000002</v>
      </c>
      <c r="W1356" s="1">
        <v>0</v>
      </c>
      <c r="X1356" s="2" t="s">
        <v>0</v>
      </c>
      <c r="Y1356" s="1">
        <v>0</v>
      </c>
      <c r="Z1356" s="3">
        <v>0</v>
      </c>
      <c r="AA1356" s="3" t="s">
        <v>0</v>
      </c>
      <c r="AB1356" s="3">
        <v>0</v>
      </c>
      <c r="AC1356" s="3">
        <v>0</v>
      </c>
      <c r="AD1356" s="3" t="s">
        <v>0</v>
      </c>
      <c r="AE1356" s="3">
        <v>0</v>
      </c>
    </row>
    <row r="1357" spans="1:31" ht="15" hidden="1" customHeight="1" x14ac:dyDescent="0.25">
      <c r="A1357" s="2" t="s">
        <v>862</v>
      </c>
      <c r="B1357" s="47">
        <v>44284</v>
      </c>
      <c r="C1357" s="2" t="s">
        <v>6</v>
      </c>
      <c r="D1357" s="2" t="s">
        <v>26</v>
      </c>
      <c r="E1357" s="2" t="s">
        <v>200</v>
      </c>
      <c r="F1357" s="2" t="s">
        <v>2870</v>
      </c>
      <c r="G1357" s="2" t="s">
        <v>3</v>
      </c>
      <c r="H1357" s="2" t="s">
        <v>3384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1">
        <v>369831501.19999999</v>
      </c>
      <c r="R1357" s="1">
        <v>0</v>
      </c>
      <c r="S1357" s="1">
        <v>272625624</v>
      </c>
      <c r="T1357" s="1">
        <v>0</v>
      </c>
      <c r="U1357" s="2" t="s">
        <v>0</v>
      </c>
      <c r="V1357" s="1">
        <v>0</v>
      </c>
      <c r="W1357" s="1">
        <v>83798170</v>
      </c>
      <c r="X1357" s="2" t="s">
        <v>0</v>
      </c>
      <c r="Y1357" s="1">
        <v>13407707.199999999</v>
      </c>
      <c r="Z1357" s="3">
        <v>0</v>
      </c>
      <c r="AA1357" s="3" t="s">
        <v>0</v>
      </c>
      <c r="AB1357" s="3">
        <v>0</v>
      </c>
      <c r="AC1357" s="3">
        <v>0</v>
      </c>
      <c r="AD1357" s="3" t="s">
        <v>0</v>
      </c>
      <c r="AE1357" s="3">
        <v>0</v>
      </c>
    </row>
    <row r="1358" spans="1:31" ht="15" hidden="1" customHeight="1" x14ac:dyDescent="0.25">
      <c r="A1358" s="2" t="s">
        <v>863</v>
      </c>
      <c r="B1358" s="47">
        <v>44284</v>
      </c>
      <c r="C1358" s="2" t="s">
        <v>6</v>
      </c>
      <c r="D1358" s="2" t="s">
        <v>26</v>
      </c>
      <c r="E1358" s="2" t="s">
        <v>200</v>
      </c>
      <c r="F1358" s="2" t="s">
        <v>2870</v>
      </c>
      <c r="G1358" s="2" t="s">
        <v>3</v>
      </c>
      <c r="H1358" s="2" t="s">
        <v>3385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413</v>
      </c>
      <c r="P1358" s="2" t="s">
        <v>414</v>
      </c>
      <c r="Q1358" s="1">
        <v>83403825</v>
      </c>
      <c r="R1358" s="1">
        <v>0</v>
      </c>
      <c r="S1358" s="1">
        <v>58256185</v>
      </c>
      <c r="T1358" s="1">
        <v>21679000</v>
      </c>
      <c r="U1358" s="2" t="s">
        <v>9</v>
      </c>
      <c r="V1358" s="1">
        <v>3468640</v>
      </c>
      <c r="W1358" s="1">
        <v>0</v>
      </c>
      <c r="X1358" s="2" t="s">
        <v>0</v>
      </c>
      <c r="Y1358" s="1">
        <v>0</v>
      </c>
      <c r="Z1358" s="3">
        <v>0</v>
      </c>
      <c r="AA1358" s="3" t="s">
        <v>0</v>
      </c>
      <c r="AB1358" s="3">
        <v>0</v>
      </c>
      <c r="AC1358" s="3">
        <v>0</v>
      </c>
      <c r="AD1358" s="3" t="s">
        <v>0</v>
      </c>
      <c r="AE1358" s="3">
        <v>0</v>
      </c>
    </row>
    <row r="1359" spans="1:31" ht="15" hidden="1" customHeight="1" x14ac:dyDescent="0.25">
      <c r="A1359" s="2" t="s">
        <v>866</v>
      </c>
      <c r="B1359" s="47">
        <v>44284</v>
      </c>
      <c r="C1359" s="2" t="s">
        <v>6</v>
      </c>
      <c r="D1359" s="2" t="s">
        <v>26</v>
      </c>
      <c r="E1359" s="2" t="s">
        <v>200</v>
      </c>
      <c r="F1359" s="2" t="s">
        <v>2870</v>
      </c>
      <c r="G1359" s="2" t="s">
        <v>3</v>
      </c>
      <c r="H1359" s="2" t="s">
        <v>3386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686216540.02600002</v>
      </c>
      <c r="R1359" s="1">
        <v>0</v>
      </c>
      <c r="S1359" s="1">
        <v>523544863.85000002</v>
      </c>
      <c r="T1359" s="1">
        <v>0</v>
      </c>
      <c r="U1359" s="2" t="s">
        <v>0</v>
      </c>
      <c r="V1359" s="1">
        <v>0</v>
      </c>
      <c r="W1359" s="1">
        <v>140234203.59999999</v>
      </c>
      <c r="X1359" s="2" t="s">
        <v>9</v>
      </c>
      <c r="Y1359" s="1">
        <v>22437472.576000001</v>
      </c>
      <c r="Z1359" s="3">
        <v>0</v>
      </c>
      <c r="AA1359" s="3" t="s">
        <v>0</v>
      </c>
      <c r="AB1359" s="3">
        <v>0</v>
      </c>
      <c r="AC1359" s="3">
        <v>0</v>
      </c>
      <c r="AD1359" s="3" t="s">
        <v>0</v>
      </c>
      <c r="AE1359" s="3">
        <v>0</v>
      </c>
    </row>
    <row r="1360" spans="1:31" ht="15" hidden="1" customHeight="1" x14ac:dyDescent="0.25">
      <c r="A1360" s="2" t="s">
        <v>867</v>
      </c>
      <c r="B1360" s="47">
        <v>44284</v>
      </c>
      <c r="C1360" s="2" t="s">
        <v>27</v>
      </c>
      <c r="D1360" s="2" t="s">
        <v>26</v>
      </c>
      <c r="E1360" s="2" t="s">
        <v>253</v>
      </c>
      <c r="F1360" s="2" t="s">
        <v>2555</v>
      </c>
      <c r="G1360" s="2" t="s">
        <v>3</v>
      </c>
      <c r="H1360" s="2" t="s">
        <v>3387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1">
        <v>276988934.83640003</v>
      </c>
      <c r="R1360" s="1">
        <v>0</v>
      </c>
      <c r="S1360" s="1">
        <v>170298050.5</v>
      </c>
      <c r="T1360" s="1">
        <v>0</v>
      </c>
      <c r="U1360" s="2" t="s">
        <v>0</v>
      </c>
      <c r="V1360" s="1">
        <v>0</v>
      </c>
      <c r="W1360" s="1">
        <v>91974900.290000007</v>
      </c>
      <c r="X1360" s="2" t="s">
        <v>0</v>
      </c>
      <c r="Y1360" s="1">
        <v>14715984.046399999</v>
      </c>
      <c r="Z1360" s="3">
        <v>0</v>
      </c>
      <c r="AA1360" s="3" t="s">
        <v>0</v>
      </c>
      <c r="AB1360" s="3">
        <v>0</v>
      </c>
      <c r="AC1360" s="3">
        <v>0</v>
      </c>
      <c r="AD1360" s="3" t="s">
        <v>0</v>
      </c>
      <c r="AE1360" s="3">
        <v>0</v>
      </c>
    </row>
    <row r="1361" spans="1:31" ht="15" hidden="1" customHeight="1" x14ac:dyDescent="0.25">
      <c r="A1361" s="2" t="s">
        <v>868</v>
      </c>
      <c r="B1361" s="47">
        <v>44284</v>
      </c>
      <c r="C1361" s="2" t="s">
        <v>6</v>
      </c>
      <c r="D1361" s="2" t="s">
        <v>24</v>
      </c>
      <c r="E1361" s="2" t="s">
        <v>196</v>
      </c>
      <c r="F1361" s="2" t="s">
        <v>1220</v>
      </c>
      <c r="G1361" s="2" t="s">
        <v>3</v>
      </c>
      <c r="H1361" s="2" t="s">
        <v>3388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403545436.09120005</v>
      </c>
      <c r="R1361" s="1">
        <v>0</v>
      </c>
      <c r="S1361" s="1">
        <v>324498154.15000004</v>
      </c>
      <c r="T1361" s="1">
        <v>0</v>
      </c>
      <c r="U1361" s="2" t="s">
        <v>0</v>
      </c>
      <c r="V1361" s="1">
        <v>0</v>
      </c>
      <c r="W1361" s="1">
        <v>68144208.569999993</v>
      </c>
      <c r="X1361" s="2" t="s">
        <v>9</v>
      </c>
      <c r="Y1361" s="1">
        <v>10903073.371199997</v>
      </c>
      <c r="Z1361" s="3">
        <v>0</v>
      </c>
      <c r="AA1361" s="3" t="s">
        <v>0</v>
      </c>
      <c r="AB1361" s="3">
        <v>0</v>
      </c>
      <c r="AC1361" s="3">
        <v>0</v>
      </c>
      <c r="AD1361" s="3" t="s">
        <v>0</v>
      </c>
      <c r="AE1361" s="3">
        <v>0</v>
      </c>
    </row>
    <row r="1362" spans="1:31" ht="15" hidden="1" customHeight="1" x14ac:dyDescent="0.25">
      <c r="A1362" s="2" t="s">
        <v>869</v>
      </c>
      <c r="B1362" s="47">
        <v>44284</v>
      </c>
      <c r="C1362" s="2" t="s">
        <v>6</v>
      </c>
      <c r="D1362" s="2" t="s">
        <v>24</v>
      </c>
      <c r="E1362" s="2" t="s">
        <v>196</v>
      </c>
      <c r="F1362" s="2" t="s">
        <v>1220</v>
      </c>
      <c r="G1362" s="2" t="s">
        <v>3</v>
      </c>
      <c r="H1362" s="2" t="s">
        <v>3389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3390</v>
      </c>
      <c r="P1362" s="2" t="s">
        <v>3391</v>
      </c>
      <c r="Q1362" s="1">
        <v>127763616.45</v>
      </c>
      <c r="R1362" s="1">
        <v>0</v>
      </c>
      <c r="S1362" s="1">
        <v>65538409.25</v>
      </c>
      <c r="T1362" s="1">
        <v>53642420</v>
      </c>
      <c r="U1362" s="2" t="s">
        <v>9</v>
      </c>
      <c r="V1362" s="1">
        <v>8582787.1999999993</v>
      </c>
      <c r="W1362" s="1">
        <v>0</v>
      </c>
      <c r="X1362" s="2" t="s">
        <v>0</v>
      </c>
      <c r="Y1362" s="1">
        <v>0</v>
      </c>
      <c r="Z1362" s="3">
        <v>0</v>
      </c>
      <c r="AA1362" s="3" t="s">
        <v>0</v>
      </c>
      <c r="AB1362" s="3">
        <v>0</v>
      </c>
      <c r="AC1362" s="3">
        <v>0</v>
      </c>
      <c r="AD1362" s="3" t="s">
        <v>0</v>
      </c>
      <c r="AE1362" s="3">
        <v>0</v>
      </c>
    </row>
    <row r="1363" spans="1:31" ht="15" hidden="1" customHeight="1" x14ac:dyDescent="0.25">
      <c r="A1363" s="2" t="s">
        <v>870</v>
      </c>
      <c r="B1363" s="47">
        <v>44284</v>
      </c>
      <c r="C1363" s="2" t="s">
        <v>6</v>
      </c>
      <c r="D1363" s="2" t="s">
        <v>24</v>
      </c>
      <c r="E1363" s="2" t="s">
        <v>196</v>
      </c>
      <c r="F1363" s="2" t="s">
        <v>1220</v>
      </c>
      <c r="G1363" s="2" t="s">
        <v>3</v>
      </c>
      <c r="H1363" s="2" t="s">
        <v>3392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1219691481.4024003</v>
      </c>
      <c r="R1363" s="1">
        <v>0</v>
      </c>
      <c r="S1363" s="1">
        <v>969527599.20000017</v>
      </c>
      <c r="T1363" s="1">
        <v>0</v>
      </c>
      <c r="U1363" s="2" t="s">
        <v>0</v>
      </c>
      <c r="V1363" s="1">
        <v>0</v>
      </c>
      <c r="W1363" s="1">
        <v>215658519.13999999</v>
      </c>
      <c r="X1363" s="2" t="s">
        <v>9</v>
      </c>
      <c r="Y1363" s="1">
        <v>34505363.062399998</v>
      </c>
      <c r="Z1363" s="3">
        <v>0</v>
      </c>
      <c r="AA1363" s="3" t="s">
        <v>0</v>
      </c>
      <c r="AB1363" s="3">
        <v>0</v>
      </c>
      <c r="AC1363" s="3">
        <v>0</v>
      </c>
      <c r="AD1363" s="3" t="s">
        <v>0</v>
      </c>
      <c r="AE1363" s="3">
        <v>0</v>
      </c>
    </row>
    <row r="1364" spans="1:31" ht="15" hidden="1" customHeight="1" x14ac:dyDescent="0.25">
      <c r="A1364" s="2" t="s">
        <v>871</v>
      </c>
      <c r="B1364" s="47">
        <v>44284</v>
      </c>
      <c r="C1364" s="2" t="s">
        <v>27</v>
      </c>
      <c r="D1364" s="2" t="s">
        <v>24</v>
      </c>
      <c r="E1364" s="2" t="s">
        <v>358</v>
      </c>
      <c r="F1364" s="2" t="s">
        <v>1071</v>
      </c>
      <c r="G1364" s="2" t="s">
        <v>3</v>
      </c>
      <c r="H1364" s="2" t="s">
        <v>3393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439211383.59639996</v>
      </c>
      <c r="R1364" s="1">
        <v>0</v>
      </c>
      <c r="S1364" s="1">
        <v>303021440</v>
      </c>
      <c r="T1364" s="1">
        <v>0</v>
      </c>
      <c r="U1364" s="2" t="s">
        <v>0</v>
      </c>
      <c r="V1364" s="1">
        <v>0</v>
      </c>
      <c r="W1364" s="1">
        <v>117405123.79000001</v>
      </c>
      <c r="X1364" s="2" t="s">
        <v>9</v>
      </c>
      <c r="Y1364" s="1">
        <v>18784819.806400001</v>
      </c>
      <c r="Z1364" s="3">
        <v>0</v>
      </c>
      <c r="AA1364" s="3" t="s">
        <v>0</v>
      </c>
      <c r="AB1364" s="3">
        <v>0</v>
      </c>
      <c r="AC1364" s="3">
        <v>0</v>
      </c>
      <c r="AD1364" s="3" t="s">
        <v>0</v>
      </c>
      <c r="AE1364" s="3">
        <v>0</v>
      </c>
    </row>
    <row r="1365" spans="1:31" ht="15" hidden="1" customHeight="1" x14ac:dyDescent="0.25">
      <c r="A1365" s="2" t="s">
        <v>872</v>
      </c>
      <c r="B1365" s="47">
        <v>44284</v>
      </c>
      <c r="C1365" s="2" t="s">
        <v>6</v>
      </c>
      <c r="D1365" s="2" t="s">
        <v>22</v>
      </c>
      <c r="E1365" s="2" t="s">
        <v>194</v>
      </c>
      <c r="F1365" s="2" t="s">
        <v>1060</v>
      </c>
      <c r="G1365" s="2" t="s">
        <v>3</v>
      </c>
      <c r="H1365" s="2" t="s">
        <v>3394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1475299397.6548002</v>
      </c>
      <c r="R1365" s="1">
        <v>0</v>
      </c>
      <c r="S1365" s="1">
        <v>1017145514</v>
      </c>
      <c r="T1365" s="1">
        <v>0</v>
      </c>
      <c r="U1365" s="2" t="s">
        <v>0</v>
      </c>
      <c r="V1365" s="1">
        <v>0</v>
      </c>
      <c r="W1365" s="1">
        <v>394960244.53000003</v>
      </c>
      <c r="X1365" s="2" t="s">
        <v>9</v>
      </c>
      <c r="Y1365" s="1">
        <v>63193639.124800012</v>
      </c>
      <c r="Z1365" s="3">
        <v>0</v>
      </c>
      <c r="AA1365" s="3" t="s">
        <v>0</v>
      </c>
      <c r="AB1365" s="3">
        <v>0</v>
      </c>
      <c r="AC1365" s="3">
        <v>0</v>
      </c>
      <c r="AD1365" s="3" t="s">
        <v>0</v>
      </c>
      <c r="AE1365" s="3">
        <v>0</v>
      </c>
    </row>
    <row r="1366" spans="1:31" ht="15" hidden="1" customHeight="1" x14ac:dyDescent="0.25">
      <c r="A1366" s="2" t="s">
        <v>873</v>
      </c>
      <c r="B1366" s="47">
        <v>44284</v>
      </c>
      <c r="C1366" s="2" t="s">
        <v>6</v>
      </c>
      <c r="D1366" s="2" t="s">
        <v>22</v>
      </c>
      <c r="E1366" s="2" t="s">
        <v>194</v>
      </c>
      <c r="F1366" s="2" t="s">
        <v>1060</v>
      </c>
      <c r="G1366" s="2" t="s">
        <v>13</v>
      </c>
      <c r="H1366" s="2" t="s">
        <v>1</v>
      </c>
      <c r="I1366" s="1" t="s">
        <v>2060</v>
      </c>
      <c r="J1366" s="1" t="s">
        <v>1</v>
      </c>
      <c r="K1366" s="1" t="s">
        <v>3395</v>
      </c>
      <c r="L1366" s="1" t="s">
        <v>3396</v>
      </c>
      <c r="M1366" s="1">
        <v>310670557.66000003</v>
      </c>
      <c r="N1366" s="2" t="s">
        <v>12</v>
      </c>
      <c r="O1366" s="2" t="s">
        <v>3397</v>
      </c>
      <c r="P1366" s="2" t="s">
        <v>3398</v>
      </c>
      <c r="Q1366" s="1">
        <v>-42219290.399999999</v>
      </c>
      <c r="R1366" s="1">
        <v>0</v>
      </c>
      <c r="S1366" s="1">
        <v>0</v>
      </c>
      <c r="T1366" s="1">
        <v>0</v>
      </c>
      <c r="U1366" s="2" t="s">
        <v>0</v>
      </c>
      <c r="V1366" s="1">
        <v>0</v>
      </c>
      <c r="W1366" s="1">
        <v>-36395940</v>
      </c>
      <c r="X1366" s="2" t="s">
        <v>9</v>
      </c>
      <c r="Y1366" s="1">
        <v>-5823350.4000000004</v>
      </c>
      <c r="Z1366" s="3">
        <v>0</v>
      </c>
      <c r="AA1366" s="3" t="s">
        <v>0</v>
      </c>
      <c r="AB1366" s="3">
        <v>0</v>
      </c>
      <c r="AC1366" s="3">
        <v>0</v>
      </c>
      <c r="AD1366" s="3" t="s">
        <v>0</v>
      </c>
      <c r="AE1366" s="3">
        <v>0</v>
      </c>
    </row>
    <row r="1367" spans="1:31" ht="15" hidden="1" customHeight="1" x14ac:dyDescent="0.25">
      <c r="A1367" s="2" t="s">
        <v>874</v>
      </c>
      <c r="B1367" s="47">
        <v>44284</v>
      </c>
      <c r="C1367" s="2" t="s">
        <v>6</v>
      </c>
      <c r="D1367" s="2" t="s">
        <v>1031</v>
      </c>
      <c r="E1367" s="2" t="s">
        <v>1032</v>
      </c>
      <c r="F1367" s="2" t="s">
        <v>1191</v>
      </c>
      <c r="G1367" s="2" t="s">
        <v>3</v>
      </c>
      <c r="H1367" s="2" t="s">
        <v>3399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2</v>
      </c>
      <c r="P1367" s="2" t="s">
        <v>1</v>
      </c>
      <c r="Q1367" s="1">
        <v>707308394.5036</v>
      </c>
      <c r="R1367" s="1">
        <v>0</v>
      </c>
      <c r="S1367" s="1">
        <v>563924381.85000002</v>
      </c>
      <c r="T1367" s="1">
        <v>0</v>
      </c>
      <c r="U1367" s="2" t="s">
        <v>0</v>
      </c>
      <c r="V1367" s="1">
        <v>0</v>
      </c>
      <c r="W1367" s="1">
        <v>123606907.46000001</v>
      </c>
      <c r="X1367" s="2" t="s">
        <v>0</v>
      </c>
      <c r="Y1367" s="1">
        <v>19777105.193600003</v>
      </c>
      <c r="Z1367" s="3">
        <v>0</v>
      </c>
      <c r="AA1367" s="3" t="s">
        <v>0</v>
      </c>
      <c r="AB1367" s="3">
        <v>0</v>
      </c>
      <c r="AC1367" s="3">
        <v>0</v>
      </c>
      <c r="AD1367" s="3" t="s">
        <v>0</v>
      </c>
      <c r="AE1367" s="3">
        <v>0</v>
      </c>
    </row>
    <row r="1368" spans="1:31" ht="15" hidden="1" customHeight="1" x14ac:dyDescent="0.25">
      <c r="A1368" s="2" t="s">
        <v>875</v>
      </c>
      <c r="B1368" s="47">
        <v>44284</v>
      </c>
      <c r="C1368" s="2" t="s">
        <v>27</v>
      </c>
      <c r="D1368" s="2" t="s">
        <v>1031</v>
      </c>
      <c r="E1368" s="2" t="s">
        <v>1104</v>
      </c>
      <c r="F1368" s="2" t="s">
        <v>3400</v>
      </c>
      <c r="G1368" s="2" t="s">
        <v>3</v>
      </c>
      <c r="H1368" s="2" t="s">
        <v>3401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1">
        <v>29697682</v>
      </c>
      <c r="R1368" s="1">
        <v>0</v>
      </c>
      <c r="S1368" s="1">
        <v>0</v>
      </c>
      <c r="T1368" s="1">
        <v>0</v>
      </c>
      <c r="U1368" s="2" t="s">
        <v>0</v>
      </c>
      <c r="V1368" s="1">
        <v>0</v>
      </c>
      <c r="W1368" s="1">
        <v>25601450</v>
      </c>
      <c r="X1368" s="2" t="s">
        <v>9</v>
      </c>
      <c r="Y1368" s="1">
        <v>4096232</v>
      </c>
      <c r="Z1368" s="3">
        <v>0</v>
      </c>
      <c r="AA1368" s="3" t="s">
        <v>0</v>
      </c>
      <c r="AB1368" s="3">
        <v>0</v>
      </c>
      <c r="AC1368" s="3">
        <v>0</v>
      </c>
      <c r="AD1368" s="3" t="s">
        <v>0</v>
      </c>
      <c r="AE1368" s="3">
        <v>0</v>
      </c>
    </row>
    <row r="1369" spans="1:31" ht="15" hidden="1" customHeight="1" x14ac:dyDescent="0.25">
      <c r="A1369" s="2" t="s">
        <v>876</v>
      </c>
      <c r="B1369" s="47">
        <v>44284</v>
      </c>
      <c r="C1369" s="2" t="s">
        <v>6</v>
      </c>
      <c r="D1369" s="2" t="s">
        <v>19</v>
      </c>
      <c r="E1369" s="2" t="s">
        <v>185</v>
      </c>
      <c r="F1369" s="2" t="s">
        <v>997</v>
      </c>
      <c r="G1369" s="2" t="s">
        <v>3</v>
      </c>
      <c r="H1369" s="2" t="s">
        <v>3402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2</v>
      </c>
      <c r="P1369" s="2" t="s">
        <v>1</v>
      </c>
      <c r="Q1369" s="1">
        <v>1023714421.9248</v>
      </c>
      <c r="R1369" s="1">
        <v>0</v>
      </c>
      <c r="S1369" s="1">
        <v>834860063.3499999</v>
      </c>
      <c r="T1369" s="1">
        <v>0</v>
      </c>
      <c r="U1369" s="2" t="s">
        <v>0</v>
      </c>
      <c r="V1369" s="1">
        <v>0</v>
      </c>
      <c r="W1369" s="1">
        <v>162805481.53000003</v>
      </c>
      <c r="X1369" s="2" t="s">
        <v>0</v>
      </c>
      <c r="Y1369" s="1">
        <v>26048877.044800006</v>
      </c>
      <c r="Z1369" s="3">
        <v>0</v>
      </c>
      <c r="AA1369" s="3" t="s">
        <v>0</v>
      </c>
      <c r="AB1369" s="3">
        <v>0</v>
      </c>
      <c r="AC1369" s="3">
        <v>0</v>
      </c>
      <c r="AD1369" s="3" t="s">
        <v>0</v>
      </c>
      <c r="AE1369" s="3">
        <v>0</v>
      </c>
    </row>
    <row r="1370" spans="1:31" ht="15" hidden="1" customHeight="1" x14ac:dyDescent="0.25">
      <c r="A1370" s="2" t="s">
        <v>877</v>
      </c>
      <c r="B1370" s="47">
        <v>44284</v>
      </c>
      <c r="C1370" s="2" t="s">
        <v>6</v>
      </c>
      <c r="D1370" s="2" t="s">
        <v>14</v>
      </c>
      <c r="E1370" s="2" t="s">
        <v>181</v>
      </c>
      <c r="F1370" s="2" t="s">
        <v>3403</v>
      </c>
      <c r="G1370" s="2" t="s">
        <v>3</v>
      </c>
      <c r="H1370" s="2" t="s">
        <v>3404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609244159.34640002</v>
      </c>
      <c r="R1370" s="1">
        <v>0</v>
      </c>
      <c r="S1370" s="1">
        <v>569276227.35000002</v>
      </c>
      <c r="T1370" s="1">
        <v>0</v>
      </c>
      <c r="U1370" s="2" t="s">
        <v>0</v>
      </c>
      <c r="V1370" s="1">
        <v>0</v>
      </c>
      <c r="W1370" s="1">
        <v>34455113.789999999</v>
      </c>
      <c r="X1370" s="2" t="s">
        <v>0</v>
      </c>
      <c r="Y1370" s="1">
        <v>5512818.2063999996</v>
      </c>
      <c r="Z1370" s="3">
        <v>0</v>
      </c>
      <c r="AA1370" s="3" t="s">
        <v>0</v>
      </c>
      <c r="AB1370" s="3">
        <v>0</v>
      </c>
      <c r="AC1370" s="3">
        <v>0</v>
      </c>
      <c r="AD1370" s="3" t="s">
        <v>0</v>
      </c>
      <c r="AE1370" s="3">
        <v>0</v>
      </c>
    </row>
    <row r="1371" spans="1:31" ht="15" hidden="1" customHeight="1" x14ac:dyDescent="0.25">
      <c r="A1371" s="2" t="s">
        <v>878</v>
      </c>
      <c r="B1371" s="47">
        <v>44284</v>
      </c>
      <c r="C1371" s="2" t="s">
        <v>6</v>
      </c>
      <c r="D1371" s="2" t="s">
        <v>10</v>
      </c>
      <c r="E1371" s="2" t="s">
        <v>178</v>
      </c>
      <c r="F1371" s="2" t="s">
        <v>3405</v>
      </c>
      <c r="G1371" s="2" t="s">
        <v>3</v>
      </c>
      <c r="H1371" s="2" t="s">
        <v>3406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248333430.75</v>
      </c>
      <c r="R1371" s="1">
        <v>0</v>
      </c>
      <c r="S1371" s="1">
        <v>176738465.65000001</v>
      </c>
      <c r="T1371" s="1">
        <v>0</v>
      </c>
      <c r="U1371" s="2" t="s">
        <v>0</v>
      </c>
      <c r="V1371" s="1">
        <v>0</v>
      </c>
      <c r="W1371" s="1">
        <v>61719797.5</v>
      </c>
      <c r="X1371" s="2" t="s">
        <v>9</v>
      </c>
      <c r="Y1371" s="1">
        <v>9875167.5999999978</v>
      </c>
      <c r="Z1371" s="3">
        <v>0</v>
      </c>
      <c r="AA1371" s="3" t="s">
        <v>0</v>
      </c>
      <c r="AB1371" s="3">
        <v>0</v>
      </c>
      <c r="AC1371" s="3">
        <v>0</v>
      </c>
      <c r="AD1371" s="3" t="s">
        <v>0</v>
      </c>
      <c r="AE1371" s="3">
        <v>0</v>
      </c>
    </row>
    <row r="1372" spans="1:31" ht="15" hidden="1" customHeight="1" x14ac:dyDescent="0.25">
      <c r="A1372" s="2" t="s">
        <v>879</v>
      </c>
      <c r="B1372" s="47">
        <v>44284</v>
      </c>
      <c r="C1372" s="2" t="s">
        <v>6</v>
      </c>
      <c r="D1372" s="2" t="s">
        <v>280</v>
      </c>
      <c r="E1372" s="2" t="s">
        <v>204</v>
      </c>
      <c r="F1372" s="2" t="s">
        <v>1246</v>
      </c>
      <c r="G1372" s="2" t="s">
        <v>3</v>
      </c>
      <c r="H1372" s="2" t="s">
        <v>3407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/>
      <c r="N1372" s="2" t="s">
        <v>1</v>
      </c>
      <c r="O1372" s="2" t="s">
        <v>2</v>
      </c>
      <c r="P1372" s="2"/>
      <c r="Q1372" s="1">
        <v>92264522.099999994</v>
      </c>
      <c r="R1372" s="1">
        <v>0</v>
      </c>
      <c r="S1372" s="1">
        <v>83159322.5</v>
      </c>
      <c r="T1372" s="1">
        <v>0</v>
      </c>
      <c r="U1372" s="2" t="s">
        <v>0</v>
      </c>
      <c r="V1372" s="1">
        <v>0</v>
      </c>
      <c r="W1372" s="1">
        <v>7849310</v>
      </c>
      <c r="X1372" s="2" t="s">
        <v>0</v>
      </c>
      <c r="Y1372" s="1">
        <v>1255889.6000000001</v>
      </c>
      <c r="Z1372" s="3">
        <v>0</v>
      </c>
      <c r="AA1372" s="3" t="s">
        <v>0</v>
      </c>
      <c r="AB1372" s="3">
        <v>0</v>
      </c>
      <c r="AC1372" s="3">
        <v>0</v>
      </c>
      <c r="AD1372" s="3" t="s">
        <v>0</v>
      </c>
      <c r="AE1372" s="3">
        <v>0</v>
      </c>
    </row>
    <row r="1373" spans="1:31" ht="15" hidden="1" customHeight="1" x14ac:dyDescent="0.25">
      <c r="A1373" s="2" t="s">
        <v>880</v>
      </c>
      <c r="B1373" s="47">
        <v>44284</v>
      </c>
      <c r="C1373" s="2" t="s">
        <v>6</v>
      </c>
      <c r="D1373" s="2" t="s">
        <v>7</v>
      </c>
      <c r="E1373" s="59" t="s">
        <v>762</v>
      </c>
      <c r="F1373" s="59" t="s">
        <v>3408</v>
      </c>
      <c r="G1373" s="2" t="s">
        <v>3</v>
      </c>
      <c r="H1373" s="2" t="s">
        <v>3409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100444765.60000001</v>
      </c>
      <c r="R1373" s="1">
        <v>0</v>
      </c>
      <c r="S1373" s="1">
        <v>42041190</v>
      </c>
      <c r="T1373" s="1">
        <v>0</v>
      </c>
      <c r="U1373" s="2" t="s">
        <v>0</v>
      </c>
      <c r="V1373" s="1">
        <v>0</v>
      </c>
      <c r="W1373" s="1">
        <v>50347910</v>
      </c>
      <c r="X1373" s="2" t="s">
        <v>9</v>
      </c>
      <c r="Y1373" s="1">
        <v>8055665.6000000006</v>
      </c>
      <c r="Z1373" s="3">
        <v>0</v>
      </c>
      <c r="AA1373" s="3" t="s">
        <v>0</v>
      </c>
      <c r="AB1373" s="3">
        <v>0</v>
      </c>
      <c r="AC1373" s="3">
        <v>0</v>
      </c>
      <c r="AD1373" s="3" t="s">
        <v>0</v>
      </c>
      <c r="AE1373" s="3">
        <v>0</v>
      </c>
    </row>
    <row r="1374" spans="1:31" ht="15" hidden="1" customHeight="1" x14ac:dyDescent="0.25">
      <c r="A1374" s="2" t="s">
        <v>881</v>
      </c>
      <c r="B1374" s="47">
        <v>44284</v>
      </c>
      <c r="C1374" s="2" t="s">
        <v>6</v>
      </c>
      <c r="D1374" s="2" t="s">
        <v>7</v>
      </c>
      <c r="E1374" s="59" t="s">
        <v>762</v>
      </c>
      <c r="F1374" s="59" t="s">
        <v>3410</v>
      </c>
      <c r="G1374" s="2" t="s">
        <v>3</v>
      </c>
      <c r="H1374" s="2" t="s">
        <v>3411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98</v>
      </c>
      <c r="P1374" s="2" t="s">
        <v>1</v>
      </c>
      <c r="Q1374" s="1">
        <v>0</v>
      </c>
      <c r="R1374" s="1">
        <v>0</v>
      </c>
      <c r="S1374" s="1">
        <v>0</v>
      </c>
      <c r="T1374" s="1">
        <v>0</v>
      </c>
      <c r="U1374" s="2" t="s">
        <v>0</v>
      </c>
      <c r="V1374" s="1">
        <v>0</v>
      </c>
      <c r="W1374" s="1">
        <v>0</v>
      </c>
      <c r="X1374" s="2" t="s">
        <v>9</v>
      </c>
      <c r="Y1374" s="1">
        <v>0</v>
      </c>
      <c r="Z1374" s="3">
        <v>0</v>
      </c>
      <c r="AA1374" s="3" t="s">
        <v>0</v>
      </c>
      <c r="AB1374" s="3">
        <v>0</v>
      </c>
      <c r="AC1374" s="3">
        <v>0</v>
      </c>
      <c r="AD1374" s="3" t="s">
        <v>0</v>
      </c>
      <c r="AE1374" s="3">
        <v>0</v>
      </c>
    </row>
    <row r="1375" spans="1:31" ht="15" hidden="1" customHeight="1" x14ac:dyDescent="0.25">
      <c r="A1375" s="2" t="s">
        <v>882</v>
      </c>
      <c r="B1375" s="47">
        <v>44284</v>
      </c>
      <c r="C1375" s="2" t="s">
        <v>6</v>
      </c>
      <c r="D1375" s="2" t="s">
        <v>5</v>
      </c>
      <c r="E1375" s="2" t="s">
        <v>175</v>
      </c>
      <c r="F1375" s="2" t="s">
        <v>1645</v>
      </c>
      <c r="G1375" s="2" t="s">
        <v>3</v>
      </c>
      <c r="H1375" s="2" t="s">
        <v>3412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98</v>
      </c>
      <c r="P1375" s="2" t="s">
        <v>1</v>
      </c>
      <c r="Q1375" s="1">
        <v>0</v>
      </c>
      <c r="R1375" s="1">
        <v>0</v>
      </c>
      <c r="S1375" s="1">
        <v>0</v>
      </c>
      <c r="T1375" s="1">
        <v>0</v>
      </c>
      <c r="U1375" s="2" t="s">
        <v>0</v>
      </c>
      <c r="V1375" s="1">
        <v>0</v>
      </c>
      <c r="W1375" s="1">
        <v>0</v>
      </c>
      <c r="X1375" s="2" t="s">
        <v>0</v>
      </c>
      <c r="Y1375" s="1">
        <v>0</v>
      </c>
      <c r="Z1375" s="3">
        <v>0</v>
      </c>
      <c r="AA1375" s="3" t="s">
        <v>0</v>
      </c>
      <c r="AB1375" s="3">
        <v>0</v>
      </c>
      <c r="AC1375" s="3">
        <v>0</v>
      </c>
      <c r="AD1375" s="3" t="s">
        <v>0</v>
      </c>
      <c r="AE1375" s="3">
        <v>0</v>
      </c>
    </row>
    <row r="1376" spans="1:31" ht="15" hidden="1" customHeight="1" x14ac:dyDescent="0.25">
      <c r="A1376" s="2" t="s">
        <v>883</v>
      </c>
      <c r="B1376" s="128">
        <v>44284</v>
      </c>
      <c r="C1376" s="129" t="s">
        <v>6</v>
      </c>
      <c r="D1376" s="129" t="s">
        <v>914</v>
      </c>
      <c r="E1376" s="129" t="s">
        <v>915</v>
      </c>
      <c r="F1376" s="129" t="s">
        <v>0</v>
      </c>
      <c r="G1376" s="129" t="s">
        <v>3</v>
      </c>
      <c r="H1376" s="129" t="s">
        <v>3413</v>
      </c>
      <c r="I1376" s="130" t="s">
        <v>1</v>
      </c>
      <c r="J1376" s="130" t="s">
        <v>1</v>
      </c>
      <c r="K1376" s="130" t="s">
        <v>1</v>
      </c>
      <c r="L1376" s="130" t="s">
        <v>1</v>
      </c>
      <c r="M1376" s="130">
        <v>0</v>
      </c>
      <c r="N1376" s="129" t="s">
        <v>1</v>
      </c>
      <c r="O1376" s="129" t="s">
        <v>2</v>
      </c>
      <c r="P1376" s="129" t="s">
        <v>1</v>
      </c>
      <c r="Q1376" s="130">
        <v>47557560</v>
      </c>
      <c r="R1376" s="130">
        <v>0</v>
      </c>
      <c r="S1376" s="130">
        <v>47557560</v>
      </c>
      <c r="T1376" s="130">
        <v>0</v>
      </c>
      <c r="U1376" s="129" t="s">
        <v>0</v>
      </c>
      <c r="V1376" s="130">
        <v>0</v>
      </c>
      <c r="W1376" s="130">
        <v>0</v>
      </c>
      <c r="X1376" s="129" t="s">
        <v>0</v>
      </c>
      <c r="Y1376" s="130">
        <v>0</v>
      </c>
      <c r="Z1376" s="141">
        <v>0</v>
      </c>
      <c r="AA1376" s="141" t="s">
        <v>0</v>
      </c>
      <c r="AB1376" s="141">
        <v>0</v>
      </c>
      <c r="AC1376" s="141">
        <v>0</v>
      </c>
      <c r="AD1376" s="141" t="s">
        <v>0</v>
      </c>
      <c r="AE1376" s="141">
        <v>0</v>
      </c>
    </row>
    <row r="1377" spans="1:16350" ht="15" hidden="1" customHeight="1" x14ac:dyDescent="0.25">
      <c r="A1377" s="2" t="s">
        <v>884</v>
      </c>
      <c r="B1377" s="46">
        <v>44284</v>
      </c>
      <c r="C1377" s="2" t="s">
        <v>6</v>
      </c>
      <c r="D1377" s="2" t="s">
        <v>1007</v>
      </c>
      <c r="E1377" s="2" t="s">
        <v>907</v>
      </c>
      <c r="F1377" s="59" t="s">
        <v>3414</v>
      </c>
      <c r="G1377" s="2" t="s">
        <v>3</v>
      </c>
      <c r="H1377" s="2" t="s">
        <v>3415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2</v>
      </c>
      <c r="P1377" s="2" t="s">
        <v>1</v>
      </c>
      <c r="Q1377" s="1">
        <v>133023439.97999999</v>
      </c>
      <c r="R1377" s="1">
        <v>0</v>
      </c>
      <c r="S1377" s="1">
        <v>119010343.02</v>
      </c>
      <c r="T1377" s="1">
        <v>0</v>
      </c>
      <c r="U1377" s="2" t="s">
        <v>0</v>
      </c>
      <c r="V1377" s="1">
        <v>0</v>
      </c>
      <c r="W1377" s="1">
        <v>12080256</v>
      </c>
      <c r="X1377" s="2" t="s">
        <v>9</v>
      </c>
      <c r="Y1377" s="1">
        <v>1932840.96</v>
      </c>
      <c r="Z1377" s="3">
        <v>0</v>
      </c>
      <c r="AA1377" s="3" t="s">
        <v>0</v>
      </c>
      <c r="AB1377" s="3">
        <v>0</v>
      </c>
      <c r="AC1377" s="3">
        <v>0</v>
      </c>
      <c r="AD1377" s="3" t="s">
        <v>0</v>
      </c>
      <c r="AE1377" s="3">
        <v>0</v>
      </c>
    </row>
    <row r="1378" spans="1:16350" ht="15" hidden="1" customHeight="1" x14ac:dyDescent="0.25">
      <c r="A1378" s="2" t="s">
        <v>885</v>
      </c>
      <c r="B1378" s="47">
        <v>44285</v>
      </c>
      <c r="C1378" s="2" t="s">
        <v>27</v>
      </c>
      <c r="D1378" s="2" t="s">
        <v>49</v>
      </c>
      <c r="E1378" s="2" t="s">
        <v>223</v>
      </c>
      <c r="F1378" s="2" t="s">
        <v>3416</v>
      </c>
      <c r="G1378" s="2" t="s">
        <v>3</v>
      </c>
      <c r="H1378" s="2" t="s">
        <v>3417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</v>
      </c>
      <c r="P1378" s="2" t="s">
        <v>1</v>
      </c>
      <c r="Q1378" s="1">
        <v>493248528.139</v>
      </c>
      <c r="R1378" s="1">
        <v>0</v>
      </c>
      <c r="S1378" s="1">
        <v>379964346.5</v>
      </c>
      <c r="T1378" s="1">
        <v>0</v>
      </c>
      <c r="U1378" s="2" t="s">
        <v>0</v>
      </c>
      <c r="V1378" s="1">
        <v>0</v>
      </c>
      <c r="W1378" s="1">
        <v>97658777.275000006</v>
      </c>
      <c r="X1378" s="2" t="s">
        <v>9</v>
      </c>
      <c r="Y1378" s="1">
        <v>15625404.364</v>
      </c>
      <c r="Z1378" s="3">
        <v>0</v>
      </c>
      <c r="AA1378" s="3" t="s">
        <v>0</v>
      </c>
      <c r="AB1378" s="3">
        <v>0</v>
      </c>
      <c r="AC1378" s="3">
        <v>0</v>
      </c>
      <c r="AD1378" s="3" t="s">
        <v>0</v>
      </c>
      <c r="AE1378" s="3">
        <v>0</v>
      </c>
    </row>
    <row r="1379" spans="1:16350" ht="15" hidden="1" customHeight="1" x14ac:dyDescent="0.25">
      <c r="A1379" s="2" t="s">
        <v>886</v>
      </c>
      <c r="B1379" s="47">
        <v>44285</v>
      </c>
      <c r="C1379" s="2" t="s">
        <v>27</v>
      </c>
      <c r="D1379" s="2" t="s">
        <v>49</v>
      </c>
      <c r="E1379" s="2" t="s">
        <v>223</v>
      </c>
      <c r="F1379" s="2" t="s">
        <v>3418</v>
      </c>
      <c r="G1379" s="2" t="s">
        <v>3</v>
      </c>
      <c r="H1379" s="2" t="s">
        <v>3419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771</v>
      </c>
      <c r="P1379" s="2" t="s">
        <v>772</v>
      </c>
      <c r="Q1379" s="1">
        <v>10142669</v>
      </c>
      <c r="R1379" s="1">
        <v>0</v>
      </c>
      <c r="S1379" s="1">
        <v>8862000</v>
      </c>
      <c r="T1379" s="1">
        <v>1104025</v>
      </c>
      <c r="U1379" s="2" t="s">
        <v>9</v>
      </c>
      <c r="V1379" s="1">
        <v>176644</v>
      </c>
      <c r="W1379" s="1">
        <v>0</v>
      </c>
      <c r="X1379" s="2" t="s">
        <v>0</v>
      </c>
      <c r="Y1379" s="1">
        <v>0</v>
      </c>
      <c r="Z1379" s="3">
        <v>0</v>
      </c>
      <c r="AA1379" s="3" t="s">
        <v>0</v>
      </c>
      <c r="AB1379" s="3">
        <v>0</v>
      </c>
      <c r="AC1379" s="3">
        <v>0</v>
      </c>
      <c r="AD1379" s="3" t="s">
        <v>0</v>
      </c>
      <c r="AE1379" s="3">
        <v>0</v>
      </c>
    </row>
    <row r="1380" spans="1:16350" ht="15" hidden="1" customHeight="1" x14ac:dyDescent="0.25">
      <c r="A1380" s="2" t="s">
        <v>887</v>
      </c>
      <c r="B1380" s="47">
        <v>44285</v>
      </c>
      <c r="C1380" s="2" t="s">
        <v>27</v>
      </c>
      <c r="D1380" s="2" t="s">
        <v>49</v>
      </c>
      <c r="E1380" s="2" t="s">
        <v>223</v>
      </c>
      <c r="F1380" s="2" t="s">
        <v>3416</v>
      </c>
      <c r="G1380" s="2" t="s">
        <v>3</v>
      </c>
      <c r="H1380" s="2" t="s">
        <v>3420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574413685.14779997</v>
      </c>
      <c r="R1380" s="1">
        <v>0</v>
      </c>
      <c r="S1380" s="1">
        <v>464081809.875</v>
      </c>
      <c r="T1380" s="1">
        <v>0</v>
      </c>
      <c r="U1380" s="2" t="s">
        <v>0</v>
      </c>
      <c r="V1380" s="1">
        <v>0</v>
      </c>
      <c r="W1380" s="1">
        <v>95113685.580000013</v>
      </c>
      <c r="X1380" s="2" t="s">
        <v>0</v>
      </c>
      <c r="Y1380" s="1">
        <v>15218189.6928</v>
      </c>
      <c r="Z1380" s="3">
        <v>0</v>
      </c>
      <c r="AA1380" s="3" t="s">
        <v>0</v>
      </c>
      <c r="AB1380" s="3">
        <v>0</v>
      </c>
      <c r="AC1380" s="3">
        <v>0</v>
      </c>
      <c r="AD1380" s="3" t="s">
        <v>0</v>
      </c>
      <c r="AE1380" s="3">
        <v>0</v>
      </c>
    </row>
    <row r="1381" spans="1:16350" ht="15" hidden="1" customHeight="1" x14ac:dyDescent="0.25">
      <c r="A1381" s="2" t="s">
        <v>888</v>
      </c>
      <c r="B1381" s="47">
        <v>44285</v>
      </c>
      <c r="C1381" s="2" t="s">
        <v>6</v>
      </c>
      <c r="D1381" s="2" t="s">
        <v>49</v>
      </c>
      <c r="E1381" s="2" t="s">
        <v>232</v>
      </c>
      <c r="F1381" s="2" t="s">
        <v>1737</v>
      </c>
      <c r="G1381" s="2" t="s">
        <v>3</v>
      </c>
      <c r="H1381" s="2" t="s">
        <v>3421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2</v>
      </c>
      <c r="P1381" s="2" t="s">
        <v>1</v>
      </c>
      <c r="Q1381" s="1">
        <v>2490976415.1051998</v>
      </c>
      <c r="R1381" s="1">
        <v>0</v>
      </c>
      <c r="S1381" s="1">
        <v>2055532830.1249998</v>
      </c>
      <c r="T1381" s="1">
        <v>0</v>
      </c>
      <c r="U1381" s="2" t="s">
        <v>0</v>
      </c>
      <c r="V1381" s="1">
        <v>0</v>
      </c>
      <c r="W1381" s="1">
        <v>375382400.84500003</v>
      </c>
      <c r="X1381" s="2" t="s">
        <v>9</v>
      </c>
      <c r="Y1381" s="1">
        <v>60061184.135200001</v>
      </c>
      <c r="Z1381" s="3">
        <v>0</v>
      </c>
      <c r="AA1381" s="3" t="s">
        <v>0</v>
      </c>
      <c r="AB1381" s="3">
        <v>0</v>
      </c>
      <c r="AC1381" s="3">
        <v>0</v>
      </c>
      <c r="AD1381" s="3" t="s">
        <v>0</v>
      </c>
      <c r="AE1381" s="3">
        <v>0</v>
      </c>
    </row>
    <row r="1382" spans="1:16350" ht="15" hidden="1" customHeight="1" x14ac:dyDescent="0.25">
      <c r="A1382" s="2" t="s">
        <v>889</v>
      </c>
      <c r="B1382" s="47">
        <v>44285</v>
      </c>
      <c r="C1382" s="2" t="s">
        <v>35</v>
      </c>
      <c r="D1382" s="2" t="s">
        <v>42</v>
      </c>
      <c r="E1382" s="2" t="s">
        <v>219</v>
      </c>
      <c r="F1382" s="2" t="s">
        <v>3422</v>
      </c>
      <c r="G1382" s="2" t="s">
        <v>3</v>
      </c>
      <c r="H1382" s="2" t="s">
        <v>3423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1">
        <v>570646432.38</v>
      </c>
      <c r="R1382" s="1">
        <v>0</v>
      </c>
      <c r="S1382" s="1">
        <v>541701938.38</v>
      </c>
      <c r="T1382" s="1">
        <v>0</v>
      </c>
      <c r="U1382" s="2" t="s">
        <v>0</v>
      </c>
      <c r="V1382" s="1">
        <v>0</v>
      </c>
      <c r="W1382" s="1">
        <v>24952150</v>
      </c>
      <c r="X1382" s="2" t="s">
        <v>0</v>
      </c>
      <c r="Y1382" s="1">
        <v>3992344</v>
      </c>
      <c r="Z1382" s="3">
        <v>0</v>
      </c>
      <c r="AA1382" s="3" t="s">
        <v>0</v>
      </c>
      <c r="AB1382" s="3">
        <v>0</v>
      </c>
      <c r="AC1382" s="3">
        <v>0</v>
      </c>
      <c r="AD1382" s="3" t="s">
        <v>0</v>
      </c>
      <c r="AE1382" s="3">
        <v>0</v>
      </c>
    </row>
    <row r="1383" spans="1:16350" ht="15" hidden="1" customHeight="1" x14ac:dyDescent="0.25">
      <c r="A1383" s="2" t="s">
        <v>890</v>
      </c>
      <c r="B1383" s="47">
        <v>44285</v>
      </c>
      <c r="C1383" s="2" t="s">
        <v>35</v>
      </c>
      <c r="D1383" s="2" t="s">
        <v>42</v>
      </c>
      <c r="E1383" s="2" t="s">
        <v>219</v>
      </c>
      <c r="F1383" s="2" t="s">
        <v>3422</v>
      </c>
      <c r="G1383" s="2" t="s">
        <v>13</v>
      </c>
      <c r="H1383" s="2"/>
      <c r="I1383" s="2" t="s">
        <v>1035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2</v>
      </c>
      <c r="P1383" s="2" t="s">
        <v>1</v>
      </c>
      <c r="Q1383" s="1">
        <v>-4562250</v>
      </c>
      <c r="R1383" s="1">
        <v>0</v>
      </c>
      <c r="S1383" s="1">
        <v>-4562250</v>
      </c>
      <c r="T1383" s="1">
        <v>0</v>
      </c>
      <c r="U1383" s="2" t="s">
        <v>0</v>
      </c>
      <c r="V1383" s="1">
        <v>0</v>
      </c>
      <c r="W1383" s="1"/>
      <c r="X1383" s="2" t="s">
        <v>0</v>
      </c>
      <c r="Y1383" s="1">
        <v>0</v>
      </c>
      <c r="Z1383" s="3">
        <v>0</v>
      </c>
      <c r="AA1383" s="3" t="s">
        <v>0</v>
      </c>
      <c r="AB1383" s="3">
        <v>0</v>
      </c>
      <c r="AC1383" s="3">
        <v>0</v>
      </c>
      <c r="AD1383" s="3" t="s">
        <v>0</v>
      </c>
      <c r="AE1383" s="3">
        <v>0</v>
      </c>
    </row>
    <row r="1384" spans="1:16350" ht="15" hidden="1" customHeight="1" x14ac:dyDescent="0.25">
      <c r="A1384" s="2" t="s">
        <v>891</v>
      </c>
      <c r="B1384" s="47">
        <v>44285</v>
      </c>
      <c r="C1384" s="2" t="s">
        <v>6</v>
      </c>
      <c r="D1384" s="2" t="s">
        <v>42</v>
      </c>
      <c r="E1384" s="2" t="s">
        <v>221</v>
      </c>
      <c r="F1384" s="2" t="s">
        <v>1004</v>
      </c>
      <c r="G1384" s="2" t="s">
        <v>3</v>
      </c>
      <c r="H1384" s="2" t="s">
        <v>3424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1354516128.1064</v>
      </c>
      <c r="R1384" s="1">
        <v>0</v>
      </c>
      <c r="S1384" s="1">
        <v>1156505378.25</v>
      </c>
      <c r="T1384" s="1">
        <v>0</v>
      </c>
      <c r="U1384" s="2" t="s">
        <v>0</v>
      </c>
      <c r="V1384" s="1">
        <v>0</v>
      </c>
      <c r="W1384" s="1">
        <v>170698922.28999999</v>
      </c>
      <c r="X1384" s="2" t="s">
        <v>0</v>
      </c>
      <c r="Y1384" s="1">
        <v>27311827.566399999</v>
      </c>
      <c r="Z1384" s="3">
        <v>0</v>
      </c>
      <c r="AA1384" s="3" t="s">
        <v>0</v>
      </c>
      <c r="AB1384" s="3">
        <v>0</v>
      </c>
      <c r="AC1384" s="3">
        <v>0</v>
      </c>
      <c r="AD1384" s="3" t="s">
        <v>0</v>
      </c>
      <c r="AE1384" s="3">
        <v>0</v>
      </c>
    </row>
    <row r="1385" spans="1:16350" ht="15" hidden="1" customHeight="1" x14ac:dyDescent="0.25">
      <c r="A1385" s="2" t="s">
        <v>892</v>
      </c>
      <c r="B1385" s="46">
        <v>44285</v>
      </c>
      <c r="C1385" s="2" t="s">
        <v>6</v>
      </c>
      <c r="D1385" s="2" t="s">
        <v>42</v>
      </c>
      <c r="E1385" s="2" t="s">
        <v>217</v>
      </c>
      <c r="F1385" s="59" t="s">
        <v>1846</v>
      </c>
      <c r="G1385" s="2" t="s">
        <v>1182</v>
      </c>
      <c r="H1385" s="2" t="s">
        <v>3425</v>
      </c>
      <c r="I1385" s="2"/>
      <c r="J1385" s="1"/>
      <c r="K1385" s="1"/>
      <c r="L1385" s="1"/>
      <c r="M1385" s="1">
        <v>0</v>
      </c>
      <c r="N1385" s="2"/>
      <c r="O1385" s="2" t="s">
        <v>2</v>
      </c>
      <c r="P1385" s="2"/>
      <c r="Q1385" s="1">
        <v>164763165.80000001</v>
      </c>
      <c r="R1385" s="1">
        <v>0</v>
      </c>
      <c r="S1385" s="1">
        <v>164763165.80000001</v>
      </c>
      <c r="T1385" s="1">
        <v>0</v>
      </c>
      <c r="U1385" s="2" t="s">
        <v>0</v>
      </c>
      <c r="V1385" s="1">
        <v>0</v>
      </c>
      <c r="W1385" s="1">
        <v>0</v>
      </c>
      <c r="X1385" s="2" t="s">
        <v>0</v>
      </c>
      <c r="Y1385" s="1">
        <v>0</v>
      </c>
      <c r="Z1385" s="3">
        <v>0</v>
      </c>
      <c r="AA1385" s="3" t="s">
        <v>0</v>
      </c>
      <c r="AB1385" s="3">
        <v>0</v>
      </c>
      <c r="AC1385" s="3">
        <v>0</v>
      </c>
      <c r="AD1385" s="3" t="s">
        <v>0</v>
      </c>
      <c r="AE1385" s="3">
        <v>0</v>
      </c>
    </row>
    <row r="1386" spans="1:16350" ht="15" hidden="1" customHeight="1" x14ac:dyDescent="0.25">
      <c r="A1386" s="2" t="s">
        <v>893</v>
      </c>
      <c r="B1386" s="47">
        <v>44285</v>
      </c>
      <c r="C1386" s="2" t="s">
        <v>27</v>
      </c>
      <c r="D1386" s="2" t="s">
        <v>42</v>
      </c>
      <c r="E1386" s="2" t="s">
        <v>214</v>
      </c>
      <c r="F1386" s="2" t="s">
        <v>3070</v>
      </c>
      <c r="G1386" s="2" t="s">
        <v>3</v>
      </c>
      <c r="H1386" s="2" t="s">
        <v>3426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2</v>
      </c>
      <c r="P1386" s="2" t="s">
        <v>1</v>
      </c>
      <c r="Q1386" s="1">
        <v>583854377.05279994</v>
      </c>
      <c r="R1386" s="1">
        <v>0</v>
      </c>
      <c r="S1386" s="1">
        <v>413749555.75000006</v>
      </c>
      <c r="T1386" s="1">
        <v>0</v>
      </c>
      <c r="U1386" s="2" t="s">
        <v>0</v>
      </c>
      <c r="V1386" s="1">
        <v>0</v>
      </c>
      <c r="W1386" s="1">
        <v>146642087.32999998</v>
      </c>
      <c r="X1386" s="2" t="s">
        <v>0</v>
      </c>
      <c r="Y1386" s="1">
        <v>23462733.972799998</v>
      </c>
      <c r="Z1386" s="3">
        <v>0</v>
      </c>
      <c r="AA1386" s="3" t="s">
        <v>0</v>
      </c>
      <c r="AB1386" s="3">
        <v>0</v>
      </c>
      <c r="AC1386" s="3">
        <v>0</v>
      </c>
      <c r="AD1386" s="3" t="s">
        <v>0</v>
      </c>
      <c r="AE1386" s="3">
        <v>0</v>
      </c>
      <c r="AF1386" s="127"/>
      <c r="AG1386" s="127"/>
      <c r="AH1386" s="127"/>
      <c r="AI1386" s="127"/>
      <c r="AJ1386" s="127"/>
      <c r="AK1386" s="127"/>
      <c r="AL1386" s="127"/>
      <c r="AM1386" s="127"/>
      <c r="AN1386" s="127"/>
      <c r="AO1386" s="127"/>
      <c r="AP1386" s="127"/>
      <c r="AQ1386" s="127"/>
      <c r="AR1386" s="127"/>
      <c r="AS1386" s="127"/>
      <c r="AT1386" s="127"/>
      <c r="AU1386" s="127"/>
      <c r="AV1386" s="127"/>
      <c r="AW1386" s="127"/>
      <c r="AX1386" s="127"/>
      <c r="AY1386" s="127"/>
      <c r="AZ1386" s="127"/>
      <c r="BA1386" s="127"/>
      <c r="BB1386" s="127"/>
      <c r="BC1386" s="127"/>
      <c r="BD1386" s="127"/>
      <c r="BE1386" s="127"/>
      <c r="BF1386" s="127"/>
      <c r="BG1386" s="127"/>
      <c r="BH1386" s="127"/>
      <c r="BI1386" s="127"/>
      <c r="BJ1386" s="127"/>
      <c r="BK1386" s="127"/>
      <c r="BL1386" s="127"/>
      <c r="BM1386" s="127"/>
      <c r="BN1386" s="127"/>
      <c r="BO1386" s="127"/>
      <c r="BP1386" s="127"/>
      <c r="BQ1386" s="127"/>
      <c r="BR1386" s="127"/>
      <c r="BS1386" s="127"/>
      <c r="BT1386" s="127"/>
      <c r="BU1386" s="127"/>
      <c r="BV1386" s="127"/>
      <c r="BW1386" s="127"/>
      <c r="BX1386" s="127"/>
      <c r="BY1386" s="127"/>
      <c r="BZ1386" s="127"/>
      <c r="CA1386" s="127"/>
      <c r="CB1386" s="127"/>
      <c r="CC1386" s="127"/>
      <c r="CD1386" s="127"/>
      <c r="CE1386" s="127"/>
      <c r="CF1386" s="127"/>
      <c r="CG1386" s="127"/>
      <c r="CH1386" s="127"/>
      <c r="CI1386" s="127"/>
      <c r="CJ1386" s="127"/>
      <c r="CK1386" s="127"/>
      <c r="CL1386" s="127"/>
      <c r="CM1386" s="127"/>
      <c r="CN1386" s="127"/>
      <c r="CO1386" s="127"/>
      <c r="CP1386" s="127"/>
      <c r="CQ1386" s="127"/>
      <c r="CR1386" s="127"/>
      <c r="CS1386" s="127"/>
      <c r="CT1386" s="127"/>
      <c r="CU1386" s="127"/>
      <c r="CV1386" s="127"/>
      <c r="CW1386" s="127"/>
      <c r="CX1386" s="127"/>
      <c r="CY1386" s="127"/>
      <c r="CZ1386" s="127"/>
      <c r="DA1386" s="127"/>
      <c r="DB1386" s="127"/>
      <c r="DC1386" s="127"/>
      <c r="DD1386" s="127"/>
      <c r="DE1386" s="127"/>
      <c r="DF1386" s="127"/>
      <c r="DG1386" s="127"/>
      <c r="DH1386" s="127"/>
      <c r="DI1386" s="127"/>
      <c r="DJ1386" s="127"/>
      <c r="DK1386" s="127"/>
      <c r="DL1386" s="127"/>
      <c r="DM1386" s="127"/>
      <c r="DN1386" s="127"/>
      <c r="DO1386" s="127"/>
      <c r="DP1386" s="127"/>
      <c r="DQ1386" s="127"/>
      <c r="DR1386" s="127"/>
      <c r="DS1386" s="127"/>
      <c r="DT1386" s="127"/>
      <c r="DU1386" s="127"/>
      <c r="DV1386" s="127"/>
      <c r="DW1386" s="127"/>
      <c r="DX1386" s="127"/>
      <c r="DY1386" s="127"/>
      <c r="DZ1386" s="127"/>
      <c r="EA1386" s="127"/>
      <c r="EB1386" s="127"/>
      <c r="EC1386" s="127"/>
      <c r="ED1386" s="127"/>
      <c r="EE1386" s="127"/>
      <c r="EF1386" s="127"/>
      <c r="EG1386" s="127"/>
      <c r="EH1386" s="127"/>
      <c r="EI1386" s="127"/>
      <c r="EJ1386" s="127"/>
      <c r="EK1386" s="127"/>
      <c r="EL1386" s="127"/>
      <c r="EM1386" s="127"/>
      <c r="EN1386" s="127"/>
      <c r="EO1386" s="127"/>
      <c r="EP1386" s="127"/>
      <c r="EQ1386" s="127"/>
      <c r="ER1386" s="127"/>
      <c r="ES1386" s="127"/>
      <c r="ET1386" s="127"/>
      <c r="EU1386" s="127"/>
      <c r="EV1386" s="127"/>
      <c r="EW1386" s="127"/>
      <c r="EX1386" s="127"/>
      <c r="EY1386" s="127"/>
      <c r="EZ1386" s="127"/>
      <c r="FA1386" s="127"/>
      <c r="FB1386" s="127"/>
      <c r="FC1386" s="127"/>
      <c r="FD1386" s="127"/>
      <c r="FE1386" s="127"/>
      <c r="FF1386" s="127"/>
      <c r="FG1386" s="127"/>
      <c r="FH1386" s="127"/>
      <c r="FI1386" s="127"/>
      <c r="FJ1386" s="127"/>
      <c r="FK1386" s="127"/>
      <c r="FL1386" s="127"/>
      <c r="FM1386" s="127"/>
      <c r="FN1386" s="127"/>
      <c r="FO1386" s="127"/>
      <c r="FP1386" s="127"/>
      <c r="FQ1386" s="127"/>
      <c r="FR1386" s="127"/>
      <c r="FS1386" s="127"/>
      <c r="FT1386" s="127"/>
      <c r="FU1386" s="127"/>
      <c r="FV1386" s="127"/>
      <c r="FW1386" s="127"/>
      <c r="FX1386" s="127"/>
      <c r="FY1386" s="127"/>
      <c r="FZ1386" s="127"/>
      <c r="GA1386" s="127"/>
      <c r="GB1386" s="127"/>
      <c r="GC1386" s="127"/>
      <c r="GD1386" s="127"/>
      <c r="GE1386" s="127"/>
      <c r="GF1386" s="127"/>
      <c r="GG1386" s="127"/>
      <c r="GH1386" s="127"/>
      <c r="GI1386" s="127"/>
      <c r="GJ1386" s="127"/>
      <c r="GK1386" s="127"/>
      <c r="GL1386" s="127"/>
      <c r="GM1386" s="127"/>
      <c r="GN1386" s="127"/>
      <c r="GO1386" s="127"/>
      <c r="GP1386" s="127"/>
      <c r="GQ1386" s="127"/>
      <c r="GR1386" s="127"/>
      <c r="GS1386" s="127"/>
      <c r="GT1386" s="127"/>
      <c r="GU1386" s="127"/>
      <c r="GV1386" s="127"/>
      <c r="GW1386" s="127"/>
      <c r="GX1386" s="127"/>
      <c r="GY1386" s="127"/>
      <c r="GZ1386" s="127"/>
      <c r="HA1386" s="127"/>
      <c r="HB1386" s="127"/>
      <c r="HC1386" s="127"/>
      <c r="HD1386" s="127"/>
      <c r="HE1386" s="127"/>
      <c r="HF1386" s="127"/>
      <c r="HG1386" s="127"/>
      <c r="HH1386" s="127"/>
      <c r="HI1386" s="127"/>
      <c r="HJ1386" s="127"/>
      <c r="HK1386" s="127"/>
      <c r="HL1386" s="127"/>
      <c r="HM1386" s="127"/>
      <c r="HN1386" s="127"/>
      <c r="HO1386" s="127"/>
      <c r="HP1386" s="127"/>
      <c r="HQ1386" s="127"/>
      <c r="HR1386" s="127"/>
      <c r="HS1386" s="127"/>
      <c r="HT1386" s="127"/>
      <c r="HU1386" s="127"/>
      <c r="HV1386" s="127"/>
      <c r="HW1386" s="127"/>
      <c r="HX1386" s="127"/>
      <c r="HY1386" s="127"/>
      <c r="HZ1386" s="127"/>
      <c r="IA1386" s="127"/>
      <c r="IB1386" s="127"/>
      <c r="IC1386" s="127"/>
      <c r="ID1386" s="127"/>
      <c r="IE1386" s="127"/>
      <c r="IF1386" s="127"/>
      <c r="IG1386" s="127"/>
      <c r="IH1386" s="127"/>
      <c r="II1386" s="127"/>
      <c r="IJ1386" s="127"/>
      <c r="IK1386" s="127"/>
      <c r="IL1386" s="127"/>
      <c r="IM1386" s="127"/>
      <c r="IN1386" s="127"/>
      <c r="IO1386" s="127"/>
      <c r="IP1386" s="127"/>
      <c r="IQ1386" s="127"/>
      <c r="IR1386" s="127"/>
      <c r="IS1386" s="127"/>
      <c r="IT1386" s="127"/>
      <c r="IU1386" s="127"/>
      <c r="IV1386" s="127"/>
      <c r="IW1386" s="127"/>
      <c r="IX1386" s="127"/>
      <c r="IY1386" s="127"/>
      <c r="IZ1386" s="127"/>
      <c r="JA1386" s="127"/>
      <c r="JB1386" s="127"/>
      <c r="JC1386" s="127"/>
      <c r="JD1386" s="127"/>
      <c r="JE1386" s="127"/>
      <c r="JF1386" s="127"/>
      <c r="JG1386" s="127"/>
      <c r="JH1386" s="127"/>
      <c r="JI1386" s="127"/>
      <c r="JJ1386" s="127"/>
      <c r="JK1386" s="127"/>
      <c r="JL1386" s="127"/>
      <c r="JM1386" s="127"/>
      <c r="JN1386" s="127"/>
      <c r="JO1386" s="127"/>
      <c r="JP1386" s="127"/>
      <c r="JQ1386" s="127"/>
      <c r="JR1386" s="127"/>
      <c r="JS1386" s="127"/>
      <c r="JT1386" s="127"/>
      <c r="JU1386" s="127"/>
      <c r="JV1386" s="127"/>
      <c r="JW1386" s="127"/>
      <c r="JX1386" s="127"/>
      <c r="JY1386" s="127"/>
      <c r="JZ1386" s="127"/>
      <c r="KA1386" s="127"/>
      <c r="KB1386" s="127"/>
      <c r="KC1386" s="127"/>
      <c r="KD1386" s="127"/>
      <c r="KE1386" s="127"/>
      <c r="KF1386" s="127"/>
      <c r="KG1386" s="127"/>
      <c r="KH1386" s="127"/>
      <c r="KI1386" s="127"/>
      <c r="KJ1386" s="127"/>
      <c r="KK1386" s="127"/>
      <c r="KL1386" s="127"/>
      <c r="KM1386" s="127"/>
      <c r="KN1386" s="127"/>
      <c r="KO1386" s="127"/>
      <c r="KP1386" s="127"/>
      <c r="KQ1386" s="127"/>
      <c r="KR1386" s="127"/>
      <c r="KS1386" s="127"/>
      <c r="KT1386" s="127"/>
      <c r="KU1386" s="127"/>
      <c r="KV1386" s="127"/>
      <c r="KW1386" s="127"/>
      <c r="KX1386" s="127"/>
      <c r="KY1386" s="127"/>
      <c r="KZ1386" s="127"/>
      <c r="LA1386" s="127"/>
      <c r="LB1386" s="127"/>
      <c r="LC1386" s="127"/>
      <c r="LD1386" s="127"/>
      <c r="LE1386" s="127"/>
      <c r="LF1386" s="127"/>
      <c r="LG1386" s="127"/>
      <c r="LH1386" s="127"/>
      <c r="LI1386" s="127"/>
      <c r="LJ1386" s="127"/>
      <c r="LK1386" s="127"/>
      <c r="LL1386" s="127"/>
      <c r="LM1386" s="127"/>
      <c r="LN1386" s="127"/>
      <c r="LO1386" s="127"/>
      <c r="LP1386" s="127"/>
      <c r="LQ1386" s="127"/>
      <c r="LR1386" s="127"/>
      <c r="LS1386" s="127"/>
      <c r="LT1386" s="127"/>
      <c r="LU1386" s="127"/>
      <c r="LV1386" s="127"/>
      <c r="LW1386" s="127"/>
      <c r="LX1386" s="127"/>
      <c r="LY1386" s="127"/>
      <c r="LZ1386" s="127"/>
      <c r="MA1386" s="127"/>
      <c r="MB1386" s="127"/>
      <c r="MC1386" s="127"/>
      <c r="MD1386" s="127"/>
      <c r="ME1386" s="127"/>
      <c r="MF1386" s="127"/>
      <c r="MG1386" s="127"/>
      <c r="MH1386" s="127"/>
      <c r="MI1386" s="127"/>
      <c r="MJ1386" s="127"/>
      <c r="MK1386" s="127"/>
      <c r="ML1386" s="127"/>
      <c r="MM1386" s="127"/>
      <c r="MN1386" s="127"/>
      <c r="MO1386" s="127"/>
      <c r="MP1386" s="127"/>
      <c r="MQ1386" s="127"/>
      <c r="MR1386" s="127"/>
      <c r="MS1386" s="127"/>
      <c r="MT1386" s="127"/>
      <c r="MU1386" s="127"/>
      <c r="MV1386" s="127"/>
      <c r="MW1386" s="127"/>
      <c r="MX1386" s="127"/>
      <c r="MY1386" s="127"/>
      <c r="MZ1386" s="127"/>
      <c r="NA1386" s="127"/>
      <c r="NB1386" s="127"/>
      <c r="NC1386" s="127"/>
      <c r="ND1386" s="127"/>
      <c r="NE1386" s="127"/>
      <c r="NF1386" s="127"/>
      <c r="NG1386" s="127"/>
      <c r="NH1386" s="127"/>
      <c r="NI1386" s="127"/>
      <c r="NJ1386" s="127"/>
      <c r="NK1386" s="127"/>
      <c r="NL1386" s="127"/>
      <c r="NM1386" s="127"/>
      <c r="NN1386" s="127"/>
      <c r="NO1386" s="127"/>
      <c r="NP1386" s="127"/>
      <c r="NQ1386" s="127"/>
      <c r="NR1386" s="127"/>
      <c r="NS1386" s="127"/>
      <c r="NT1386" s="127"/>
      <c r="NU1386" s="127"/>
      <c r="NV1386" s="127"/>
      <c r="NW1386" s="127"/>
      <c r="NX1386" s="127"/>
      <c r="NY1386" s="127"/>
      <c r="NZ1386" s="127"/>
      <c r="OA1386" s="127"/>
      <c r="OB1386" s="127"/>
      <c r="OC1386" s="127"/>
      <c r="OD1386" s="127"/>
      <c r="OE1386" s="127"/>
      <c r="OF1386" s="127"/>
      <c r="OG1386" s="127"/>
      <c r="OH1386" s="127"/>
      <c r="OI1386" s="127"/>
      <c r="OJ1386" s="127"/>
      <c r="OK1386" s="127"/>
      <c r="OL1386" s="127"/>
      <c r="OM1386" s="127"/>
      <c r="ON1386" s="127"/>
      <c r="OO1386" s="127"/>
      <c r="OP1386" s="127"/>
      <c r="OQ1386" s="127"/>
      <c r="OR1386" s="127"/>
      <c r="OS1386" s="127"/>
      <c r="OT1386" s="127"/>
      <c r="OU1386" s="127"/>
      <c r="OV1386" s="127"/>
      <c r="OW1386" s="127"/>
      <c r="OX1386" s="127"/>
      <c r="OY1386" s="127"/>
      <c r="OZ1386" s="127"/>
      <c r="PA1386" s="127"/>
      <c r="PB1386" s="127"/>
      <c r="PC1386" s="127"/>
      <c r="PD1386" s="127"/>
      <c r="PE1386" s="127"/>
      <c r="PF1386" s="127"/>
      <c r="PG1386" s="127"/>
      <c r="PH1386" s="127"/>
      <c r="PI1386" s="127"/>
      <c r="PJ1386" s="127"/>
      <c r="PK1386" s="127"/>
      <c r="PL1386" s="127"/>
      <c r="PM1386" s="127"/>
      <c r="PN1386" s="127"/>
      <c r="PO1386" s="127"/>
      <c r="PP1386" s="127"/>
      <c r="PQ1386" s="127"/>
      <c r="PR1386" s="127"/>
      <c r="PS1386" s="127"/>
      <c r="PT1386" s="127"/>
      <c r="PU1386" s="127"/>
      <c r="PV1386" s="127"/>
      <c r="PW1386" s="127"/>
      <c r="PX1386" s="127"/>
      <c r="PY1386" s="127"/>
      <c r="PZ1386" s="127"/>
      <c r="QA1386" s="127"/>
      <c r="QB1386" s="127"/>
      <c r="QC1386" s="127"/>
      <c r="QD1386" s="127"/>
      <c r="QE1386" s="127"/>
      <c r="QF1386" s="127"/>
      <c r="QG1386" s="127"/>
      <c r="QH1386" s="127"/>
      <c r="QI1386" s="127"/>
      <c r="QJ1386" s="127"/>
      <c r="QK1386" s="127"/>
      <c r="QL1386" s="127"/>
      <c r="QM1386" s="127"/>
      <c r="QN1386" s="127"/>
      <c r="QO1386" s="127"/>
      <c r="QP1386" s="127"/>
      <c r="QQ1386" s="127"/>
      <c r="QR1386" s="127"/>
      <c r="QS1386" s="127"/>
      <c r="QT1386" s="127"/>
      <c r="QU1386" s="127"/>
      <c r="QV1386" s="127"/>
      <c r="QW1386" s="127"/>
      <c r="QX1386" s="127"/>
      <c r="QY1386" s="127"/>
      <c r="QZ1386" s="127"/>
      <c r="RA1386" s="127"/>
      <c r="RB1386" s="127"/>
      <c r="RC1386" s="127"/>
      <c r="RD1386" s="127"/>
      <c r="RE1386" s="127"/>
      <c r="RF1386" s="127"/>
      <c r="RG1386" s="127"/>
      <c r="RH1386" s="127"/>
      <c r="RI1386" s="127"/>
      <c r="RJ1386" s="127"/>
      <c r="RK1386" s="127"/>
      <c r="RL1386" s="127"/>
      <c r="RM1386" s="127"/>
      <c r="RN1386" s="127"/>
      <c r="RO1386" s="127"/>
      <c r="RP1386" s="127"/>
      <c r="RQ1386" s="127"/>
      <c r="RR1386" s="127"/>
      <c r="RS1386" s="127"/>
      <c r="RT1386" s="127"/>
      <c r="RU1386" s="127"/>
      <c r="RV1386" s="127"/>
      <c r="RW1386" s="127"/>
      <c r="RX1386" s="127"/>
      <c r="RY1386" s="127"/>
      <c r="RZ1386" s="127"/>
      <c r="SA1386" s="127"/>
      <c r="SB1386" s="127"/>
      <c r="SC1386" s="127"/>
      <c r="SD1386" s="127"/>
      <c r="SE1386" s="127"/>
      <c r="SF1386" s="127"/>
      <c r="SG1386" s="127"/>
      <c r="SH1386" s="127"/>
      <c r="SI1386" s="127"/>
      <c r="SJ1386" s="127"/>
      <c r="SK1386" s="127"/>
      <c r="SL1386" s="127"/>
      <c r="SM1386" s="127"/>
      <c r="SN1386" s="127"/>
      <c r="SO1386" s="127"/>
      <c r="SP1386" s="127"/>
      <c r="SQ1386" s="127"/>
      <c r="SR1386" s="127"/>
      <c r="SS1386" s="127"/>
      <c r="ST1386" s="127"/>
      <c r="SU1386" s="127"/>
      <c r="SV1386" s="127"/>
      <c r="SW1386" s="127"/>
      <c r="SX1386" s="127"/>
      <c r="SY1386" s="127"/>
      <c r="SZ1386" s="127"/>
      <c r="TA1386" s="127"/>
      <c r="TB1386" s="127"/>
      <c r="TC1386" s="127"/>
      <c r="TD1386" s="127"/>
      <c r="TE1386" s="127"/>
      <c r="TF1386" s="127"/>
      <c r="TG1386" s="127"/>
      <c r="TH1386" s="127"/>
      <c r="TI1386" s="127"/>
      <c r="TJ1386" s="127"/>
      <c r="TK1386" s="127"/>
      <c r="TL1386" s="127"/>
      <c r="TM1386" s="127"/>
      <c r="TN1386" s="127"/>
      <c r="TO1386" s="127"/>
      <c r="TP1386" s="127"/>
      <c r="TQ1386" s="127"/>
      <c r="TR1386" s="127"/>
      <c r="TS1386" s="127"/>
      <c r="TT1386" s="127"/>
      <c r="TU1386" s="127"/>
      <c r="TV1386" s="127"/>
      <c r="TW1386" s="127"/>
      <c r="TX1386" s="127"/>
      <c r="TY1386" s="127"/>
      <c r="TZ1386" s="127"/>
      <c r="UA1386" s="127"/>
      <c r="UB1386" s="127"/>
      <c r="UC1386" s="127"/>
      <c r="UD1386" s="127"/>
      <c r="UE1386" s="127"/>
      <c r="UF1386" s="127"/>
      <c r="UG1386" s="127"/>
      <c r="UH1386" s="127"/>
      <c r="UI1386" s="127"/>
      <c r="UJ1386" s="127"/>
      <c r="UK1386" s="127"/>
      <c r="UL1386" s="127"/>
      <c r="UM1386" s="127"/>
      <c r="UN1386" s="127"/>
      <c r="UO1386" s="127"/>
      <c r="UP1386" s="127"/>
      <c r="UQ1386" s="127"/>
      <c r="UR1386" s="127"/>
      <c r="US1386" s="127"/>
      <c r="UT1386" s="127"/>
      <c r="UU1386" s="127"/>
      <c r="UV1386" s="127"/>
      <c r="UW1386" s="127"/>
      <c r="UX1386" s="127"/>
      <c r="UY1386" s="127"/>
      <c r="UZ1386" s="127"/>
      <c r="VA1386" s="127"/>
      <c r="VB1386" s="127"/>
      <c r="VC1386" s="127"/>
      <c r="VD1386" s="127"/>
      <c r="VE1386" s="127"/>
      <c r="VF1386" s="127"/>
      <c r="VG1386" s="127"/>
      <c r="VH1386" s="127"/>
      <c r="VI1386" s="127"/>
      <c r="VJ1386" s="127"/>
      <c r="VK1386" s="127"/>
      <c r="VL1386" s="127"/>
      <c r="VM1386" s="127"/>
      <c r="VN1386" s="127"/>
      <c r="VO1386" s="127"/>
      <c r="VP1386" s="127"/>
      <c r="VQ1386" s="127"/>
      <c r="VR1386" s="127"/>
      <c r="VS1386" s="127"/>
      <c r="VT1386" s="127"/>
      <c r="VU1386" s="127"/>
      <c r="VV1386" s="127"/>
      <c r="VW1386" s="127"/>
      <c r="VX1386" s="127"/>
      <c r="VY1386" s="127"/>
      <c r="VZ1386" s="127"/>
      <c r="WA1386" s="127"/>
      <c r="WB1386" s="127"/>
      <c r="WC1386" s="127"/>
      <c r="WD1386" s="127"/>
      <c r="WE1386" s="127"/>
      <c r="WF1386" s="127"/>
      <c r="WG1386" s="127"/>
      <c r="WH1386" s="127"/>
      <c r="WI1386" s="127"/>
      <c r="WJ1386" s="127"/>
      <c r="WK1386" s="127"/>
      <c r="WL1386" s="127"/>
      <c r="WM1386" s="127"/>
      <c r="WN1386" s="127"/>
      <c r="WO1386" s="127"/>
      <c r="WP1386" s="127"/>
      <c r="WQ1386" s="127"/>
      <c r="WR1386" s="127"/>
      <c r="WS1386" s="127"/>
      <c r="WT1386" s="127"/>
      <c r="WU1386" s="127"/>
      <c r="WV1386" s="127"/>
      <c r="WW1386" s="127"/>
      <c r="WX1386" s="127"/>
      <c r="WY1386" s="127"/>
      <c r="WZ1386" s="127"/>
      <c r="XA1386" s="127"/>
      <c r="XB1386" s="127"/>
      <c r="XC1386" s="127"/>
      <c r="XD1386" s="127"/>
      <c r="XE1386" s="127"/>
      <c r="XF1386" s="127"/>
      <c r="XG1386" s="127"/>
      <c r="XH1386" s="127"/>
      <c r="XI1386" s="127"/>
      <c r="XJ1386" s="127"/>
      <c r="XK1386" s="127"/>
      <c r="XL1386" s="127"/>
      <c r="XM1386" s="127"/>
      <c r="XN1386" s="127"/>
      <c r="XO1386" s="127"/>
      <c r="XP1386" s="127"/>
      <c r="XQ1386" s="127"/>
      <c r="XR1386" s="127"/>
      <c r="XS1386" s="127"/>
      <c r="XT1386" s="127"/>
      <c r="XU1386" s="127"/>
      <c r="XV1386" s="127"/>
      <c r="XW1386" s="127"/>
      <c r="XX1386" s="127"/>
      <c r="XY1386" s="127"/>
      <c r="XZ1386" s="127"/>
      <c r="YA1386" s="127"/>
      <c r="YB1386" s="127"/>
      <c r="YC1386" s="127"/>
      <c r="YD1386" s="127"/>
      <c r="YE1386" s="127"/>
      <c r="YF1386" s="127"/>
      <c r="YG1386" s="127"/>
      <c r="YH1386" s="127"/>
      <c r="YI1386" s="127"/>
      <c r="YJ1386" s="127"/>
      <c r="YK1386" s="127"/>
      <c r="YL1386" s="127"/>
      <c r="YM1386" s="127"/>
      <c r="YN1386" s="127"/>
      <c r="YO1386" s="127"/>
      <c r="YP1386" s="127"/>
      <c r="YQ1386" s="127"/>
      <c r="YR1386" s="127"/>
      <c r="YS1386" s="127"/>
      <c r="YT1386" s="127"/>
      <c r="YU1386" s="127"/>
      <c r="YV1386" s="127"/>
      <c r="YW1386" s="127"/>
      <c r="YX1386" s="127"/>
      <c r="YY1386" s="127"/>
      <c r="YZ1386" s="127"/>
      <c r="ZA1386" s="127"/>
      <c r="ZB1386" s="127"/>
      <c r="ZC1386" s="127"/>
      <c r="ZD1386" s="127"/>
      <c r="ZE1386" s="127"/>
      <c r="ZF1386" s="127"/>
      <c r="ZG1386" s="127"/>
      <c r="ZH1386" s="127"/>
      <c r="ZI1386" s="127"/>
      <c r="ZJ1386" s="127"/>
      <c r="ZK1386" s="127"/>
      <c r="ZL1386" s="127"/>
      <c r="ZM1386" s="127"/>
      <c r="ZN1386" s="127"/>
      <c r="ZO1386" s="127"/>
      <c r="ZP1386" s="127"/>
      <c r="ZQ1386" s="127"/>
      <c r="ZR1386" s="127"/>
      <c r="ZS1386" s="127"/>
      <c r="ZT1386" s="127"/>
      <c r="ZU1386" s="127"/>
      <c r="ZV1386" s="127"/>
      <c r="ZW1386" s="127"/>
      <c r="ZX1386" s="127"/>
      <c r="ZY1386" s="127"/>
      <c r="ZZ1386" s="127"/>
      <c r="AAA1386" s="127"/>
      <c r="AAB1386" s="127"/>
      <c r="AAC1386" s="127"/>
      <c r="AAD1386" s="127"/>
      <c r="AAE1386" s="127"/>
      <c r="AAF1386" s="127"/>
      <c r="AAG1386" s="127"/>
      <c r="AAH1386" s="127"/>
      <c r="AAI1386" s="127"/>
      <c r="AAJ1386" s="127"/>
      <c r="AAK1386" s="127"/>
      <c r="AAL1386" s="127"/>
      <c r="AAM1386" s="127"/>
      <c r="AAN1386" s="127"/>
      <c r="AAO1386" s="127"/>
      <c r="AAP1386" s="127"/>
      <c r="AAQ1386" s="127"/>
      <c r="AAR1386" s="127"/>
      <c r="AAS1386" s="127"/>
      <c r="AAT1386" s="127"/>
      <c r="AAU1386" s="127"/>
      <c r="AAV1386" s="127"/>
      <c r="AAW1386" s="127"/>
      <c r="AAX1386" s="127"/>
      <c r="AAY1386" s="127"/>
      <c r="AAZ1386" s="127"/>
      <c r="ABA1386" s="127"/>
      <c r="ABB1386" s="127"/>
      <c r="ABC1386" s="127"/>
      <c r="ABD1386" s="127"/>
      <c r="ABE1386" s="127"/>
      <c r="ABF1386" s="127"/>
      <c r="ABG1386" s="127"/>
      <c r="ABH1386" s="127"/>
      <c r="ABI1386" s="127"/>
      <c r="ABJ1386" s="127"/>
      <c r="ABK1386" s="127"/>
      <c r="ABL1386" s="127"/>
      <c r="ABM1386" s="127"/>
      <c r="ABN1386" s="127"/>
      <c r="ABO1386" s="127"/>
      <c r="ABP1386" s="127"/>
      <c r="ABQ1386" s="127"/>
      <c r="ABR1386" s="127"/>
      <c r="ABS1386" s="127"/>
      <c r="ABT1386" s="127"/>
      <c r="ABU1386" s="127"/>
      <c r="ABV1386" s="127"/>
      <c r="ABW1386" s="127"/>
      <c r="ABX1386" s="127"/>
      <c r="ABY1386" s="127"/>
      <c r="ABZ1386" s="127"/>
      <c r="ACA1386" s="127"/>
      <c r="ACB1386" s="127"/>
      <c r="ACC1386" s="127"/>
      <c r="ACD1386" s="127"/>
      <c r="ACE1386" s="127"/>
      <c r="ACF1386" s="127"/>
      <c r="ACG1386" s="127"/>
      <c r="ACH1386" s="127"/>
      <c r="ACI1386" s="127"/>
      <c r="ACJ1386" s="127"/>
      <c r="ACK1386" s="127"/>
      <c r="ACL1386" s="127"/>
      <c r="ACM1386" s="127"/>
      <c r="ACN1386" s="127"/>
      <c r="ACO1386" s="127"/>
      <c r="ACP1386" s="127"/>
      <c r="ACQ1386" s="127"/>
      <c r="ACR1386" s="127"/>
      <c r="ACS1386" s="127"/>
      <c r="ACT1386" s="127"/>
      <c r="ACU1386" s="127"/>
      <c r="ACV1386" s="127"/>
      <c r="ACW1386" s="127"/>
      <c r="ACX1386" s="127"/>
      <c r="ACY1386" s="127"/>
      <c r="ACZ1386" s="127"/>
      <c r="ADA1386" s="127"/>
      <c r="ADB1386" s="127"/>
      <c r="ADC1386" s="127"/>
      <c r="ADD1386" s="127"/>
      <c r="ADE1386" s="127"/>
      <c r="ADF1386" s="127"/>
      <c r="ADG1386" s="127"/>
      <c r="ADH1386" s="127"/>
      <c r="ADI1386" s="127"/>
      <c r="ADJ1386" s="127"/>
      <c r="ADK1386" s="127"/>
      <c r="ADL1386" s="127"/>
      <c r="ADM1386" s="127"/>
      <c r="ADN1386" s="127"/>
      <c r="ADO1386" s="127"/>
      <c r="ADP1386" s="127"/>
      <c r="ADQ1386" s="127"/>
      <c r="ADR1386" s="127"/>
      <c r="ADS1386" s="127"/>
      <c r="ADT1386" s="127"/>
      <c r="ADU1386" s="127"/>
      <c r="ADV1386" s="127"/>
      <c r="ADW1386" s="127"/>
      <c r="ADX1386" s="127"/>
      <c r="ADY1386" s="127"/>
      <c r="ADZ1386" s="127"/>
      <c r="AEA1386" s="127"/>
      <c r="AEB1386" s="127"/>
      <c r="AEC1386" s="127"/>
      <c r="AED1386" s="127"/>
      <c r="AEE1386" s="127"/>
      <c r="AEF1386" s="127"/>
      <c r="AEG1386" s="127"/>
      <c r="AEH1386" s="127"/>
      <c r="AEI1386" s="127"/>
      <c r="AEJ1386" s="127"/>
      <c r="AEK1386" s="127"/>
      <c r="AEL1386" s="127"/>
      <c r="AEM1386" s="127"/>
      <c r="AEN1386" s="127"/>
      <c r="AEO1386" s="127"/>
      <c r="AEP1386" s="127"/>
      <c r="AEQ1386" s="127"/>
      <c r="AER1386" s="127"/>
      <c r="AES1386" s="127"/>
      <c r="AET1386" s="127"/>
      <c r="AEU1386" s="127"/>
      <c r="AEV1386" s="127"/>
      <c r="AEW1386" s="127"/>
      <c r="AEX1386" s="127"/>
      <c r="AEY1386" s="127"/>
      <c r="AEZ1386" s="127"/>
      <c r="AFA1386" s="127"/>
      <c r="AFB1386" s="127"/>
      <c r="AFC1386" s="127"/>
      <c r="AFD1386" s="127"/>
      <c r="AFE1386" s="127"/>
      <c r="AFF1386" s="127"/>
      <c r="AFG1386" s="127"/>
      <c r="AFH1386" s="127"/>
      <c r="AFI1386" s="127"/>
      <c r="AFJ1386" s="127"/>
      <c r="AFK1386" s="127"/>
      <c r="AFL1386" s="127"/>
      <c r="AFM1386" s="127"/>
      <c r="AFN1386" s="127"/>
      <c r="AFO1386" s="127"/>
      <c r="AFP1386" s="127"/>
      <c r="AFQ1386" s="127"/>
      <c r="AFR1386" s="127"/>
      <c r="AFS1386" s="127"/>
      <c r="AFT1386" s="127"/>
      <c r="AFU1386" s="127"/>
      <c r="AFV1386" s="127"/>
      <c r="AFW1386" s="127"/>
      <c r="AFX1386" s="127"/>
      <c r="AFY1386" s="127"/>
      <c r="AFZ1386" s="127"/>
      <c r="AGA1386" s="127"/>
      <c r="AGB1386" s="127"/>
      <c r="AGC1386" s="127"/>
      <c r="AGD1386" s="127"/>
      <c r="AGE1386" s="127"/>
      <c r="AGF1386" s="127"/>
      <c r="AGG1386" s="127"/>
      <c r="AGH1386" s="127"/>
      <c r="AGI1386" s="127"/>
      <c r="AGJ1386" s="127"/>
      <c r="AGK1386" s="127"/>
      <c r="AGL1386" s="127"/>
      <c r="AGM1386" s="127"/>
      <c r="AGN1386" s="127"/>
      <c r="AGO1386" s="127"/>
      <c r="AGP1386" s="127"/>
      <c r="AGQ1386" s="127"/>
      <c r="AGR1386" s="127"/>
      <c r="AGS1386" s="127"/>
      <c r="AGT1386" s="127"/>
      <c r="AGU1386" s="127"/>
      <c r="AGV1386" s="127"/>
      <c r="AGW1386" s="127"/>
      <c r="AGX1386" s="127"/>
      <c r="AGY1386" s="127"/>
      <c r="AGZ1386" s="127"/>
      <c r="AHA1386" s="127"/>
      <c r="AHB1386" s="127"/>
      <c r="AHC1386" s="127"/>
      <c r="AHD1386" s="127"/>
      <c r="AHE1386" s="127"/>
      <c r="AHF1386" s="127"/>
      <c r="AHG1386" s="127"/>
      <c r="AHH1386" s="127"/>
      <c r="AHI1386" s="127"/>
      <c r="AHJ1386" s="127"/>
      <c r="AHK1386" s="127"/>
      <c r="AHL1386" s="127"/>
      <c r="AHM1386" s="127"/>
      <c r="AHN1386" s="127"/>
      <c r="AHO1386" s="127"/>
      <c r="AHP1386" s="127"/>
      <c r="AHQ1386" s="127"/>
      <c r="AHR1386" s="127"/>
      <c r="AHS1386" s="127"/>
      <c r="AHT1386" s="127"/>
      <c r="AHU1386" s="127"/>
      <c r="AHV1386" s="127"/>
      <c r="AHW1386" s="127"/>
      <c r="AHX1386" s="127"/>
      <c r="AHY1386" s="127"/>
      <c r="AHZ1386" s="127"/>
      <c r="AIA1386" s="127"/>
      <c r="AIB1386" s="127"/>
      <c r="AIC1386" s="127"/>
      <c r="AID1386" s="127"/>
      <c r="AIE1386" s="127"/>
      <c r="AIF1386" s="127"/>
      <c r="AIG1386" s="127"/>
      <c r="AIH1386" s="127"/>
      <c r="AII1386" s="127"/>
      <c r="AIJ1386" s="127"/>
      <c r="AIK1386" s="127"/>
      <c r="AIL1386" s="127"/>
      <c r="AIM1386" s="127"/>
      <c r="AIN1386" s="127"/>
      <c r="AIO1386" s="127"/>
      <c r="AIP1386" s="127"/>
      <c r="AIQ1386" s="127"/>
      <c r="AIR1386" s="127"/>
      <c r="AIS1386" s="127"/>
      <c r="AIT1386" s="127"/>
      <c r="AIU1386" s="127"/>
      <c r="AIV1386" s="127"/>
      <c r="AIW1386" s="127"/>
      <c r="AIX1386" s="127"/>
      <c r="AIY1386" s="127"/>
      <c r="AIZ1386" s="127"/>
      <c r="AJA1386" s="127"/>
      <c r="AJB1386" s="127"/>
      <c r="AJC1386" s="127"/>
      <c r="AJD1386" s="127"/>
      <c r="AJE1386" s="127"/>
      <c r="AJF1386" s="127"/>
      <c r="AJG1386" s="127"/>
      <c r="AJH1386" s="127"/>
      <c r="AJI1386" s="127"/>
      <c r="AJJ1386" s="127"/>
      <c r="AJK1386" s="127"/>
      <c r="AJL1386" s="127"/>
      <c r="AJM1386" s="127"/>
      <c r="AJN1386" s="127"/>
      <c r="AJO1386" s="127"/>
      <c r="AJP1386" s="127"/>
      <c r="AJQ1386" s="127"/>
      <c r="AJR1386" s="127"/>
      <c r="AJS1386" s="127"/>
      <c r="AJT1386" s="127"/>
      <c r="AJU1386" s="127"/>
      <c r="AJV1386" s="127"/>
      <c r="AJW1386" s="127"/>
      <c r="AJX1386" s="127"/>
      <c r="AJY1386" s="127"/>
      <c r="AJZ1386" s="127"/>
      <c r="AKA1386" s="127"/>
      <c r="AKB1386" s="127"/>
      <c r="AKC1386" s="127"/>
      <c r="AKD1386" s="127"/>
      <c r="AKE1386" s="127"/>
      <c r="AKF1386" s="127"/>
      <c r="AKG1386" s="127"/>
      <c r="AKH1386" s="127"/>
      <c r="AKI1386" s="127"/>
      <c r="AKJ1386" s="127"/>
      <c r="AKK1386" s="127"/>
      <c r="AKL1386" s="127"/>
      <c r="AKM1386" s="127"/>
      <c r="AKN1386" s="127"/>
      <c r="AKO1386" s="127"/>
      <c r="AKP1386" s="127"/>
      <c r="AKQ1386" s="127"/>
      <c r="AKR1386" s="127"/>
      <c r="AKS1386" s="127"/>
      <c r="AKT1386" s="127"/>
      <c r="AKU1386" s="127"/>
      <c r="AKV1386" s="127"/>
      <c r="AKW1386" s="127"/>
      <c r="AKX1386" s="127"/>
      <c r="AKY1386" s="127"/>
      <c r="AKZ1386" s="127"/>
      <c r="ALA1386" s="127"/>
      <c r="ALB1386" s="127"/>
      <c r="ALC1386" s="127"/>
      <c r="ALD1386" s="127"/>
      <c r="ALE1386" s="127"/>
      <c r="ALF1386" s="127"/>
      <c r="ALG1386" s="127"/>
      <c r="ALH1386" s="127"/>
      <c r="ALI1386" s="127"/>
      <c r="ALJ1386" s="127"/>
      <c r="ALK1386" s="127"/>
      <c r="ALL1386" s="127"/>
      <c r="ALM1386" s="127"/>
      <c r="ALN1386" s="127"/>
      <c r="ALO1386" s="127"/>
      <c r="ALP1386" s="127"/>
      <c r="ALQ1386" s="127"/>
      <c r="ALR1386" s="127"/>
      <c r="ALS1386" s="127"/>
      <c r="ALT1386" s="127"/>
      <c r="ALU1386" s="127"/>
      <c r="ALV1386" s="127"/>
      <c r="ALW1386" s="127"/>
      <c r="ALX1386" s="127"/>
      <c r="ALY1386" s="127"/>
      <c r="ALZ1386" s="127"/>
      <c r="AMA1386" s="127"/>
      <c r="AMB1386" s="127"/>
      <c r="AMC1386" s="127"/>
      <c r="AMD1386" s="127"/>
      <c r="AME1386" s="127"/>
      <c r="AMF1386" s="127"/>
      <c r="AMG1386" s="127"/>
      <c r="AMH1386" s="127"/>
      <c r="AMI1386" s="127"/>
      <c r="AMJ1386" s="127"/>
      <c r="AMK1386" s="127"/>
      <c r="AML1386" s="127"/>
      <c r="AMM1386" s="127"/>
      <c r="AMN1386" s="127"/>
      <c r="AMO1386" s="127"/>
      <c r="AMP1386" s="127"/>
      <c r="AMQ1386" s="127"/>
      <c r="AMR1386" s="127"/>
      <c r="AMS1386" s="127"/>
      <c r="AMT1386" s="127"/>
      <c r="AMU1386" s="127"/>
      <c r="AMV1386" s="127"/>
      <c r="AMW1386" s="127"/>
      <c r="AMX1386" s="127"/>
      <c r="AMY1386" s="127"/>
      <c r="AMZ1386" s="127"/>
      <c r="ANA1386" s="127"/>
      <c r="ANB1386" s="127"/>
      <c r="ANC1386" s="127"/>
      <c r="AND1386" s="127"/>
      <c r="ANE1386" s="127"/>
      <c r="ANF1386" s="127"/>
      <c r="ANG1386" s="127"/>
      <c r="ANH1386" s="127"/>
      <c r="ANI1386" s="127"/>
      <c r="ANJ1386" s="127"/>
      <c r="ANK1386" s="127"/>
      <c r="ANL1386" s="127"/>
      <c r="ANM1386" s="127"/>
      <c r="ANN1386" s="127"/>
      <c r="ANO1386" s="127"/>
      <c r="ANP1386" s="127"/>
      <c r="ANQ1386" s="127"/>
      <c r="ANR1386" s="127"/>
      <c r="ANS1386" s="127"/>
      <c r="ANT1386" s="127"/>
      <c r="ANU1386" s="127"/>
      <c r="ANV1386" s="127"/>
      <c r="ANW1386" s="127"/>
      <c r="ANX1386" s="127"/>
      <c r="ANY1386" s="127"/>
      <c r="ANZ1386" s="127"/>
      <c r="AOA1386" s="127"/>
      <c r="AOB1386" s="127"/>
      <c r="AOC1386" s="127"/>
      <c r="AOD1386" s="127"/>
      <c r="AOE1386" s="127"/>
      <c r="AOF1386" s="127"/>
      <c r="AOG1386" s="127"/>
      <c r="AOH1386" s="127"/>
      <c r="AOI1386" s="127"/>
      <c r="AOJ1386" s="127"/>
      <c r="AOK1386" s="127"/>
      <c r="AOL1386" s="127"/>
      <c r="AOM1386" s="127"/>
      <c r="AON1386" s="127"/>
      <c r="AOO1386" s="127"/>
      <c r="AOP1386" s="127"/>
      <c r="AOQ1386" s="127"/>
      <c r="AOR1386" s="127"/>
      <c r="AOS1386" s="127"/>
      <c r="AOT1386" s="127"/>
      <c r="AOU1386" s="127"/>
      <c r="AOV1386" s="127"/>
      <c r="AOW1386" s="127"/>
      <c r="AOX1386" s="127"/>
      <c r="AOY1386" s="127"/>
      <c r="AOZ1386" s="127"/>
      <c r="APA1386" s="127"/>
      <c r="APB1386" s="127"/>
      <c r="APC1386" s="127"/>
      <c r="APD1386" s="127"/>
      <c r="APE1386" s="127"/>
      <c r="APF1386" s="127"/>
      <c r="APG1386" s="127"/>
      <c r="APH1386" s="127"/>
      <c r="API1386" s="127"/>
      <c r="APJ1386" s="127"/>
      <c r="APK1386" s="127"/>
      <c r="APL1386" s="127"/>
      <c r="APM1386" s="127"/>
      <c r="APN1386" s="127"/>
      <c r="APO1386" s="127"/>
      <c r="APP1386" s="127"/>
      <c r="APQ1386" s="127"/>
      <c r="APR1386" s="127"/>
      <c r="APS1386" s="127"/>
      <c r="APT1386" s="127"/>
      <c r="APU1386" s="127"/>
      <c r="APV1386" s="127"/>
      <c r="APW1386" s="127"/>
      <c r="APX1386" s="127"/>
      <c r="APY1386" s="127"/>
      <c r="APZ1386" s="127"/>
      <c r="AQA1386" s="127"/>
      <c r="AQB1386" s="127"/>
      <c r="AQC1386" s="127"/>
      <c r="AQD1386" s="127"/>
      <c r="AQE1386" s="127"/>
      <c r="AQF1386" s="127"/>
      <c r="AQG1386" s="127"/>
      <c r="AQH1386" s="127"/>
      <c r="AQI1386" s="127"/>
      <c r="AQJ1386" s="127"/>
      <c r="AQK1386" s="127"/>
      <c r="AQL1386" s="127"/>
      <c r="AQM1386" s="127"/>
      <c r="AQN1386" s="127"/>
      <c r="AQO1386" s="127"/>
      <c r="AQP1386" s="127"/>
      <c r="AQQ1386" s="127"/>
      <c r="AQR1386" s="127"/>
      <c r="AQS1386" s="127"/>
      <c r="AQT1386" s="127"/>
      <c r="AQU1386" s="127"/>
      <c r="AQV1386" s="127"/>
      <c r="AQW1386" s="127"/>
      <c r="AQX1386" s="127"/>
      <c r="AQY1386" s="127"/>
      <c r="AQZ1386" s="127"/>
      <c r="ARA1386" s="127"/>
      <c r="ARB1386" s="127"/>
      <c r="ARC1386" s="127"/>
      <c r="ARD1386" s="127"/>
      <c r="ARE1386" s="127"/>
      <c r="ARF1386" s="127"/>
      <c r="ARG1386" s="127"/>
      <c r="ARH1386" s="127"/>
      <c r="ARI1386" s="127"/>
      <c r="ARJ1386" s="127"/>
      <c r="ARK1386" s="127"/>
      <c r="ARL1386" s="127"/>
      <c r="ARM1386" s="127"/>
      <c r="ARN1386" s="127"/>
      <c r="ARO1386" s="127"/>
      <c r="ARP1386" s="127"/>
      <c r="ARQ1386" s="127"/>
      <c r="ARR1386" s="127"/>
      <c r="ARS1386" s="127"/>
      <c r="ART1386" s="127"/>
      <c r="ARU1386" s="127"/>
      <c r="ARV1386" s="127"/>
      <c r="ARW1386" s="127"/>
      <c r="ARX1386" s="127"/>
      <c r="ARY1386" s="127"/>
      <c r="ARZ1386" s="127"/>
      <c r="ASA1386" s="127"/>
      <c r="ASB1386" s="127"/>
      <c r="ASC1386" s="127"/>
      <c r="ASD1386" s="127"/>
      <c r="ASE1386" s="127"/>
      <c r="ASF1386" s="127"/>
      <c r="ASG1386" s="127"/>
      <c r="ASH1386" s="127"/>
      <c r="ASI1386" s="127"/>
      <c r="ASJ1386" s="127"/>
      <c r="ASK1386" s="127"/>
      <c r="ASL1386" s="127"/>
      <c r="ASM1386" s="127"/>
      <c r="ASN1386" s="127"/>
      <c r="ASO1386" s="127"/>
      <c r="ASP1386" s="127"/>
      <c r="ASQ1386" s="127"/>
      <c r="ASR1386" s="127"/>
      <c r="ASS1386" s="127"/>
      <c r="AST1386" s="127"/>
      <c r="ASU1386" s="127"/>
      <c r="ASV1386" s="127"/>
      <c r="ASW1386" s="127"/>
      <c r="ASX1386" s="127"/>
      <c r="ASY1386" s="127"/>
      <c r="ASZ1386" s="127"/>
      <c r="ATA1386" s="127"/>
      <c r="ATB1386" s="127"/>
      <c r="ATC1386" s="127"/>
      <c r="ATD1386" s="127"/>
      <c r="ATE1386" s="127"/>
      <c r="ATF1386" s="127"/>
      <c r="ATG1386" s="127"/>
      <c r="ATH1386" s="127"/>
      <c r="ATI1386" s="127"/>
      <c r="ATJ1386" s="127"/>
      <c r="ATK1386" s="127"/>
      <c r="ATL1386" s="127"/>
      <c r="ATM1386" s="127"/>
      <c r="ATN1386" s="127"/>
      <c r="ATO1386" s="127"/>
      <c r="ATP1386" s="127"/>
      <c r="ATQ1386" s="127"/>
      <c r="ATR1386" s="127"/>
      <c r="ATS1386" s="127"/>
      <c r="ATT1386" s="127"/>
      <c r="ATU1386" s="127"/>
      <c r="ATV1386" s="127"/>
      <c r="ATW1386" s="127"/>
      <c r="ATX1386" s="127"/>
      <c r="ATY1386" s="127"/>
      <c r="ATZ1386" s="127"/>
      <c r="AUA1386" s="127"/>
      <c r="AUB1386" s="127"/>
      <c r="AUC1386" s="127"/>
      <c r="AUD1386" s="127"/>
      <c r="AUE1386" s="127"/>
      <c r="AUF1386" s="127"/>
      <c r="AUG1386" s="127"/>
      <c r="AUH1386" s="127"/>
      <c r="AUI1386" s="127"/>
      <c r="AUJ1386" s="127"/>
      <c r="AUK1386" s="127"/>
      <c r="AUL1386" s="127"/>
      <c r="AUM1386" s="127"/>
      <c r="AUN1386" s="127"/>
      <c r="AUO1386" s="127"/>
      <c r="AUP1386" s="127"/>
      <c r="AUQ1386" s="127"/>
      <c r="AUR1386" s="127"/>
      <c r="AUS1386" s="127"/>
      <c r="AUT1386" s="127"/>
      <c r="AUU1386" s="127"/>
      <c r="AUV1386" s="127"/>
      <c r="AUW1386" s="127"/>
      <c r="AUX1386" s="127"/>
      <c r="AUY1386" s="127"/>
      <c r="AUZ1386" s="127"/>
      <c r="AVA1386" s="127"/>
      <c r="AVB1386" s="127"/>
      <c r="AVC1386" s="127"/>
      <c r="AVD1386" s="127"/>
      <c r="AVE1386" s="127"/>
      <c r="AVF1386" s="127"/>
      <c r="AVG1386" s="127"/>
      <c r="AVH1386" s="127"/>
      <c r="AVI1386" s="127"/>
      <c r="AVJ1386" s="127"/>
      <c r="AVK1386" s="127"/>
      <c r="AVL1386" s="127"/>
      <c r="AVM1386" s="127"/>
      <c r="AVN1386" s="127"/>
      <c r="AVO1386" s="127"/>
      <c r="AVP1386" s="127"/>
      <c r="AVQ1386" s="127"/>
      <c r="AVR1386" s="127"/>
      <c r="AVS1386" s="127"/>
      <c r="AVT1386" s="127"/>
      <c r="AVU1386" s="127"/>
      <c r="AVV1386" s="127"/>
      <c r="AVW1386" s="127"/>
      <c r="AVX1386" s="127"/>
      <c r="AVY1386" s="127"/>
      <c r="AVZ1386" s="127"/>
      <c r="AWA1386" s="127"/>
      <c r="AWB1386" s="127"/>
      <c r="AWC1386" s="127"/>
      <c r="AWD1386" s="127"/>
      <c r="AWE1386" s="127"/>
      <c r="AWF1386" s="127"/>
      <c r="AWG1386" s="127"/>
      <c r="AWH1386" s="127"/>
      <c r="AWI1386" s="127"/>
      <c r="AWJ1386" s="127"/>
      <c r="AWK1386" s="127"/>
      <c r="AWL1386" s="127"/>
      <c r="AWM1386" s="127"/>
      <c r="AWN1386" s="127"/>
      <c r="AWO1386" s="127"/>
      <c r="AWP1386" s="127"/>
      <c r="AWQ1386" s="127"/>
      <c r="AWR1386" s="127"/>
      <c r="AWS1386" s="127"/>
      <c r="AWT1386" s="127"/>
      <c r="AWU1386" s="127"/>
      <c r="AWV1386" s="127"/>
      <c r="AWW1386" s="127"/>
      <c r="AWX1386" s="127"/>
      <c r="AWY1386" s="127"/>
      <c r="AWZ1386" s="127"/>
      <c r="AXA1386" s="127"/>
      <c r="AXB1386" s="127"/>
      <c r="AXC1386" s="127"/>
      <c r="AXD1386" s="127"/>
      <c r="AXE1386" s="127"/>
      <c r="AXF1386" s="127"/>
      <c r="AXG1386" s="127"/>
      <c r="AXH1386" s="127"/>
      <c r="AXI1386" s="127"/>
      <c r="AXJ1386" s="127"/>
      <c r="AXK1386" s="127"/>
      <c r="AXL1386" s="127"/>
      <c r="AXM1386" s="127"/>
      <c r="AXN1386" s="127"/>
      <c r="AXO1386" s="127"/>
      <c r="AXP1386" s="127"/>
      <c r="AXQ1386" s="127"/>
      <c r="AXR1386" s="127"/>
      <c r="AXS1386" s="127"/>
      <c r="AXT1386" s="127"/>
      <c r="AXU1386" s="127"/>
      <c r="AXV1386" s="127"/>
      <c r="AXW1386" s="127"/>
      <c r="AXX1386" s="127"/>
      <c r="AXY1386" s="127"/>
      <c r="AXZ1386" s="127"/>
      <c r="AYA1386" s="127"/>
      <c r="AYB1386" s="127"/>
      <c r="AYC1386" s="127"/>
      <c r="AYD1386" s="127"/>
      <c r="AYE1386" s="127"/>
      <c r="AYF1386" s="127"/>
      <c r="AYG1386" s="127"/>
      <c r="AYH1386" s="127"/>
      <c r="AYI1386" s="127"/>
      <c r="AYJ1386" s="127"/>
      <c r="AYK1386" s="127"/>
      <c r="AYL1386" s="127"/>
      <c r="AYM1386" s="127"/>
      <c r="AYN1386" s="127"/>
      <c r="AYO1386" s="127"/>
      <c r="AYP1386" s="127"/>
      <c r="AYQ1386" s="127"/>
      <c r="AYR1386" s="127"/>
      <c r="AYS1386" s="127"/>
      <c r="AYT1386" s="127"/>
      <c r="AYU1386" s="127"/>
      <c r="AYV1386" s="127"/>
      <c r="AYW1386" s="127"/>
      <c r="AYX1386" s="127"/>
      <c r="AYY1386" s="127"/>
      <c r="AYZ1386" s="127"/>
      <c r="AZA1386" s="127"/>
      <c r="AZB1386" s="127"/>
      <c r="AZC1386" s="127"/>
      <c r="AZD1386" s="127"/>
      <c r="AZE1386" s="127"/>
      <c r="AZF1386" s="127"/>
      <c r="AZG1386" s="127"/>
      <c r="AZH1386" s="127"/>
      <c r="AZI1386" s="127"/>
      <c r="AZJ1386" s="127"/>
      <c r="AZK1386" s="127"/>
      <c r="AZL1386" s="127"/>
      <c r="AZM1386" s="127"/>
      <c r="AZN1386" s="127"/>
      <c r="AZO1386" s="127"/>
      <c r="AZP1386" s="127"/>
      <c r="AZQ1386" s="127"/>
      <c r="AZR1386" s="127"/>
      <c r="AZS1386" s="127"/>
      <c r="AZT1386" s="127"/>
      <c r="AZU1386" s="127"/>
      <c r="AZV1386" s="127"/>
      <c r="AZW1386" s="127"/>
      <c r="AZX1386" s="127"/>
      <c r="AZY1386" s="127"/>
      <c r="AZZ1386" s="127"/>
      <c r="BAA1386" s="127"/>
      <c r="BAB1386" s="127"/>
      <c r="BAC1386" s="127"/>
      <c r="BAD1386" s="127"/>
      <c r="BAE1386" s="127"/>
      <c r="BAF1386" s="127"/>
      <c r="BAG1386" s="127"/>
      <c r="BAH1386" s="127"/>
      <c r="BAI1386" s="127"/>
      <c r="BAJ1386" s="127"/>
      <c r="BAK1386" s="127"/>
      <c r="BAL1386" s="127"/>
      <c r="BAM1386" s="127"/>
      <c r="BAN1386" s="127"/>
      <c r="BAO1386" s="127"/>
      <c r="BAP1386" s="127"/>
      <c r="BAQ1386" s="127"/>
      <c r="BAR1386" s="127"/>
      <c r="BAS1386" s="127"/>
      <c r="BAT1386" s="127"/>
      <c r="BAU1386" s="127"/>
      <c r="BAV1386" s="127"/>
      <c r="BAW1386" s="127"/>
      <c r="BAX1386" s="127"/>
      <c r="BAY1386" s="127"/>
      <c r="BAZ1386" s="127"/>
      <c r="BBA1386" s="127"/>
      <c r="BBB1386" s="127"/>
      <c r="BBC1386" s="127"/>
      <c r="BBD1386" s="127"/>
      <c r="BBE1386" s="127"/>
      <c r="BBF1386" s="127"/>
      <c r="BBG1386" s="127"/>
      <c r="BBH1386" s="127"/>
      <c r="BBI1386" s="127"/>
      <c r="BBJ1386" s="127"/>
      <c r="BBK1386" s="127"/>
      <c r="BBL1386" s="127"/>
      <c r="BBM1386" s="127"/>
      <c r="BBN1386" s="127"/>
      <c r="BBO1386" s="127"/>
      <c r="BBP1386" s="127"/>
      <c r="BBQ1386" s="127"/>
      <c r="BBR1386" s="127"/>
      <c r="BBS1386" s="127"/>
      <c r="BBT1386" s="127"/>
      <c r="BBU1386" s="127"/>
      <c r="BBV1386" s="127"/>
      <c r="BBW1386" s="127"/>
      <c r="BBX1386" s="127"/>
      <c r="BBY1386" s="127"/>
      <c r="BBZ1386" s="127"/>
      <c r="BCA1386" s="127"/>
      <c r="BCB1386" s="127"/>
      <c r="BCC1386" s="127"/>
      <c r="BCD1386" s="127"/>
      <c r="BCE1386" s="127"/>
      <c r="BCF1386" s="127"/>
      <c r="BCG1386" s="127"/>
      <c r="BCH1386" s="127"/>
      <c r="BCI1386" s="127"/>
      <c r="BCJ1386" s="127"/>
      <c r="BCK1386" s="127"/>
      <c r="BCL1386" s="127"/>
      <c r="BCM1386" s="127"/>
      <c r="BCN1386" s="127"/>
      <c r="BCO1386" s="127"/>
      <c r="BCP1386" s="127"/>
      <c r="BCQ1386" s="127"/>
      <c r="BCR1386" s="127"/>
      <c r="BCS1386" s="127"/>
      <c r="BCT1386" s="127"/>
      <c r="BCU1386" s="127"/>
      <c r="BCV1386" s="127"/>
      <c r="BCW1386" s="127"/>
      <c r="BCX1386" s="127"/>
      <c r="BCY1386" s="127"/>
      <c r="BCZ1386" s="127"/>
      <c r="BDA1386" s="127"/>
      <c r="BDB1386" s="127"/>
      <c r="BDC1386" s="127"/>
      <c r="BDD1386" s="127"/>
      <c r="BDE1386" s="127"/>
      <c r="BDF1386" s="127"/>
      <c r="BDG1386" s="127"/>
      <c r="BDH1386" s="127"/>
      <c r="BDI1386" s="127"/>
      <c r="BDJ1386" s="127"/>
      <c r="BDK1386" s="127"/>
      <c r="BDL1386" s="127"/>
      <c r="BDM1386" s="127"/>
      <c r="BDN1386" s="127"/>
      <c r="BDO1386" s="127"/>
      <c r="BDP1386" s="127"/>
      <c r="BDQ1386" s="127"/>
      <c r="BDR1386" s="127"/>
      <c r="BDS1386" s="127"/>
      <c r="BDT1386" s="127"/>
      <c r="BDU1386" s="127"/>
      <c r="BDV1386" s="127"/>
      <c r="BDW1386" s="127"/>
      <c r="BDX1386" s="127"/>
      <c r="BDY1386" s="127"/>
      <c r="BDZ1386" s="127"/>
      <c r="BEA1386" s="127"/>
      <c r="BEB1386" s="127"/>
      <c r="BEC1386" s="127"/>
      <c r="BED1386" s="127"/>
      <c r="BEE1386" s="127"/>
      <c r="BEF1386" s="127"/>
      <c r="BEG1386" s="127"/>
      <c r="BEH1386" s="127"/>
      <c r="BEI1386" s="127"/>
      <c r="BEJ1386" s="127"/>
      <c r="BEK1386" s="127"/>
      <c r="BEL1386" s="127"/>
      <c r="BEM1386" s="127"/>
      <c r="BEN1386" s="127"/>
      <c r="BEO1386" s="127"/>
      <c r="BEP1386" s="127"/>
      <c r="BEQ1386" s="127"/>
      <c r="BER1386" s="127"/>
      <c r="BES1386" s="127"/>
      <c r="BET1386" s="127"/>
      <c r="BEU1386" s="127"/>
      <c r="BEV1386" s="127"/>
      <c r="BEW1386" s="127"/>
      <c r="BEX1386" s="127"/>
      <c r="BEY1386" s="127"/>
      <c r="BEZ1386" s="127"/>
      <c r="BFA1386" s="127"/>
      <c r="BFB1386" s="127"/>
      <c r="BFC1386" s="127"/>
      <c r="BFD1386" s="127"/>
      <c r="BFE1386" s="127"/>
      <c r="BFF1386" s="127"/>
      <c r="BFG1386" s="127"/>
      <c r="BFH1386" s="127"/>
      <c r="BFI1386" s="127"/>
      <c r="BFJ1386" s="127"/>
      <c r="BFK1386" s="127"/>
      <c r="BFL1386" s="127"/>
      <c r="BFM1386" s="127"/>
      <c r="BFN1386" s="127"/>
      <c r="BFO1386" s="127"/>
      <c r="BFP1386" s="127"/>
      <c r="BFQ1386" s="127"/>
      <c r="BFR1386" s="127"/>
      <c r="BFS1386" s="127"/>
      <c r="BFT1386" s="127"/>
      <c r="BFU1386" s="127"/>
      <c r="BFV1386" s="127"/>
      <c r="BFW1386" s="127"/>
      <c r="BFX1386" s="127"/>
      <c r="BFY1386" s="127"/>
      <c r="BFZ1386" s="127"/>
      <c r="BGA1386" s="127"/>
      <c r="BGB1386" s="127"/>
      <c r="BGC1386" s="127"/>
      <c r="BGD1386" s="127"/>
      <c r="BGE1386" s="127"/>
      <c r="BGF1386" s="127"/>
      <c r="BGG1386" s="127"/>
      <c r="BGH1386" s="127"/>
      <c r="BGI1386" s="127"/>
      <c r="BGJ1386" s="127"/>
      <c r="BGK1386" s="127"/>
      <c r="BGL1386" s="127"/>
      <c r="BGM1386" s="127"/>
      <c r="BGN1386" s="127"/>
      <c r="BGO1386" s="127"/>
      <c r="BGP1386" s="127"/>
      <c r="BGQ1386" s="127"/>
      <c r="BGR1386" s="127"/>
      <c r="BGS1386" s="127"/>
      <c r="BGT1386" s="127"/>
      <c r="BGU1386" s="127"/>
      <c r="BGV1386" s="127"/>
      <c r="BGW1386" s="127"/>
      <c r="BGX1386" s="127"/>
      <c r="BGY1386" s="127"/>
      <c r="BGZ1386" s="127"/>
      <c r="BHA1386" s="127"/>
      <c r="BHB1386" s="127"/>
      <c r="BHC1386" s="127"/>
      <c r="BHD1386" s="127"/>
      <c r="BHE1386" s="127"/>
      <c r="BHF1386" s="127"/>
      <c r="BHG1386" s="127"/>
      <c r="BHH1386" s="127"/>
      <c r="BHI1386" s="127"/>
      <c r="BHJ1386" s="127"/>
      <c r="BHK1386" s="127"/>
      <c r="BHL1386" s="127"/>
      <c r="BHM1386" s="127"/>
      <c r="BHN1386" s="127"/>
      <c r="BHO1386" s="127"/>
      <c r="BHP1386" s="127"/>
      <c r="BHQ1386" s="127"/>
      <c r="BHR1386" s="127"/>
      <c r="BHS1386" s="127"/>
      <c r="BHT1386" s="127"/>
      <c r="BHU1386" s="127"/>
      <c r="BHV1386" s="127"/>
      <c r="BHW1386" s="127"/>
      <c r="BHX1386" s="127"/>
      <c r="BHY1386" s="127"/>
      <c r="BHZ1386" s="127"/>
      <c r="BIA1386" s="127"/>
      <c r="BIB1386" s="127"/>
      <c r="BIC1386" s="127"/>
      <c r="BID1386" s="127"/>
      <c r="BIE1386" s="127"/>
      <c r="BIF1386" s="127"/>
      <c r="BIG1386" s="127"/>
      <c r="BIH1386" s="127"/>
      <c r="BII1386" s="127"/>
      <c r="BIJ1386" s="127"/>
      <c r="BIK1386" s="127"/>
      <c r="BIL1386" s="127"/>
      <c r="BIM1386" s="127"/>
      <c r="BIN1386" s="127"/>
      <c r="BIO1386" s="127"/>
      <c r="BIP1386" s="127"/>
      <c r="BIQ1386" s="127"/>
      <c r="BIR1386" s="127"/>
      <c r="BIS1386" s="127"/>
      <c r="BIT1386" s="127"/>
      <c r="BIU1386" s="127"/>
      <c r="BIV1386" s="127"/>
      <c r="BIW1386" s="127"/>
      <c r="BIX1386" s="127"/>
      <c r="BIY1386" s="127"/>
      <c r="BIZ1386" s="127"/>
      <c r="BJA1386" s="127"/>
      <c r="BJB1386" s="127"/>
      <c r="BJC1386" s="127"/>
      <c r="BJD1386" s="127"/>
      <c r="BJE1386" s="127"/>
      <c r="BJF1386" s="127"/>
      <c r="BJG1386" s="127"/>
      <c r="BJH1386" s="127"/>
      <c r="BJI1386" s="127"/>
      <c r="BJJ1386" s="127"/>
      <c r="BJK1386" s="127"/>
      <c r="BJL1386" s="127"/>
      <c r="BJM1386" s="127"/>
      <c r="BJN1386" s="127"/>
      <c r="BJO1386" s="127"/>
      <c r="BJP1386" s="127"/>
      <c r="BJQ1386" s="127"/>
      <c r="BJR1386" s="127"/>
      <c r="BJS1386" s="127"/>
      <c r="BJT1386" s="127"/>
      <c r="BJU1386" s="127"/>
      <c r="BJV1386" s="127"/>
      <c r="BJW1386" s="127"/>
      <c r="BJX1386" s="127"/>
      <c r="BJY1386" s="127"/>
      <c r="BJZ1386" s="127"/>
      <c r="BKA1386" s="127"/>
      <c r="BKB1386" s="127"/>
      <c r="BKC1386" s="127"/>
      <c r="BKD1386" s="127"/>
      <c r="BKE1386" s="127"/>
      <c r="BKF1386" s="127"/>
      <c r="BKG1386" s="127"/>
      <c r="BKH1386" s="127"/>
      <c r="BKI1386" s="127"/>
      <c r="BKJ1386" s="127"/>
      <c r="BKK1386" s="127"/>
      <c r="BKL1386" s="127"/>
      <c r="BKM1386" s="127"/>
      <c r="BKN1386" s="127"/>
      <c r="BKO1386" s="127"/>
      <c r="BKP1386" s="127"/>
      <c r="BKQ1386" s="127"/>
      <c r="BKR1386" s="127"/>
      <c r="BKS1386" s="127"/>
      <c r="BKT1386" s="127"/>
      <c r="BKU1386" s="127"/>
      <c r="BKV1386" s="127"/>
      <c r="BKW1386" s="127"/>
      <c r="BKX1386" s="127"/>
      <c r="BKY1386" s="127"/>
      <c r="BKZ1386" s="127"/>
      <c r="BLA1386" s="127"/>
      <c r="BLB1386" s="127"/>
      <c r="BLC1386" s="127"/>
      <c r="BLD1386" s="127"/>
      <c r="BLE1386" s="127"/>
      <c r="BLF1386" s="127"/>
      <c r="BLG1386" s="127"/>
      <c r="BLH1386" s="127"/>
      <c r="BLI1386" s="127"/>
      <c r="BLJ1386" s="127"/>
      <c r="BLK1386" s="127"/>
      <c r="BLL1386" s="127"/>
      <c r="BLM1386" s="127"/>
      <c r="BLN1386" s="127"/>
      <c r="BLO1386" s="127"/>
      <c r="BLP1386" s="127"/>
      <c r="BLQ1386" s="127"/>
      <c r="BLR1386" s="127"/>
      <c r="BLS1386" s="127"/>
      <c r="BLT1386" s="127"/>
      <c r="BLU1386" s="127"/>
      <c r="BLV1386" s="127"/>
      <c r="BLW1386" s="127"/>
      <c r="BLX1386" s="127"/>
      <c r="BLY1386" s="127"/>
      <c r="BLZ1386" s="127"/>
      <c r="BMA1386" s="127"/>
      <c r="BMB1386" s="127"/>
      <c r="BMC1386" s="127"/>
      <c r="BMD1386" s="127"/>
      <c r="BME1386" s="127"/>
      <c r="BMF1386" s="127"/>
      <c r="BMG1386" s="127"/>
      <c r="BMH1386" s="127"/>
      <c r="BMI1386" s="127"/>
      <c r="BMJ1386" s="127"/>
      <c r="BMK1386" s="127"/>
      <c r="BML1386" s="127"/>
      <c r="BMM1386" s="127"/>
      <c r="BMN1386" s="127"/>
      <c r="BMO1386" s="127"/>
      <c r="BMP1386" s="127"/>
      <c r="BMQ1386" s="127"/>
      <c r="BMR1386" s="127"/>
      <c r="BMS1386" s="127"/>
      <c r="BMT1386" s="127"/>
      <c r="BMU1386" s="127"/>
      <c r="BMV1386" s="127"/>
      <c r="BMW1386" s="127"/>
      <c r="BMX1386" s="127"/>
      <c r="BMY1386" s="127"/>
      <c r="BMZ1386" s="127"/>
      <c r="BNA1386" s="127"/>
      <c r="BNB1386" s="127"/>
      <c r="BNC1386" s="127"/>
      <c r="BND1386" s="127"/>
      <c r="BNE1386" s="127"/>
      <c r="BNF1386" s="127"/>
      <c r="BNG1386" s="127"/>
      <c r="BNH1386" s="127"/>
      <c r="BNI1386" s="127"/>
      <c r="BNJ1386" s="127"/>
      <c r="BNK1386" s="127"/>
      <c r="BNL1386" s="127"/>
      <c r="BNM1386" s="127"/>
      <c r="BNN1386" s="127"/>
      <c r="BNO1386" s="127"/>
      <c r="BNP1386" s="127"/>
      <c r="BNQ1386" s="127"/>
      <c r="BNR1386" s="127"/>
      <c r="BNS1386" s="127"/>
      <c r="BNT1386" s="127"/>
      <c r="BNU1386" s="127"/>
      <c r="BNV1386" s="127"/>
      <c r="BNW1386" s="127"/>
      <c r="BNX1386" s="127"/>
      <c r="BNY1386" s="127"/>
      <c r="BNZ1386" s="127"/>
      <c r="BOA1386" s="127"/>
      <c r="BOB1386" s="127"/>
      <c r="BOC1386" s="127"/>
      <c r="BOD1386" s="127"/>
      <c r="BOE1386" s="127"/>
      <c r="BOF1386" s="127"/>
      <c r="BOG1386" s="127"/>
      <c r="BOH1386" s="127"/>
      <c r="BOI1386" s="127"/>
      <c r="BOJ1386" s="127"/>
      <c r="BOK1386" s="127"/>
      <c r="BOL1386" s="127"/>
      <c r="BOM1386" s="127"/>
      <c r="BON1386" s="127"/>
      <c r="BOO1386" s="127"/>
      <c r="BOP1386" s="127"/>
      <c r="BOQ1386" s="127"/>
      <c r="BOR1386" s="127"/>
      <c r="BOS1386" s="127"/>
      <c r="BOT1386" s="127"/>
      <c r="BOU1386" s="127"/>
      <c r="BOV1386" s="127"/>
      <c r="BOW1386" s="127"/>
      <c r="BOX1386" s="127"/>
      <c r="BOY1386" s="127"/>
      <c r="BOZ1386" s="127"/>
      <c r="BPA1386" s="127"/>
      <c r="BPB1386" s="127"/>
      <c r="BPC1386" s="127"/>
      <c r="BPD1386" s="127"/>
      <c r="BPE1386" s="127"/>
      <c r="BPF1386" s="127"/>
      <c r="BPG1386" s="127"/>
      <c r="BPH1386" s="127"/>
      <c r="BPI1386" s="127"/>
      <c r="BPJ1386" s="127"/>
      <c r="BPK1386" s="127"/>
      <c r="BPL1386" s="127"/>
      <c r="BPM1386" s="127"/>
      <c r="BPN1386" s="127"/>
      <c r="BPO1386" s="127"/>
      <c r="BPP1386" s="127"/>
      <c r="BPQ1386" s="127"/>
      <c r="BPR1386" s="127"/>
      <c r="BPS1386" s="127"/>
      <c r="BPT1386" s="127"/>
      <c r="BPU1386" s="127"/>
      <c r="BPV1386" s="127"/>
      <c r="BPW1386" s="127"/>
      <c r="BPX1386" s="127"/>
      <c r="BPY1386" s="127"/>
      <c r="BPZ1386" s="127"/>
      <c r="BQA1386" s="127"/>
      <c r="BQB1386" s="127"/>
      <c r="BQC1386" s="127"/>
      <c r="BQD1386" s="127"/>
      <c r="BQE1386" s="127"/>
      <c r="BQF1386" s="127"/>
      <c r="BQG1386" s="127"/>
      <c r="BQH1386" s="127"/>
      <c r="BQI1386" s="127"/>
      <c r="BQJ1386" s="127"/>
      <c r="BQK1386" s="127"/>
      <c r="BQL1386" s="127"/>
      <c r="BQM1386" s="127"/>
      <c r="BQN1386" s="127"/>
      <c r="BQO1386" s="127"/>
      <c r="BQP1386" s="127"/>
      <c r="BQQ1386" s="127"/>
      <c r="BQR1386" s="127"/>
      <c r="BQS1386" s="127"/>
      <c r="BQT1386" s="127"/>
      <c r="BQU1386" s="127"/>
      <c r="BQV1386" s="127"/>
      <c r="BQW1386" s="127"/>
      <c r="BQX1386" s="127"/>
      <c r="BQY1386" s="127"/>
      <c r="BQZ1386" s="127"/>
      <c r="BRA1386" s="127"/>
      <c r="BRB1386" s="127"/>
      <c r="BRC1386" s="127"/>
      <c r="BRD1386" s="127"/>
      <c r="BRE1386" s="127"/>
      <c r="BRF1386" s="127"/>
      <c r="BRG1386" s="127"/>
      <c r="BRH1386" s="127"/>
      <c r="BRI1386" s="127"/>
      <c r="BRJ1386" s="127"/>
      <c r="BRK1386" s="127"/>
      <c r="BRL1386" s="127"/>
      <c r="BRM1386" s="127"/>
      <c r="BRN1386" s="127"/>
      <c r="BRO1386" s="127"/>
      <c r="BRP1386" s="127"/>
      <c r="BRQ1386" s="127"/>
      <c r="BRR1386" s="127"/>
      <c r="BRS1386" s="127"/>
      <c r="BRT1386" s="127"/>
      <c r="BRU1386" s="127"/>
      <c r="BRV1386" s="127"/>
      <c r="BRW1386" s="127"/>
      <c r="BRX1386" s="127"/>
      <c r="BRY1386" s="127"/>
      <c r="BRZ1386" s="127"/>
      <c r="BSA1386" s="127"/>
      <c r="BSB1386" s="127"/>
      <c r="BSC1386" s="127"/>
      <c r="BSD1386" s="127"/>
      <c r="BSE1386" s="127"/>
      <c r="BSF1386" s="127"/>
      <c r="BSG1386" s="127"/>
      <c r="BSH1386" s="127"/>
      <c r="BSI1386" s="127"/>
      <c r="BSJ1386" s="127"/>
      <c r="BSK1386" s="127"/>
      <c r="BSL1386" s="127"/>
      <c r="BSM1386" s="127"/>
      <c r="BSN1386" s="127"/>
      <c r="BSO1386" s="127"/>
      <c r="BSP1386" s="127"/>
      <c r="BSQ1386" s="127"/>
      <c r="BSR1386" s="127"/>
      <c r="BSS1386" s="127"/>
      <c r="BST1386" s="127"/>
      <c r="BSU1386" s="127"/>
      <c r="BSV1386" s="127"/>
      <c r="BSW1386" s="127"/>
      <c r="BSX1386" s="127"/>
      <c r="BSY1386" s="127"/>
      <c r="BSZ1386" s="127"/>
      <c r="BTA1386" s="127"/>
      <c r="BTB1386" s="127"/>
      <c r="BTC1386" s="127"/>
      <c r="BTD1386" s="127"/>
      <c r="BTE1386" s="127"/>
      <c r="BTF1386" s="127"/>
      <c r="BTG1386" s="127"/>
      <c r="BTH1386" s="127"/>
      <c r="BTI1386" s="127"/>
      <c r="BTJ1386" s="127"/>
      <c r="BTK1386" s="127"/>
      <c r="BTL1386" s="127"/>
      <c r="BTM1386" s="127"/>
      <c r="BTN1386" s="127"/>
      <c r="BTO1386" s="127"/>
      <c r="BTP1386" s="127"/>
      <c r="BTQ1386" s="127"/>
      <c r="BTR1386" s="127"/>
      <c r="BTS1386" s="127"/>
      <c r="BTT1386" s="127"/>
      <c r="BTU1386" s="127"/>
      <c r="BTV1386" s="127"/>
      <c r="BTW1386" s="127"/>
      <c r="BTX1386" s="127"/>
      <c r="BTY1386" s="127"/>
      <c r="BTZ1386" s="127"/>
      <c r="BUA1386" s="127"/>
      <c r="BUB1386" s="127"/>
      <c r="BUC1386" s="127"/>
      <c r="BUD1386" s="127"/>
      <c r="BUE1386" s="127"/>
      <c r="BUF1386" s="127"/>
      <c r="BUG1386" s="127"/>
      <c r="BUH1386" s="127"/>
      <c r="BUI1386" s="127"/>
      <c r="BUJ1386" s="127"/>
      <c r="BUK1386" s="127"/>
      <c r="BUL1386" s="127"/>
      <c r="BUM1386" s="127"/>
      <c r="BUN1386" s="127"/>
      <c r="BUO1386" s="127"/>
      <c r="BUP1386" s="127"/>
      <c r="BUQ1386" s="127"/>
      <c r="BUR1386" s="127"/>
      <c r="BUS1386" s="127"/>
      <c r="BUT1386" s="127"/>
      <c r="BUU1386" s="127"/>
      <c r="BUV1386" s="127"/>
      <c r="BUW1386" s="127"/>
      <c r="BUX1386" s="127"/>
      <c r="BUY1386" s="127"/>
      <c r="BUZ1386" s="127"/>
      <c r="BVA1386" s="127"/>
      <c r="BVB1386" s="127"/>
      <c r="BVC1386" s="127"/>
      <c r="BVD1386" s="127"/>
      <c r="BVE1386" s="127"/>
      <c r="BVF1386" s="127"/>
      <c r="BVG1386" s="127"/>
      <c r="BVH1386" s="127"/>
      <c r="BVI1386" s="127"/>
      <c r="BVJ1386" s="127"/>
      <c r="BVK1386" s="127"/>
      <c r="BVL1386" s="127"/>
      <c r="BVM1386" s="127"/>
      <c r="BVN1386" s="127"/>
      <c r="BVO1386" s="127"/>
      <c r="BVP1386" s="127"/>
      <c r="BVQ1386" s="127"/>
      <c r="BVR1386" s="127"/>
      <c r="BVS1386" s="127"/>
      <c r="BVT1386" s="127"/>
      <c r="BVU1386" s="127"/>
      <c r="BVV1386" s="127"/>
      <c r="BVW1386" s="127"/>
      <c r="BVX1386" s="127"/>
      <c r="BVY1386" s="127"/>
      <c r="BVZ1386" s="127"/>
      <c r="BWA1386" s="127"/>
      <c r="BWB1386" s="127"/>
      <c r="BWC1386" s="127"/>
      <c r="BWD1386" s="127"/>
      <c r="BWE1386" s="127"/>
      <c r="BWF1386" s="127"/>
      <c r="BWG1386" s="127"/>
      <c r="BWH1386" s="127"/>
      <c r="BWI1386" s="127"/>
      <c r="BWJ1386" s="127"/>
      <c r="BWK1386" s="127"/>
      <c r="BWL1386" s="127"/>
      <c r="BWM1386" s="127"/>
      <c r="BWN1386" s="127"/>
      <c r="BWO1386" s="127"/>
      <c r="BWP1386" s="127"/>
      <c r="BWQ1386" s="127"/>
      <c r="BWR1386" s="127"/>
      <c r="BWS1386" s="127"/>
      <c r="BWT1386" s="127"/>
      <c r="BWU1386" s="127"/>
      <c r="BWV1386" s="127"/>
      <c r="BWW1386" s="127"/>
      <c r="BWX1386" s="127"/>
      <c r="BWY1386" s="127"/>
      <c r="BWZ1386" s="127"/>
      <c r="BXA1386" s="127"/>
      <c r="BXB1386" s="127"/>
      <c r="BXC1386" s="127"/>
      <c r="BXD1386" s="127"/>
      <c r="BXE1386" s="127"/>
      <c r="BXF1386" s="127"/>
      <c r="BXG1386" s="127"/>
      <c r="BXH1386" s="127"/>
      <c r="BXI1386" s="127"/>
      <c r="BXJ1386" s="127"/>
      <c r="BXK1386" s="127"/>
      <c r="BXL1386" s="127"/>
      <c r="BXM1386" s="127"/>
      <c r="BXN1386" s="127"/>
      <c r="BXO1386" s="127"/>
      <c r="BXP1386" s="127"/>
      <c r="BXQ1386" s="127"/>
      <c r="BXR1386" s="127"/>
      <c r="BXS1386" s="127"/>
      <c r="BXT1386" s="127"/>
      <c r="BXU1386" s="127"/>
      <c r="BXV1386" s="127"/>
      <c r="BXW1386" s="127"/>
      <c r="BXX1386" s="127"/>
      <c r="BXY1386" s="127"/>
      <c r="BXZ1386" s="127"/>
      <c r="BYA1386" s="127"/>
      <c r="BYB1386" s="127"/>
      <c r="BYC1386" s="127"/>
      <c r="BYD1386" s="127"/>
      <c r="BYE1386" s="127"/>
      <c r="BYF1386" s="127"/>
      <c r="BYG1386" s="127"/>
      <c r="BYH1386" s="127"/>
      <c r="BYI1386" s="127"/>
      <c r="BYJ1386" s="127"/>
      <c r="BYK1386" s="127"/>
      <c r="BYL1386" s="127"/>
      <c r="BYM1386" s="127"/>
      <c r="BYN1386" s="127"/>
      <c r="BYO1386" s="127"/>
      <c r="BYP1386" s="127"/>
      <c r="BYQ1386" s="127"/>
      <c r="BYR1386" s="127"/>
      <c r="BYS1386" s="127"/>
      <c r="BYT1386" s="127"/>
      <c r="BYU1386" s="127"/>
      <c r="BYV1386" s="127"/>
      <c r="BYW1386" s="127"/>
      <c r="BYX1386" s="127"/>
      <c r="BYY1386" s="127"/>
      <c r="BYZ1386" s="127"/>
      <c r="BZA1386" s="127"/>
      <c r="BZB1386" s="127"/>
      <c r="BZC1386" s="127"/>
      <c r="BZD1386" s="127"/>
      <c r="BZE1386" s="127"/>
      <c r="BZF1386" s="127"/>
      <c r="BZG1386" s="127"/>
      <c r="BZH1386" s="127"/>
      <c r="BZI1386" s="127"/>
      <c r="BZJ1386" s="127"/>
      <c r="BZK1386" s="127"/>
      <c r="BZL1386" s="127"/>
      <c r="BZM1386" s="127"/>
      <c r="BZN1386" s="127"/>
      <c r="BZO1386" s="127"/>
      <c r="BZP1386" s="127"/>
      <c r="BZQ1386" s="127"/>
      <c r="BZR1386" s="127"/>
      <c r="BZS1386" s="127"/>
      <c r="BZT1386" s="127"/>
      <c r="BZU1386" s="127"/>
      <c r="BZV1386" s="127"/>
      <c r="BZW1386" s="127"/>
      <c r="BZX1386" s="127"/>
      <c r="BZY1386" s="127"/>
      <c r="BZZ1386" s="127"/>
      <c r="CAA1386" s="127"/>
      <c r="CAB1386" s="127"/>
      <c r="CAC1386" s="127"/>
      <c r="CAD1386" s="127"/>
      <c r="CAE1386" s="127"/>
      <c r="CAF1386" s="127"/>
      <c r="CAG1386" s="127"/>
      <c r="CAH1386" s="127"/>
      <c r="CAI1386" s="127"/>
      <c r="CAJ1386" s="127"/>
      <c r="CAK1386" s="127"/>
      <c r="CAL1386" s="127"/>
      <c r="CAM1386" s="127"/>
      <c r="CAN1386" s="127"/>
      <c r="CAO1386" s="127"/>
      <c r="CAP1386" s="127"/>
      <c r="CAQ1386" s="127"/>
      <c r="CAR1386" s="127"/>
      <c r="CAS1386" s="127"/>
      <c r="CAT1386" s="127"/>
      <c r="CAU1386" s="127"/>
      <c r="CAV1386" s="127"/>
      <c r="CAW1386" s="127"/>
      <c r="CAX1386" s="127"/>
      <c r="CAY1386" s="127"/>
      <c r="CAZ1386" s="127"/>
      <c r="CBA1386" s="127"/>
      <c r="CBB1386" s="127"/>
      <c r="CBC1386" s="127"/>
      <c r="CBD1386" s="127"/>
      <c r="CBE1386" s="127"/>
      <c r="CBF1386" s="127"/>
      <c r="CBG1386" s="127"/>
      <c r="CBH1386" s="127"/>
      <c r="CBI1386" s="127"/>
      <c r="CBJ1386" s="127"/>
      <c r="CBK1386" s="127"/>
      <c r="CBL1386" s="127"/>
      <c r="CBM1386" s="127"/>
      <c r="CBN1386" s="127"/>
      <c r="CBO1386" s="127"/>
      <c r="CBP1386" s="127"/>
      <c r="CBQ1386" s="127"/>
      <c r="CBR1386" s="127"/>
      <c r="CBS1386" s="127"/>
      <c r="CBT1386" s="127"/>
      <c r="CBU1386" s="127"/>
      <c r="CBV1386" s="127"/>
      <c r="CBW1386" s="127"/>
      <c r="CBX1386" s="127"/>
      <c r="CBY1386" s="127"/>
      <c r="CBZ1386" s="127"/>
      <c r="CCA1386" s="127"/>
      <c r="CCB1386" s="127"/>
      <c r="CCC1386" s="127"/>
      <c r="CCD1386" s="127"/>
      <c r="CCE1386" s="127"/>
      <c r="CCF1386" s="127"/>
      <c r="CCG1386" s="127"/>
      <c r="CCH1386" s="127"/>
      <c r="CCI1386" s="127"/>
      <c r="CCJ1386" s="127"/>
      <c r="CCK1386" s="127"/>
      <c r="CCL1386" s="127"/>
      <c r="CCM1386" s="127"/>
      <c r="CCN1386" s="127"/>
      <c r="CCO1386" s="127"/>
      <c r="CCP1386" s="127"/>
      <c r="CCQ1386" s="127"/>
      <c r="CCR1386" s="127"/>
      <c r="CCS1386" s="127"/>
      <c r="CCT1386" s="127"/>
      <c r="CCU1386" s="127"/>
      <c r="CCV1386" s="127"/>
      <c r="CCW1386" s="127"/>
      <c r="CCX1386" s="127"/>
      <c r="CCY1386" s="127"/>
      <c r="CCZ1386" s="127"/>
      <c r="CDA1386" s="127"/>
      <c r="CDB1386" s="127"/>
      <c r="CDC1386" s="127"/>
      <c r="CDD1386" s="127"/>
      <c r="CDE1386" s="127"/>
      <c r="CDF1386" s="127"/>
      <c r="CDG1386" s="127"/>
      <c r="CDH1386" s="127"/>
      <c r="CDI1386" s="127"/>
      <c r="CDJ1386" s="127"/>
      <c r="CDK1386" s="127"/>
      <c r="CDL1386" s="127"/>
      <c r="CDM1386" s="127"/>
      <c r="CDN1386" s="127"/>
      <c r="CDO1386" s="127"/>
      <c r="CDP1386" s="127"/>
      <c r="CDQ1386" s="127"/>
      <c r="CDR1386" s="127"/>
      <c r="CDS1386" s="127"/>
      <c r="CDT1386" s="127"/>
      <c r="CDU1386" s="127"/>
      <c r="CDV1386" s="127"/>
      <c r="CDW1386" s="127"/>
      <c r="CDX1386" s="127"/>
      <c r="CDY1386" s="127"/>
      <c r="CDZ1386" s="127"/>
      <c r="CEA1386" s="127"/>
      <c r="CEB1386" s="127"/>
      <c r="CEC1386" s="127"/>
      <c r="CED1386" s="127"/>
      <c r="CEE1386" s="127"/>
      <c r="CEF1386" s="127"/>
      <c r="CEG1386" s="127"/>
      <c r="CEH1386" s="127"/>
      <c r="CEI1386" s="127"/>
      <c r="CEJ1386" s="127"/>
      <c r="CEK1386" s="127"/>
      <c r="CEL1386" s="127"/>
      <c r="CEM1386" s="127"/>
      <c r="CEN1386" s="127"/>
      <c r="CEO1386" s="127"/>
      <c r="CEP1386" s="127"/>
      <c r="CEQ1386" s="127"/>
      <c r="CER1386" s="127"/>
      <c r="CES1386" s="127"/>
      <c r="CET1386" s="127"/>
      <c r="CEU1386" s="127"/>
      <c r="CEV1386" s="127"/>
      <c r="CEW1386" s="127"/>
      <c r="CEX1386" s="127"/>
      <c r="CEY1386" s="127"/>
      <c r="CEZ1386" s="127"/>
      <c r="CFA1386" s="127"/>
      <c r="CFB1386" s="127"/>
      <c r="CFC1386" s="127"/>
      <c r="CFD1386" s="127"/>
      <c r="CFE1386" s="127"/>
      <c r="CFF1386" s="127"/>
      <c r="CFG1386" s="127"/>
      <c r="CFH1386" s="127"/>
      <c r="CFI1386" s="127"/>
      <c r="CFJ1386" s="127"/>
      <c r="CFK1386" s="127"/>
      <c r="CFL1386" s="127"/>
      <c r="CFM1386" s="127"/>
      <c r="CFN1386" s="127"/>
      <c r="CFO1386" s="127"/>
      <c r="CFP1386" s="127"/>
      <c r="CFQ1386" s="127"/>
      <c r="CFR1386" s="127"/>
      <c r="CFS1386" s="127"/>
      <c r="CFT1386" s="127"/>
      <c r="CFU1386" s="127"/>
      <c r="CFV1386" s="127"/>
      <c r="CFW1386" s="127"/>
      <c r="CFX1386" s="127"/>
      <c r="CFY1386" s="127"/>
      <c r="CFZ1386" s="127"/>
      <c r="CGA1386" s="127"/>
      <c r="CGB1386" s="127"/>
      <c r="CGC1386" s="127"/>
      <c r="CGD1386" s="127"/>
      <c r="CGE1386" s="127"/>
      <c r="CGF1386" s="127"/>
      <c r="CGG1386" s="127"/>
      <c r="CGH1386" s="127"/>
      <c r="CGI1386" s="127"/>
      <c r="CGJ1386" s="127"/>
      <c r="CGK1386" s="127"/>
      <c r="CGL1386" s="127"/>
      <c r="CGM1386" s="127"/>
      <c r="CGN1386" s="127"/>
      <c r="CGO1386" s="127"/>
      <c r="CGP1386" s="127"/>
      <c r="CGQ1386" s="127"/>
      <c r="CGR1386" s="127"/>
      <c r="CGS1386" s="127"/>
      <c r="CGT1386" s="127"/>
      <c r="CGU1386" s="127"/>
      <c r="CGV1386" s="127"/>
      <c r="CGW1386" s="127"/>
      <c r="CGX1386" s="127"/>
      <c r="CGY1386" s="127"/>
      <c r="CGZ1386" s="127"/>
      <c r="CHA1386" s="127"/>
      <c r="CHB1386" s="127"/>
      <c r="CHC1386" s="127"/>
      <c r="CHD1386" s="127"/>
      <c r="CHE1386" s="127"/>
      <c r="CHF1386" s="127"/>
      <c r="CHG1386" s="127"/>
      <c r="CHH1386" s="127"/>
      <c r="CHI1386" s="127"/>
      <c r="CHJ1386" s="127"/>
      <c r="CHK1386" s="127"/>
      <c r="CHL1386" s="127"/>
      <c r="CHM1386" s="127"/>
      <c r="CHN1386" s="127"/>
      <c r="CHO1386" s="127"/>
      <c r="CHP1386" s="127"/>
      <c r="CHQ1386" s="127"/>
      <c r="CHR1386" s="127"/>
      <c r="CHS1386" s="127"/>
      <c r="CHT1386" s="127"/>
      <c r="CHU1386" s="127"/>
      <c r="CHV1386" s="127"/>
      <c r="CHW1386" s="127"/>
      <c r="CHX1386" s="127"/>
      <c r="CHY1386" s="127"/>
      <c r="CHZ1386" s="127"/>
      <c r="CIA1386" s="127"/>
      <c r="CIB1386" s="127"/>
      <c r="CIC1386" s="127"/>
      <c r="CID1386" s="127"/>
      <c r="CIE1386" s="127"/>
      <c r="CIF1386" s="127"/>
      <c r="CIG1386" s="127"/>
      <c r="CIH1386" s="127"/>
      <c r="CII1386" s="127"/>
      <c r="CIJ1386" s="127"/>
      <c r="CIK1386" s="127"/>
      <c r="CIL1386" s="127"/>
      <c r="CIM1386" s="127"/>
      <c r="CIN1386" s="127"/>
      <c r="CIO1386" s="127"/>
      <c r="CIP1386" s="127"/>
      <c r="CIQ1386" s="127"/>
      <c r="CIR1386" s="127"/>
      <c r="CIS1386" s="127"/>
      <c r="CIT1386" s="127"/>
      <c r="CIU1386" s="127"/>
      <c r="CIV1386" s="127"/>
      <c r="CIW1386" s="127"/>
      <c r="CIX1386" s="127"/>
      <c r="CIY1386" s="127"/>
      <c r="CIZ1386" s="127"/>
      <c r="CJA1386" s="127"/>
      <c r="CJB1386" s="127"/>
      <c r="CJC1386" s="127"/>
      <c r="CJD1386" s="127"/>
      <c r="CJE1386" s="127"/>
      <c r="CJF1386" s="127"/>
      <c r="CJG1386" s="127"/>
      <c r="CJH1386" s="127"/>
      <c r="CJI1386" s="127"/>
      <c r="CJJ1386" s="127"/>
      <c r="CJK1386" s="127"/>
      <c r="CJL1386" s="127"/>
      <c r="CJM1386" s="127"/>
      <c r="CJN1386" s="127"/>
      <c r="CJO1386" s="127"/>
      <c r="CJP1386" s="127"/>
      <c r="CJQ1386" s="127"/>
      <c r="CJR1386" s="127"/>
      <c r="CJS1386" s="127"/>
      <c r="CJT1386" s="127"/>
      <c r="CJU1386" s="127"/>
      <c r="CJV1386" s="127"/>
      <c r="CJW1386" s="127"/>
      <c r="CJX1386" s="127"/>
      <c r="CJY1386" s="127"/>
      <c r="CJZ1386" s="127"/>
      <c r="CKA1386" s="127"/>
      <c r="CKB1386" s="127"/>
      <c r="CKC1386" s="127"/>
      <c r="CKD1386" s="127"/>
      <c r="CKE1386" s="127"/>
      <c r="CKF1386" s="127"/>
      <c r="CKG1386" s="127"/>
      <c r="CKH1386" s="127"/>
      <c r="CKI1386" s="127"/>
      <c r="CKJ1386" s="127"/>
      <c r="CKK1386" s="127"/>
      <c r="CKL1386" s="127"/>
      <c r="CKM1386" s="127"/>
      <c r="CKN1386" s="127"/>
      <c r="CKO1386" s="127"/>
      <c r="CKP1386" s="127"/>
      <c r="CKQ1386" s="127"/>
      <c r="CKR1386" s="127"/>
      <c r="CKS1386" s="127"/>
      <c r="CKT1386" s="127"/>
      <c r="CKU1386" s="127"/>
      <c r="CKV1386" s="127"/>
      <c r="CKW1386" s="127"/>
      <c r="CKX1386" s="127"/>
      <c r="CKY1386" s="127"/>
      <c r="CKZ1386" s="127"/>
      <c r="CLA1386" s="127"/>
      <c r="CLB1386" s="127"/>
      <c r="CLC1386" s="127"/>
      <c r="CLD1386" s="127"/>
      <c r="CLE1386" s="127"/>
      <c r="CLF1386" s="127"/>
      <c r="CLG1386" s="127"/>
      <c r="CLH1386" s="127"/>
      <c r="CLI1386" s="127"/>
      <c r="CLJ1386" s="127"/>
      <c r="CLK1386" s="127"/>
      <c r="CLL1386" s="127"/>
      <c r="CLM1386" s="127"/>
      <c r="CLN1386" s="127"/>
      <c r="CLO1386" s="127"/>
      <c r="CLP1386" s="127"/>
      <c r="CLQ1386" s="127"/>
      <c r="CLR1386" s="127"/>
      <c r="CLS1386" s="127"/>
      <c r="CLT1386" s="127"/>
      <c r="CLU1386" s="127"/>
      <c r="CLV1386" s="127"/>
      <c r="CLW1386" s="127"/>
      <c r="CLX1386" s="127"/>
      <c r="CLY1386" s="127"/>
      <c r="CLZ1386" s="127"/>
      <c r="CMA1386" s="127"/>
      <c r="CMB1386" s="127"/>
      <c r="CMC1386" s="127"/>
      <c r="CMD1386" s="127"/>
      <c r="CME1386" s="127"/>
      <c r="CMF1386" s="127"/>
      <c r="CMG1386" s="127"/>
      <c r="CMH1386" s="127"/>
      <c r="CMI1386" s="127"/>
      <c r="CMJ1386" s="127"/>
      <c r="CMK1386" s="127"/>
      <c r="CML1386" s="127"/>
      <c r="CMM1386" s="127"/>
      <c r="CMN1386" s="127"/>
      <c r="CMO1386" s="127"/>
      <c r="CMP1386" s="127"/>
      <c r="CMQ1386" s="127"/>
      <c r="CMR1386" s="127"/>
      <c r="CMS1386" s="127"/>
      <c r="CMT1386" s="127"/>
      <c r="CMU1386" s="127"/>
      <c r="CMV1386" s="127"/>
      <c r="CMW1386" s="127"/>
      <c r="CMX1386" s="127"/>
      <c r="CMY1386" s="127"/>
      <c r="CMZ1386" s="127"/>
      <c r="CNA1386" s="127"/>
      <c r="CNB1386" s="127"/>
      <c r="CNC1386" s="127"/>
      <c r="CND1386" s="127"/>
      <c r="CNE1386" s="127"/>
      <c r="CNF1386" s="127"/>
      <c r="CNG1386" s="127"/>
      <c r="CNH1386" s="127"/>
      <c r="CNI1386" s="127"/>
      <c r="CNJ1386" s="127"/>
      <c r="CNK1386" s="127"/>
      <c r="CNL1386" s="127"/>
      <c r="CNM1386" s="127"/>
      <c r="CNN1386" s="127"/>
      <c r="CNO1386" s="127"/>
      <c r="CNP1386" s="127"/>
      <c r="CNQ1386" s="127"/>
      <c r="CNR1386" s="127"/>
      <c r="CNS1386" s="127"/>
      <c r="CNT1386" s="127"/>
      <c r="CNU1386" s="127"/>
      <c r="CNV1386" s="127"/>
      <c r="CNW1386" s="127"/>
      <c r="CNX1386" s="127"/>
      <c r="CNY1386" s="127"/>
      <c r="CNZ1386" s="127"/>
      <c r="COA1386" s="127"/>
      <c r="COB1386" s="127"/>
      <c r="COC1386" s="127"/>
      <c r="COD1386" s="127"/>
      <c r="COE1386" s="127"/>
      <c r="COF1386" s="127"/>
      <c r="COG1386" s="127"/>
      <c r="COH1386" s="127"/>
      <c r="COI1386" s="127"/>
      <c r="COJ1386" s="127"/>
      <c r="COK1386" s="127"/>
      <c r="COL1386" s="127"/>
      <c r="COM1386" s="127"/>
      <c r="CON1386" s="127"/>
      <c r="COO1386" s="127"/>
      <c r="COP1386" s="127"/>
      <c r="COQ1386" s="127"/>
      <c r="COR1386" s="127"/>
      <c r="COS1386" s="127"/>
      <c r="COT1386" s="127"/>
      <c r="COU1386" s="127"/>
      <c r="COV1386" s="127"/>
      <c r="COW1386" s="127"/>
      <c r="COX1386" s="127"/>
      <c r="COY1386" s="127"/>
      <c r="COZ1386" s="127"/>
      <c r="CPA1386" s="127"/>
      <c r="CPB1386" s="127"/>
      <c r="CPC1386" s="127"/>
      <c r="CPD1386" s="127"/>
      <c r="CPE1386" s="127"/>
      <c r="CPF1386" s="127"/>
      <c r="CPG1386" s="127"/>
      <c r="CPH1386" s="127"/>
      <c r="CPI1386" s="127"/>
      <c r="CPJ1386" s="127"/>
      <c r="CPK1386" s="127"/>
      <c r="CPL1386" s="127"/>
      <c r="CPM1386" s="127"/>
      <c r="CPN1386" s="127"/>
      <c r="CPO1386" s="127"/>
      <c r="CPP1386" s="127"/>
      <c r="CPQ1386" s="127"/>
      <c r="CPR1386" s="127"/>
      <c r="CPS1386" s="127"/>
      <c r="CPT1386" s="127"/>
      <c r="CPU1386" s="127"/>
      <c r="CPV1386" s="127"/>
      <c r="CPW1386" s="127"/>
      <c r="CPX1386" s="127"/>
      <c r="CPY1386" s="127"/>
      <c r="CPZ1386" s="127"/>
      <c r="CQA1386" s="127"/>
      <c r="CQB1386" s="127"/>
      <c r="CQC1386" s="127"/>
      <c r="CQD1386" s="127"/>
      <c r="CQE1386" s="127"/>
      <c r="CQF1386" s="127"/>
      <c r="CQG1386" s="127"/>
      <c r="CQH1386" s="127"/>
      <c r="CQI1386" s="127"/>
      <c r="CQJ1386" s="127"/>
      <c r="CQK1386" s="127"/>
      <c r="CQL1386" s="127"/>
      <c r="CQM1386" s="127"/>
      <c r="CQN1386" s="127"/>
      <c r="CQO1386" s="127"/>
      <c r="CQP1386" s="127"/>
      <c r="CQQ1386" s="127"/>
      <c r="CQR1386" s="127"/>
      <c r="CQS1386" s="127"/>
      <c r="CQT1386" s="127"/>
      <c r="CQU1386" s="127"/>
      <c r="CQV1386" s="127"/>
      <c r="CQW1386" s="127"/>
      <c r="CQX1386" s="127"/>
      <c r="CQY1386" s="127"/>
      <c r="CQZ1386" s="127"/>
      <c r="CRA1386" s="127"/>
      <c r="CRB1386" s="127"/>
      <c r="CRC1386" s="127"/>
      <c r="CRD1386" s="127"/>
      <c r="CRE1386" s="127"/>
      <c r="CRF1386" s="127"/>
      <c r="CRG1386" s="127"/>
      <c r="CRH1386" s="127"/>
      <c r="CRI1386" s="127"/>
      <c r="CRJ1386" s="127"/>
      <c r="CRK1386" s="127"/>
      <c r="CRL1386" s="127"/>
      <c r="CRM1386" s="127"/>
      <c r="CRN1386" s="127"/>
      <c r="CRO1386" s="127"/>
      <c r="CRP1386" s="127"/>
      <c r="CRQ1386" s="127"/>
      <c r="CRR1386" s="127"/>
      <c r="CRS1386" s="127"/>
      <c r="CRT1386" s="127"/>
      <c r="CRU1386" s="127"/>
      <c r="CRV1386" s="127"/>
      <c r="CRW1386" s="127"/>
      <c r="CRX1386" s="127"/>
      <c r="CRY1386" s="127"/>
      <c r="CRZ1386" s="127"/>
      <c r="CSA1386" s="127"/>
      <c r="CSB1386" s="127"/>
      <c r="CSC1386" s="127"/>
      <c r="CSD1386" s="127"/>
      <c r="CSE1386" s="127"/>
      <c r="CSF1386" s="127"/>
      <c r="CSG1386" s="127"/>
      <c r="CSH1386" s="127"/>
      <c r="CSI1386" s="127"/>
      <c r="CSJ1386" s="127"/>
      <c r="CSK1386" s="127"/>
      <c r="CSL1386" s="127"/>
      <c r="CSM1386" s="127"/>
      <c r="CSN1386" s="127"/>
      <c r="CSO1386" s="127"/>
      <c r="CSP1386" s="127"/>
      <c r="CSQ1386" s="127"/>
      <c r="CSR1386" s="127"/>
      <c r="CSS1386" s="127"/>
      <c r="CST1386" s="127"/>
      <c r="CSU1386" s="127"/>
      <c r="CSV1386" s="127"/>
      <c r="CSW1386" s="127"/>
      <c r="CSX1386" s="127"/>
      <c r="CSY1386" s="127"/>
      <c r="CSZ1386" s="127"/>
      <c r="CTA1386" s="127"/>
      <c r="CTB1386" s="127"/>
      <c r="CTC1386" s="127"/>
      <c r="CTD1386" s="127"/>
      <c r="CTE1386" s="127"/>
      <c r="CTF1386" s="127"/>
      <c r="CTG1386" s="127"/>
      <c r="CTH1386" s="127"/>
      <c r="CTI1386" s="127"/>
      <c r="CTJ1386" s="127"/>
      <c r="CTK1386" s="127"/>
      <c r="CTL1386" s="127"/>
      <c r="CTM1386" s="127"/>
      <c r="CTN1386" s="127"/>
      <c r="CTO1386" s="127"/>
      <c r="CTP1386" s="127"/>
      <c r="CTQ1386" s="127"/>
      <c r="CTR1386" s="127"/>
      <c r="CTS1386" s="127"/>
      <c r="CTT1386" s="127"/>
      <c r="CTU1386" s="127"/>
      <c r="CTV1386" s="127"/>
      <c r="CTW1386" s="127"/>
      <c r="CTX1386" s="127"/>
      <c r="CTY1386" s="127"/>
      <c r="CTZ1386" s="127"/>
      <c r="CUA1386" s="127"/>
      <c r="CUB1386" s="127"/>
      <c r="CUC1386" s="127"/>
      <c r="CUD1386" s="127"/>
      <c r="CUE1386" s="127"/>
      <c r="CUF1386" s="127"/>
      <c r="CUG1386" s="127"/>
      <c r="CUH1386" s="127"/>
      <c r="CUI1386" s="127"/>
      <c r="CUJ1386" s="127"/>
      <c r="CUK1386" s="127"/>
      <c r="CUL1386" s="127"/>
      <c r="CUM1386" s="127"/>
      <c r="CUN1386" s="127"/>
      <c r="CUO1386" s="127"/>
      <c r="CUP1386" s="127"/>
      <c r="CUQ1386" s="127"/>
      <c r="CUR1386" s="127"/>
      <c r="CUS1386" s="127"/>
      <c r="CUT1386" s="127"/>
      <c r="CUU1386" s="127"/>
      <c r="CUV1386" s="127"/>
      <c r="CUW1386" s="127"/>
      <c r="CUX1386" s="127"/>
      <c r="CUY1386" s="127"/>
      <c r="CUZ1386" s="127"/>
      <c r="CVA1386" s="127"/>
      <c r="CVB1386" s="127"/>
      <c r="CVC1386" s="127"/>
      <c r="CVD1386" s="127"/>
      <c r="CVE1386" s="127"/>
      <c r="CVF1386" s="127"/>
      <c r="CVG1386" s="127"/>
      <c r="CVH1386" s="127"/>
      <c r="CVI1386" s="127"/>
      <c r="CVJ1386" s="127"/>
      <c r="CVK1386" s="127"/>
      <c r="CVL1386" s="127"/>
      <c r="CVM1386" s="127"/>
      <c r="CVN1386" s="127"/>
      <c r="CVO1386" s="127"/>
      <c r="CVP1386" s="127"/>
      <c r="CVQ1386" s="127"/>
      <c r="CVR1386" s="127"/>
      <c r="CVS1386" s="127"/>
      <c r="CVT1386" s="127"/>
      <c r="CVU1386" s="127"/>
      <c r="CVV1386" s="127"/>
      <c r="CVW1386" s="127"/>
      <c r="CVX1386" s="127"/>
      <c r="CVY1386" s="127"/>
      <c r="CVZ1386" s="127"/>
      <c r="CWA1386" s="127"/>
      <c r="CWB1386" s="127"/>
      <c r="CWC1386" s="127"/>
      <c r="CWD1386" s="127"/>
      <c r="CWE1386" s="127"/>
      <c r="CWF1386" s="127"/>
      <c r="CWG1386" s="127"/>
      <c r="CWH1386" s="127"/>
      <c r="CWI1386" s="127"/>
      <c r="CWJ1386" s="127"/>
      <c r="CWK1386" s="127"/>
      <c r="CWL1386" s="127"/>
      <c r="CWM1386" s="127"/>
      <c r="CWN1386" s="127"/>
      <c r="CWO1386" s="127"/>
      <c r="CWP1386" s="127"/>
      <c r="CWQ1386" s="127"/>
      <c r="CWR1386" s="127"/>
      <c r="CWS1386" s="127"/>
      <c r="CWT1386" s="127"/>
      <c r="CWU1386" s="127"/>
      <c r="CWV1386" s="127"/>
      <c r="CWW1386" s="127"/>
      <c r="CWX1386" s="127"/>
      <c r="CWY1386" s="127"/>
      <c r="CWZ1386" s="127"/>
      <c r="CXA1386" s="127"/>
      <c r="CXB1386" s="127"/>
      <c r="CXC1386" s="127"/>
      <c r="CXD1386" s="127"/>
      <c r="CXE1386" s="127"/>
      <c r="CXF1386" s="127"/>
      <c r="CXG1386" s="127"/>
      <c r="CXH1386" s="127"/>
      <c r="CXI1386" s="127"/>
      <c r="CXJ1386" s="127"/>
      <c r="CXK1386" s="127"/>
      <c r="CXL1386" s="127"/>
      <c r="CXM1386" s="127"/>
      <c r="CXN1386" s="127"/>
      <c r="CXO1386" s="127"/>
      <c r="CXP1386" s="127"/>
      <c r="CXQ1386" s="127"/>
      <c r="CXR1386" s="127"/>
      <c r="CXS1386" s="127"/>
      <c r="CXT1386" s="127"/>
      <c r="CXU1386" s="127"/>
      <c r="CXV1386" s="127"/>
      <c r="CXW1386" s="127"/>
      <c r="CXX1386" s="127"/>
      <c r="CXY1386" s="127"/>
      <c r="CXZ1386" s="127"/>
      <c r="CYA1386" s="127"/>
      <c r="CYB1386" s="127"/>
      <c r="CYC1386" s="127"/>
      <c r="CYD1386" s="127"/>
      <c r="CYE1386" s="127"/>
      <c r="CYF1386" s="127"/>
      <c r="CYG1386" s="127"/>
      <c r="CYH1386" s="127"/>
      <c r="CYI1386" s="127"/>
      <c r="CYJ1386" s="127"/>
      <c r="CYK1386" s="127"/>
      <c r="CYL1386" s="127"/>
      <c r="CYM1386" s="127"/>
      <c r="CYN1386" s="127"/>
      <c r="CYO1386" s="127"/>
      <c r="CYP1386" s="127"/>
      <c r="CYQ1386" s="127"/>
      <c r="CYR1386" s="127"/>
      <c r="CYS1386" s="127"/>
      <c r="CYT1386" s="127"/>
      <c r="CYU1386" s="127"/>
      <c r="CYV1386" s="127"/>
      <c r="CYW1386" s="127"/>
      <c r="CYX1386" s="127"/>
      <c r="CYY1386" s="127"/>
      <c r="CYZ1386" s="127"/>
      <c r="CZA1386" s="127"/>
      <c r="CZB1386" s="127"/>
      <c r="CZC1386" s="127"/>
      <c r="CZD1386" s="127"/>
      <c r="CZE1386" s="127"/>
      <c r="CZF1386" s="127"/>
      <c r="CZG1386" s="127"/>
      <c r="CZH1386" s="127"/>
      <c r="CZI1386" s="127"/>
      <c r="CZJ1386" s="127"/>
      <c r="CZK1386" s="127"/>
      <c r="CZL1386" s="127"/>
      <c r="CZM1386" s="127"/>
      <c r="CZN1386" s="127"/>
      <c r="CZO1386" s="127"/>
      <c r="CZP1386" s="127"/>
      <c r="CZQ1386" s="127"/>
      <c r="CZR1386" s="127"/>
      <c r="CZS1386" s="127"/>
      <c r="CZT1386" s="127"/>
      <c r="CZU1386" s="127"/>
      <c r="CZV1386" s="127"/>
      <c r="CZW1386" s="127"/>
      <c r="CZX1386" s="127"/>
      <c r="CZY1386" s="127"/>
      <c r="CZZ1386" s="127"/>
      <c r="DAA1386" s="127"/>
      <c r="DAB1386" s="127"/>
      <c r="DAC1386" s="127"/>
      <c r="DAD1386" s="127"/>
      <c r="DAE1386" s="127"/>
      <c r="DAF1386" s="127"/>
      <c r="DAG1386" s="127"/>
      <c r="DAH1386" s="127"/>
      <c r="DAI1386" s="127"/>
      <c r="DAJ1386" s="127"/>
      <c r="DAK1386" s="127"/>
      <c r="DAL1386" s="127"/>
      <c r="DAM1386" s="127"/>
      <c r="DAN1386" s="127"/>
      <c r="DAO1386" s="127"/>
      <c r="DAP1386" s="127"/>
      <c r="DAQ1386" s="127"/>
      <c r="DAR1386" s="127"/>
      <c r="DAS1386" s="127"/>
      <c r="DAT1386" s="127"/>
      <c r="DAU1386" s="127"/>
      <c r="DAV1386" s="127"/>
      <c r="DAW1386" s="127"/>
      <c r="DAX1386" s="127"/>
      <c r="DAY1386" s="127"/>
      <c r="DAZ1386" s="127"/>
      <c r="DBA1386" s="127"/>
      <c r="DBB1386" s="127"/>
      <c r="DBC1386" s="127"/>
      <c r="DBD1386" s="127"/>
      <c r="DBE1386" s="127"/>
      <c r="DBF1386" s="127"/>
      <c r="DBG1386" s="127"/>
      <c r="DBH1386" s="127"/>
      <c r="DBI1386" s="127"/>
      <c r="DBJ1386" s="127"/>
      <c r="DBK1386" s="127"/>
      <c r="DBL1386" s="127"/>
      <c r="DBM1386" s="127"/>
      <c r="DBN1386" s="127"/>
      <c r="DBO1386" s="127"/>
      <c r="DBP1386" s="127"/>
      <c r="DBQ1386" s="127"/>
      <c r="DBR1386" s="127"/>
      <c r="DBS1386" s="127"/>
      <c r="DBT1386" s="127"/>
      <c r="DBU1386" s="127"/>
      <c r="DBV1386" s="127"/>
      <c r="DBW1386" s="127"/>
      <c r="DBX1386" s="127"/>
      <c r="DBY1386" s="127"/>
      <c r="DBZ1386" s="127"/>
      <c r="DCA1386" s="127"/>
      <c r="DCB1386" s="127"/>
      <c r="DCC1386" s="127"/>
      <c r="DCD1386" s="127"/>
      <c r="DCE1386" s="127"/>
      <c r="DCF1386" s="127"/>
      <c r="DCG1386" s="127"/>
      <c r="DCH1386" s="127"/>
      <c r="DCI1386" s="127"/>
      <c r="DCJ1386" s="127"/>
      <c r="DCK1386" s="127"/>
      <c r="DCL1386" s="127"/>
      <c r="DCM1386" s="127"/>
      <c r="DCN1386" s="127"/>
      <c r="DCO1386" s="127"/>
      <c r="DCP1386" s="127"/>
      <c r="DCQ1386" s="127"/>
      <c r="DCR1386" s="127"/>
      <c r="DCS1386" s="127"/>
      <c r="DCT1386" s="127"/>
      <c r="DCU1386" s="127"/>
      <c r="DCV1386" s="127"/>
      <c r="DCW1386" s="127"/>
      <c r="DCX1386" s="127"/>
      <c r="DCY1386" s="127"/>
      <c r="DCZ1386" s="127"/>
      <c r="DDA1386" s="127"/>
      <c r="DDB1386" s="127"/>
      <c r="DDC1386" s="127"/>
      <c r="DDD1386" s="127"/>
      <c r="DDE1386" s="127"/>
      <c r="DDF1386" s="127"/>
      <c r="DDG1386" s="127"/>
      <c r="DDH1386" s="127"/>
      <c r="DDI1386" s="127"/>
      <c r="DDJ1386" s="127"/>
      <c r="DDK1386" s="127"/>
      <c r="DDL1386" s="127"/>
      <c r="DDM1386" s="127"/>
      <c r="DDN1386" s="127"/>
      <c r="DDO1386" s="127"/>
      <c r="DDP1386" s="127"/>
      <c r="DDQ1386" s="127"/>
      <c r="DDR1386" s="127"/>
      <c r="DDS1386" s="127"/>
      <c r="DDT1386" s="127"/>
      <c r="DDU1386" s="127"/>
      <c r="DDV1386" s="127"/>
      <c r="DDW1386" s="127"/>
      <c r="DDX1386" s="127"/>
      <c r="DDY1386" s="127"/>
      <c r="DDZ1386" s="127"/>
      <c r="DEA1386" s="127"/>
      <c r="DEB1386" s="127"/>
      <c r="DEC1386" s="127"/>
      <c r="DED1386" s="127"/>
      <c r="DEE1386" s="127"/>
      <c r="DEF1386" s="127"/>
      <c r="DEG1386" s="127"/>
      <c r="DEH1386" s="127"/>
      <c r="DEI1386" s="127"/>
      <c r="DEJ1386" s="127"/>
      <c r="DEK1386" s="127"/>
      <c r="DEL1386" s="127"/>
      <c r="DEM1386" s="127"/>
      <c r="DEN1386" s="127"/>
      <c r="DEO1386" s="127"/>
      <c r="DEP1386" s="127"/>
      <c r="DEQ1386" s="127"/>
      <c r="DER1386" s="127"/>
      <c r="DES1386" s="127"/>
      <c r="DET1386" s="127"/>
      <c r="DEU1386" s="127"/>
      <c r="DEV1386" s="127"/>
      <c r="DEW1386" s="127"/>
      <c r="DEX1386" s="127"/>
      <c r="DEY1386" s="127"/>
      <c r="DEZ1386" s="127"/>
      <c r="DFA1386" s="127"/>
      <c r="DFB1386" s="127"/>
      <c r="DFC1386" s="127"/>
      <c r="DFD1386" s="127"/>
      <c r="DFE1386" s="127"/>
      <c r="DFF1386" s="127"/>
      <c r="DFG1386" s="127"/>
      <c r="DFH1386" s="127"/>
      <c r="DFI1386" s="127"/>
      <c r="DFJ1386" s="127"/>
      <c r="DFK1386" s="127"/>
      <c r="DFL1386" s="127"/>
      <c r="DFM1386" s="127"/>
      <c r="DFN1386" s="127"/>
      <c r="DFO1386" s="127"/>
      <c r="DFP1386" s="127"/>
      <c r="DFQ1386" s="127"/>
      <c r="DFR1386" s="127"/>
      <c r="DFS1386" s="127"/>
      <c r="DFT1386" s="127"/>
      <c r="DFU1386" s="127"/>
      <c r="DFV1386" s="127"/>
      <c r="DFW1386" s="127"/>
      <c r="DFX1386" s="127"/>
      <c r="DFY1386" s="127"/>
      <c r="DFZ1386" s="127"/>
      <c r="DGA1386" s="127"/>
      <c r="DGB1386" s="127"/>
      <c r="DGC1386" s="127"/>
      <c r="DGD1386" s="127"/>
      <c r="DGE1386" s="127"/>
      <c r="DGF1386" s="127"/>
      <c r="DGG1386" s="127"/>
      <c r="DGH1386" s="127"/>
      <c r="DGI1386" s="127"/>
      <c r="DGJ1386" s="127"/>
      <c r="DGK1386" s="127"/>
      <c r="DGL1386" s="127"/>
      <c r="DGM1386" s="127"/>
      <c r="DGN1386" s="127"/>
      <c r="DGO1386" s="127"/>
      <c r="DGP1386" s="127"/>
      <c r="DGQ1386" s="127"/>
      <c r="DGR1386" s="127"/>
      <c r="DGS1386" s="127"/>
      <c r="DGT1386" s="127"/>
      <c r="DGU1386" s="127"/>
      <c r="DGV1386" s="127"/>
      <c r="DGW1386" s="127"/>
      <c r="DGX1386" s="127"/>
      <c r="DGY1386" s="127"/>
      <c r="DGZ1386" s="127"/>
      <c r="DHA1386" s="127"/>
      <c r="DHB1386" s="127"/>
      <c r="DHC1386" s="127"/>
      <c r="DHD1386" s="127"/>
      <c r="DHE1386" s="127"/>
      <c r="DHF1386" s="127"/>
      <c r="DHG1386" s="127"/>
      <c r="DHH1386" s="127"/>
      <c r="DHI1386" s="127"/>
      <c r="DHJ1386" s="127"/>
      <c r="DHK1386" s="127"/>
      <c r="DHL1386" s="127"/>
      <c r="DHM1386" s="127"/>
      <c r="DHN1386" s="127"/>
      <c r="DHO1386" s="127"/>
      <c r="DHP1386" s="127"/>
      <c r="DHQ1386" s="127"/>
      <c r="DHR1386" s="127"/>
      <c r="DHS1386" s="127"/>
      <c r="DHT1386" s="127"/>
      <c r="DHU1386" s="127"/>
      <c r="DHV1386" s="127"/>
      <c r="DHW1386" s="127"/>
      <c r="DHX1386" s="127"/>
      <c r="DHY1386" s="127"/>
      <c r="DHZ1386" s="127"/>
      <c r="DIA1386" s="127"/>
      <c r="DIB1386" s="127"/>
      <c r="DIC1386" s="127"/>
      <c r="DID1386" s="127"/>
      <c r="DIE1386" s="127"/>
      <c r="DIF1386" s="127"/>
      <c r="DIG1386" s="127"/>
      <c r="DIH1386" s="127"/>
      <c r="DII1386" s="127"/>
      <c r="DIJ1386" s="127"/>
      <c r="DIK1386" s="127"/>
      <c r="DIL1386" s="127"/>
      <c r="DIM1386" s="127"/>
      <c r="DIN1386" s="127"/>
      <c r="DIO1386" s="127"/>
      <c r="DIP1386" s="127"/>
      <c r="DIQ1386" s="127"/>
      <c r="DIR1386" s="127"/>
      <c r="DIS1386" s="127"/>
      <c r="DIT1386" s="127"/>
      <c r="DIU1386" s="127"/>
      <c r="DIV1386" s="127"/>
      <c r="DIW1386" s="127"/>
      <c r="DIX1386" s="127"/>
      <c r="DIY1386" s="127"/>
      <c r="DIZ1386" s="127"/>
      <c r="DJA1386" s="127"/>
      <c r="DJB1386" s="127"/>
      <c r="DJC1386" s="127"/>
      <c r="DJD1386" s="127"/>
      <c r="DJE1386" s="127"/>
      <c r="DJF1386" s="127"/>
      <c r="DJG1386" s="127"/>
      <c r="DJH1386" s="127"/>
      <c r="DJI1386" s="127"/>
      <c r="DJJ1386" s="127"/>
      <c r="DJK1386" s="127"/>
      <c r="DJL1386" s="127"/>
      <c r="DJM1386" s="127"/>
      <c r="DJN1386" s="127"/>
      <c r="DJO1386" s="127"/>
      <c r="DJP1386" s="127"/>
      <c r="DJQ1386" s="127"/>
      <c r="DJR1386" s="127"/>
      <c r="DJS1386" s="127"/>
      <c r="DJT1386" s="127"/>
      <c r="DJU1386" s="127"/>
      <c r="DJV1386" s="127"/>
      <c r="DJW1386" s="127"/>
      <c r="DJX1386" s="127"/>
      <c r="DJY1386" s="127"/>
      <c r="DJZ1386" s="127"/>
      <c r="DKA1386" s="127"/>
      <c r="DKB1386" s="127"/>
      <c r="DKC1386" s="127"/>
      <c r="DKD1386" s="127"/>
      <c r="DKE1386" s="127"/>
      <c r="DKF1386" s="127"/>
      <c r="DKG1386" s="127"/>
      <c r="DKH1386" s="127"/>
      <c r="DKI1386" s="127"/>
      <c r="DKJ1386" s="127"/>
      <c r="DKK1386" s="127"/>
      <c r="DKL1386" s="127"/>
      <c r="DKM1386" s="127"/>
      <c r="DKN1386" s="127"/>
      <c r="DKO1386" s="127"/>
      <c r="DKP1386" s="127"/>
      <c r="DKQ1386" s="127"/>
      <c r="DKR1386" s="127"/>
      <c r="DKS1386" s="127"/>
      <c r="DKT1386" s="127"/>
      <c r="DKU1386" s="127"/>
      <c r="DKV1386" s="127"/>
      <c r="DKW1386" s="127"/>
      <c r="DKX1386" s="127"/>
      <c r="DKY1386" s="127"/>
      <c r="DKZ1386" s="127"/>
      <c r="DLA1386" s="127"/>
      <c r="DLB1386" s="127"/>
      <c r="DLC1386" s="127"/>
      <c r="DLD1386" s="127"/>
      <c r="DLE1386" s="127"/>
      <c r="DLF1386" s="127"/>
      <c r="DLG1386" s="127"/>
      <c r="DLH1386" s="127"/>
      <c r="DLI1386" s="127"/>
      <c r="DLJ1386" s="127"/>
      <c r="DLK1386" s="127"/>
      <c r="DLL1386" s="127"/>
      <c r="DLM1386" s="127"/>
      <c r="DLN1386" s="127"/>
      <c r="DLO1386" s="127"/>
      <c r="DLP1386" s="127"/>
      <c r="DLQ1386" s="127"/>
      <c r="DLR1386" s="127"/>
      <c r="DLS1386" s="127"/>
      <c r="DLT1386" s="127"/>
      <c r="DLU1386" s="127"/>
      <c r="DLV1386" s="127"/>
      <c r="DLW1386" s="127"/>
      <c r="DLX1386" s="127"/>
      <c r="DLY1386" s="127"/>
      <c r="DLZ1386" s="127"/>
      <c r="DMA1386" s="127"/>
      <c r="DMB1386" s="127"/>
      <c r="DMC1386" s="127"/>
      <c r="DMD1386" s="127"/>
      <c r="DME1386" s="127"/>
      <c r="DMF1386" s="127"/>
      <c r="DMG1386" s="127"/>
      <c r="DMH1386" s="127"/>
      <c r="DMI1386" s="127"/>
      <c r="DMJ1386" s="127"/>
      <c r="DMK1386" s="127"/>
      <c r="DML1386" s="127"/>
      <c r="DMM1386" s="127"/>
      <c r="DMN1386" s="127"/>
      <c r="DMO1386" s="127"/>
      <c r="DMP1386" s="127"/>
      <c r="DMQ1386" s="127"/>
      <c r="DMR1386" s="127"/>
      <c r="DMS1386" s="127"/>
      <c r="DMT1386" s="127"/>
      <c r="DMU1386" s="127"/>
      <c r="DMV1386" s="127"/>
      <c r="DMW1386" s="127"/>
      <c r="DMX1386" s="127"/>
      <c r="DMY1386" s="127"/>
      <c r="DMZ1386" s="127"/>
      <c r="DNA1386" s="127"/>
      <c r="DNB1386" s="127"/>
      <c r="DNC1386" s="127"/>
      <c r="DND1386" s="127"/>
      <c r="DNE1386" s="127"/>
      <c r="DNF1386" s="127"/>
      <c r="DNG1386" s="127"/>
      <c r="DNH1386" s="127"/>
      <c r="DNI1386" s="127"/>
      <c r="DNJ1386" s="127"/>
      <c r="DNK1386" s="127"/>
      <c r="DNL1386" s="127"/>
      <c r="DNM1386" s="127"/>
      <c r="DNN1386" s="127"/>
      <c r="DNO1386" s="127"/>
      <c r="DNP1386" s="127"/>
      <c r="DNQ1386" s="127"/>
      <c r="DNR1386" s="127"/>
      <c r="DNS1386" s="127"/>
      <c r="DNT1386" s="127"/>
      <c r="DNU1386" s="127"/>
      <c r="DNV1386" s="127"/>
      <c r="DNW1386" s="127"/>
      <c r="DNX1386" s="127"/>
      <c r="DNY1386" s="127"/>
      <c r="DNZ1386" s="127"/>
      <c r="DOA1386" s="127"/>
      <c r="DOB1386" s="127"/>
      <c r="DOC1386" s="127"/>
      <c r="DOD1386" s="127"/>
      <c r="DOE1386" s="127"/>
      <c r="DOF1386" s="127"/>
      <c r="DOG1386" s="127"/>
      <c r="DOH1386" s="127"/>
      <c r="DOI1386" s="127"/>
      <c r="DOJ1386" s="127"/>
      <c r="DOK1386" s="127"/>
      <c r="DOL1386" s="127"/>
      <c r="DOM1386" s="127"/>
      <c r="DON1386" s="127"/>
      <c r="DOO1386" s="127"/>
      <c r="DOP1386" s="127"/>
      <c r="DOQ1386" s="127"/>
      <c r="DOR1386" s="127"/>
      <c r="DOS1386" s="127"/>
      <c r="DOT1386" s="127"/>
      <c r="DOU1386" s="127"/>
      <c r="DOV1386" s="127"/>
      <c r="DOW1386" s="127"/>
      <c r="DOX1386" s="127"/>
      <c r="DOY1386" s="127"/>
      <c r="DOZ1386" s="127"/>
      <c r="DPA1386" s="127"/>
      <c r="DPB1386" s="127"/>
      <c r="DPC1386" s="127"/>
      <c r="DPD1386" s="127"/>
      <c r="DPE1386" s="127"/>
      <c r="DPF1386" s="127"/>
      <c r="DPG1386" s="127"/>
      <c r="DPH1386" s="127"/>
      <c r="DPI1386" s="127"/>
      <c r="DPJ1386" s="127"/>
      <c r="DPK1386" s="127"/>
      <c r="DPL1386" s="127"/>
      <c r="DPM1386" s="127"/>
      <c r="DPN1386" s="127"/>
      <c r="DPO1386" s="127"/>
      <c r="DPP1386" s="127"/>
      <c r="DPQ1386" s="127"/>
      <c r="DPR1386" s="127"/>
      <c r="DPS1386" s="127"/>
      <c r="DPT1386" s="127"/>
      <c r="DPU1386" s="127"/>
      <c r="DPV1386" s="127"/>
      <c r="DPW1386" s="127"/>
      <c r="DPX1386" s="127"/>
      <c r="DPY1386" s="127"/>
      <c r="DPZ1386" s="127"/>
      <c r="DQA1386" s="127"/>
      <c r="DQB1386" s="127"/>
      <c r="DQC1386" s="127"/>
      <c r="DQD1386" s="127"/>
      <c r="DQE1386" s="127"/>
      <c r="DQF1386" s="127"/>
      <c r="DQG1386" s="127"/>
      <c r="DQH1386" s="127"/>
      <c r="DQI1386" s="127"/>
      <c r="DQJ1386" s="127"/>
      <c r="DQK1386" s="127"/>
      <c r="DQL1386" s="127"/>
      <c r="DQM1386" s="127"/>
      <c r="DQN1386" s="127"/>
      <c r="DQO1386" s="127"/>
      <c r="DQP1386" s="127"/>
      <c r="DQQ1386" s="127"/>
      <c r="DQR1386" s="127"/>
      <c r="DQS1386" s="127"/>
      <c r="DQT1386" s="127"/>
      <c r="DQU1386" s="127"/>
      <c r="DQV1386" s="127"/>
      <c r="DQW1386" s="127"/>
      <c r="DQX1386" s="127"/>
      <c r="DQY1386" s="127"/>
      <c r="DQZ1386" s="127"/>
      <c r="DRA1386" s="127"/>
      <c r="DRB1386" s="127"/>
      <c r="DRC1386" s="127"/>
      <c r="DRD1386" s="127"/>
      <c r="DRE1386" s="127"/>
      <c r="DRF1386" s="127"/>
      <c r="DRG1386" s="127"/>
      <c r="DRH1386" s="127"/>
      <c r="DRI1386" s="127"/>
      <c r="DRJ1386" s="127"/>
      <c r="DRK1386" s="127"/>
      <c r="DRL1386" s="127"/>
      <c r="DRM1386" s="127"/>
      <c r="DRN1386" s="127"/>
      <c r="DRO1386" s="127"/>
      <c r="DRP1386" s="127"/>
      <c r="DRQ1386" s="127"/>
      <c r="DRR1386" s="127"/>
      <c r="DRS1386" s="127"/>
      <c r="DRT1386" s="127"/>
      <c r="DRU1386" s="127"/>
      <c r="DRV1386" s="127"/>
      <c r="DRW1386" s="127"/>
      <c r="DRX1386" s="127"/>
      <c r="DRY1386" s="127"/>
      <c r="DRZ1386" s="127"/>
      <c r="DSA1386" s="127"/>
      <c r="DSB1386" s="127"/>
      <c r="DSC1386" s="127"/>
      <c r="DSD1386" s="127"/>
      <c r="DSE1386" s="127"/>
      <c r="DSF1386" s="127"/>
      <c r="DSG1386" s="127"/>
      <c r="DSH1386" s="127"/>
      <c r="DSI1386" s="127"/>
      <c r="DSJ1386" s="127"/>
      <c r="DSK1386" s="127"/>
      <c r="DSL1386" s="127"/>
      <c r="DSM1386" s="127"/>
      <c r="DSN1386" s="127"/>
      <c r="DSO1386" s="127"/>
      <c r="DSP1386" s="127"/>
      <c r="DSQ1386" s="127"/>
      <c r="DSR1386" s="127"/>
      <c r="DSS1386" s="127"/>
      <c r="DST1386" s="127"/>
      <c r="DSU1386" s="127"/>
      <c r="DSV1386" s="127"/>
      <c r="DSW1386" s="127"/>
      <c r="DSX1386" s="127"/>
      <c r="DSY1386" s="127"/>
      <c r="DSZ1386" s="127"/>
      <c r="DTA1386" s="127"/>
      <c r="DTB1386" s="127"/>
      <c r="DTC1386" s="127"/>
      <c r="DTD1386" s="127"/>
      <c r="DTE1386" s="127"/>
      <c r="DTF1386" s="127"/>
      <c r="DTG1386" s="127"/>
      <c r="DTH1386" s="127"/>
      <c r="DTI1386" s="127"/>
      <c r="DTJ1386" s="127"/>
      <c r="DTK1386" s="127"/>
      <c r="DTL1386" s="127"/>
      <c r="DTM1386" s="127"/>
      <c r="DTN1386" s="127"/>
      <c r="DTO1386" s="127"/>
      <c r="DTP1386" s="127"/>
      <c r="DTQ1386" s="127"/>
      <c r="DTR1386" s="127"/>
      <c r="DTS1386" s="127"/>
      <c r="DTT1386" s="127"/>
      <c r="DTU1386" s="127"/>
      <c r="DTV1386" s="127"/>
      <c r="DTW1386" s="127"/>
      <c r="DTX1386" s="127"/>
      <c r="DTY1386" s="127"/>
      <c r="DTZ1386" s="127"/>
      <c r="DUA1386" s="127"/>
      <c r="DUB1386" s="127"/>
      <c r="DUC1386" s="127"/>
      <c r="DUD1386" s="127"/>
      <c r="DUE1386" s="127"/>
      <c r="DUF1386" s="127"/>
      <c r="DUG1386" s="127"/>
      <c r="DUH1386" s="127"/>
      <c r="DUI1386" s="127"/>
      <c r="DUJ1386" s="127"/>
      <c r="DUK1386" s="127"/>
      <c r="DUL1386" s="127"/>
      <c r="DUM1386" s="127"/>
      <c r="DUN1386" s="127"/>
      <c r="DUO1386" s="127"/>
      <c r="DUP1386" s="127"/>
      <c r="DUQ1386" s="127"/>
      <c r="DUR1386" s="127"/>
      <c r="DUS1386" s="127"/>
      <c r="DUT1386" s="127"/>
      <c r="DUU1386" s="127"/>
      <c r="DUV1386" s="127"/>
      <c r="DUW1386" s="127"/>
      <c r="DUX1386" s="127"/>
      <c r="DUY1386" s="127"/>
      <c r="DUZ1386" s="127"/>
      <c r="DVA1386" s="127"/>
      <c r="DVB1386" s="127"/>
      <c r="DVC1386" s="127"/>
      <c r="DVD1386" s="127"/>
      <c r="DVE1386" s="127"/>
      <c r="DVF1386" s="127"/>
      <c r="DVG1386" s="127"/>
      <c r="DVH1386" s="127"/>
      <c r="DVI1386" s="127"/>
      <c r="DVJ1386" s="127"/>
      <c r="DVK1386" s="127"/>
      <c r="DVL1386" s="127"/>
      <c r="DVM1386" s="127"/>
      <c r="DVN1386" s="127"/>
      <c r="DVO1386" s="127"/>
      <c r="DVP1386" s="127"/>
      <c r="DVQ1386" s="127"/>
      <c r="DVR1386" s="127"/>
      <c r="DVS1386" s="127"/>
      <c r="DVT1386" s="127"/>
      <c r="DVU1386" s="127"/>
      <c r="DVV1386" s="127"/>
      <c r="DVW1386" s="127"/>
      <c r="DVX1386" s="127"/>
      <c r="DVY1386" s="127"/>
      <c r="DVZ1386" s="127"/>
      <c r="DWA1386" s="127"/>
      <c r="DWB1386" s="127"/>
      <c r="DWC1386" s="127"/>
      <c r="DWD1386" s="127"/>
      <c r="DWE1386" s="127"/>
      <c r="DWF1386" s="127"/>
      <c r="DWG1386" s="127"/>
      <c r="DWH1386" s="127"/>
      <c r="DWI1386" s="127"/>
      <c r="DWJ1386" s="127"/>
      <c r="DWK1386" s="127"/>
      <c r="DWL1386" s="127"/>
      <c r="DWM1386" s="127"/>
      <c r="DWN1386" s="127"/>
      <c r="DWO1386" s="127"/>
      <c r="DWP1386" s="127"/>
      <c r="DWQ1386" s="127"/>
      <c r="DWR1386" s="127"/>
      <c r="DWS1386" s="127"/>
      <c r="DWT1386" s="127"/>
      <c r="DWU1386" s="127"/>
      <c r="DWV1386" s="127"/>
      <c r="DWW1386" s="127"/>
      <c r="DWX1386" s="127"/>
      <c r="DWY1386" s="127"/>
      <c r="DWZ1386" s="127"/>
      <c r="DXA1386" s="127"/>
      <c r="DXB1386" s="127"/>
      <c r="DXC1386" s="127"/>
      <c r="DXD1386" s="127"/>
      <c r="DXE1386" s="127"/>
      <c r="DXF1386" s="127"/>
      <c r="DXG1386" s="127"/>
      <c r="DXH1386" s="127"/>
      <c r="DXI1386" s="127"/>
      <c r="DXJ1386" s="127"/>
      <c r="DXK1386" s="127"/>
      <c r="DXL1386" s="127"/>
      <c r="DXM1386" s="127"/>
      <c r="DXN1386" s="127"/>
      <c r="DXO1386" s="127"/>
      <c r="DXP1386" s="127"/>
      <c r="DXQ1386" s="127"/>
      <c r="DXR1386" s="127"/>
      <c r="DXS1386" s="127"/>
      <c r="DXT1386" s="127"/>
      <c r="DXU1386" s="127"/>
      <c r="DXV1386" s="127"/>
      <c r="DXW1386" s="127"/>
      <c r="DXX1386" s="127"/>
      <c r="DXY1386" s="127"/>
      <c r="DXZ1386" s="127"/>
      <c r="DYA1386" s="127"/>
      <c r="DYB1386" s="127"/>
      <c r="DYC1386" s="127"/>
      <c r="DYD1386" s="127"/>
      <c r="DYE1386" s="127"/>
      <c r="DYF1386" s="127"/>
      <c r="DYG1386" s="127"/>
      <c r="DYH1386" s="127"/>
      <c r="DYI1386" s="127"/>
      <c r="DYJ1386" s="127"/>
      <c r="DYK1386" s="127"/>
      <c r="DYL1386" s="127"/>
      <c r="DYM1386" s="127"/>
      <c r="DYN1386" s="127"/>
      <c r="DYO1386" s="127"/>
      <c r="DYP1386" s="127"/>
      <c r="DYQ1386" s="127"/>
      <c r="DYR1386" s="127"/>
      <c r="DYS1386" s="127"/>
      <c r="DYT1386" s="127"/>
      <c r="DYU1386" s="127"/>
      <c r="DYV1386" s="127"/>
      <c r="DYW1386" s="127"/>
      <c r="DYX1386" s="127"/>
      <c r="DYY1386" s="127"/>
      <c r="DYZ1386" s="127"/>
      <c r="DZA1386" s="127"/>
      <c r="DZB1386" s="127"/>
      <c r="DZC1386" s="127"/>
      <c r="DZD1386" s="127"/>
      <c r="DZE1386" s="127"/>
      <c r="DZF1386" s="127"/>
      <c r="DZG1386" s="127"/>
      <c r="DZH1386" s="127"/>
      <c r="DZI1386" s="127"/>
      <c r="DZJ1386" s="127"/>
      <c r="DZK1386" s="127"/>
      <c r="DZL1386" s="127"/>
      <c r="DZM1386" s="127"/>
      <c r="DZN1386" s="127"/>
      <c r="DZO1386" s="127"/>
      <c r="DZP1386" s="127"/>
      <c r="DZQ1386" s="127"/>
      <c r="DZR1386" s="127"/>
      <c r="DZS1386" s="127"/>
      <c r="DZT1386" s="127"/>
      <c r="DZU1386" s="127"/>
      <c r="DZV1386" s="127"/>
      <c r="DZW1386" s="127"/>
      <c r="DZX1386" s="127"/>
      <c r="DZY1386" s="127"/>
      <c r="DZZ1386" s="127"/>
      <c r="EAA1386" s="127"/>
      <c r="EAB1386" s="127"/>
      <c r="EAC1386" s="127"/>
      <c r="EAD1386" s="127"/>
      <c r="EAE1386" s="127"/>
      <c r="EAF1386" s="127"/>
      <c r="EAG1386" s="127"/>
      <c r="EAH1386" s="127"/>
      <c r="EAI1386" s="127"/>
      <c r="EAJ1386" s="127"/>
      <c r="EAK1386" s="127"/>
      <c r="EAL1386" s="127"/>
      <c r="EAM1386" s="127"/>
      <c r="EAN1386" s="127"/>
      <c r="EAO1386" s="127"/>
      <c r="EAP1386" s="127"/>
      <c r="EAQ1386" s="127"/>
      <c r="EAR1386" s="127"/>
      <c r="EAS1386" s="127"/>
      <c r="EAT1386" s="127"/>
      <c r="EAU1386" s="127"/>
      <c r="EAV1386" s="127"/>
      <c r="EAW1386" s="127"/>
      <c r="EAX1386" s="127"/>
      <c r="EAY1386" s="127"/>
      <c r="EAZ1386" s="127"/>
      <c r="EBA1386" s="127"/>
      <c r="EBB1386" s="127"/>
      <c r="EBC1386" s="127"/>
      <c r="EBD1386" s="127"/>
      <c r="EBE1386" s="127"/>
      <c r="EBF1386" s="127"/>
      <c r="EBG1386" s="127"/>
      <c r="EBH1386" s="127"/>
      <c r="EBI1386" s="127"/>
      <c r="EBJ1386" s="127"/>
      <c r="EBK1386" s="127"/>
      <c r="EBL1386" s="127"/>
      <c r="EBM1386" s="127"/>
      <c r="EBN1386" s="127"/>
      <c r="EBO1386" s="127"/>
      <c r="EBP1386" s="127"/>
      <c r="EBQ1386" s="127"/>
      <c r="EBR1386" s="127"/>
      <c r="EBS1386" s="127"/>
      <c r="EBT1386" s="127"/>
      <c r="EBU1386" s="127"/>
      <c r="EBV1386" s="127"/>
      <c r="EBW1386" s="127"/>
      <c r="EBX1386" s="127"/>
      <c r="EBY1386" s="127"/>
      <c r="EBZ1386" s="127"/>
      <c r="ECA1386" s="127"/>
      <c r="ECB1386" s="127"/>
      <c r="ECC1386" s="127"/>
      <c r="ECD1386" s="127"/>
      <c r="ECE1386" s="127"/>
      <c r="ECF1386" s="127"/>
      <c r="ECG1386" s="127"/>
      <c r="ECH1386" s="127"/>
      <c r="ECI1386" s="127"/>
      <c r="ECJ1386" s="127"/>
      <c r="ECK1386" s="127"/>
      <c r="ECL1386" s="127"/>
      <c r="ECM1386" s="127"/>
      <c r="ECN1386" s="127"/>
      <c r="ECO1386" s="127"/>
      <c r="ECP1386" s="127"/>
      <c r="ECQ1386" s="127"/>
      <c r="ECR1386" s="127"/>
      <c r="ECS1386" s="127"/>
      <c r="ECT1386" s="127"/>
      <c r="ECU1386" s="127"/>
      <c r="ECV1386" s="127"/>
      <c r="ECW1386" s="127"/>
      <c r="ECX1386" s="127"/>
      <c r="ECY1386" s="127"/>
      <c r="ECZ1386" s="127"/>
      <c r="EDA1386" s="127"/>
      <c r="EDB1386" s="127"/>
      <c r="EDC1386" s="127"/>
      <c r="EDD1386" s="127"/>
      <c r="EDE1386" s="127"/>
      <c r="EDF1386" s="127"/>
      <c r="EDG1386" s="127"/>
      <c r="EDH1386" s="127"/>
      <c r="EDI1386" s="127"/>
      <c r="EDJ1386" s="127"/>
      <c r="EDK1386" s="127"/>
      <c r="EDL1386" s="127"/>
      <c r="EDM1386" s="127"/>
      <c r="EDN1386" s="127"/>
      <c r="EDO1386" s="127"/>
      <c r="EDP1386" s="127"/>
      <c r="EDQ1386" s="127"/>
      <c r="EDR1386" s="127"/>
      <c r="EDS1386" s="127"/>
      <c r="EDT1386" s="127"/>
      <c r="EDU1386" s="127"/>
      <c r="EDV1386" s="127"/>
      <c r="EDW1386" s="127"/>
      <c r="EDX1386" s="127"/>
      <c r="EDY1386" s="127"/>
      <c r="EDZ1386" s="127"/>
      <c r="EEA1386" s="127"/>
      <c r="EEB1386" s="127"/>
      <c r="EEC1386" s="127"/>
      <c r="EED1386" s="127"/>
      <c r="EEE1386" s="127"/>
      <c r="EEF1386" s="127"/>
      <c r="EEG1386" s="127"/>
      <c r="EEH1386" s="127"/>
      <c r="EEI1386" s="127"/>
      <c r="EEJ1386" s="127"/>
      <c r="EEK1386" s="127"/>
      <c r="EEL1386" s="127"/>
      <c r="EEM1386" s="127"/>
      <c r="EEN1386" s="127"/>
      <c r="EEO1386" s="127"/>
      <c r="EEP1386" s="127"/>
      <c r="EEQ1386" s="127"/>
      <c r="EER1386" s="127"/>
      <c r="EES1386" s="127"/>
      <c r="EET1386" s="127"/>
      <c r="EEU1386" s="127"/>
      <c r="EEV1386" s="127"/>
      <c r="EEW1386" s="127"/>
      <c r="EEX1386" s="127"/>
      <c r="EEY1386" s="127"/>
      <c r="EEZ1386" s="127"/>
      <c r="EFA1386" s="127"/>
      <c r="EFB1386" s="127"/>
      <c r="EFC1386" s="127"/>
      <c r="EFD1386" s="127"/>
      <c r="EFE1386" s="127"/>
      <c r="EFF1386" s="127"/>
      <c r="EFG1386" s="127"/>
      <c r="EFH1386" s="127"/>
      <c r="EFI1386" s="127"/>
      <c r="EFJ1386" s="127"/>
      <c r="EFK1386" s="127"/>
      <c r="EFL1386" s="127"/>
      <c r="EFM1386" s="127"/>
      <c r="EFN1386" s="127"/>
      <c r="EFO1386" s="127"/>
      <c r="EFP1386" s="127"/>
      <c r="EFQ1386" s="127"/>
      <c r="EFR1386" s="127"/>
      <c r="EFS1386" s="127"/>
      <c r="EFT1386" s="127"/>
      <c r="EFU1386" s="127"/>
      <c r="EFV1386" s="127"/>
      <c r="EFW1386" s="127"/>
      <c r="EFX1386" s="127"/>
      <c r="EFY1386" s="127"/>
      <c r="EFZ1386" s="127"/>
      <c r="EGA1386" s="127"/>
      <c r="EGB1386" s="127"/>
      <c r="EGC1386" s="127"/>
      <c r="EGD1386" s="127"/>
      <c r="EGE1386" s="127"/>
      <c r="EGF1386" s="127"/>
      <c r="EGG1386" s="127"/>
      <c r="EGH1386" s="127"/>
      <c r="EGI1386" s="127"/>
      <c r="EGJ1386" s="127"/>
      <c r="EGK1386" s="127"/>
      <c r="EGL1386" s="127"/>
      <c r="EGM1386" s="127"/>
      <c r="EGN1386" s="127"/>
      <c r="EGO1386" s="127"/>
      <c r="EGP1386" s="127"/>
      <c r="EGQ1386" s="127"/>
      <c r="EGR1386" s="127"/>
      <c r="EGS1386" s="127"/>
      <c r="EGT1386" s="127"/>
      <c r="EGU1386" s="127"/>
      <c r="EGV1386" s="127"/>
      <c r="EGW1386" s="127"/>
      <c r="EGX1386" s="127"/>
      <c r="EGY1386" s="127"/>
      <c r="EGZ1386" s="127"/>
      <c r="EHA1386" s="127"/>
      <c r="EHB1386" s="127"/>
      <c r="EHC1386" s="127"/>
      <c r="EHD1386" s="127"/>
      <c r="EHE1386" s="127"/>
      <c r="EHF1386" s="127"/>
      <c r="EHG1386" s="127"/>
      <c r="EHH1386" s="127"/>
      <c r="EHI1386" s="127"/>
      <c r="EHJ1386" s="127"/>
      <c r="EHK1386" s="127"/>
      <c r="EHL1386" s="127"/>
      <c r="EHM1386" s="127"/>
      <c r="EHN1386" s="127"/>
      <c r="EHO1386" s="127"/>
      <c r="EHP1386" s="127"/>
      <c r="EHQ1386" s="127"/>
      <c r="EHR1386" s="127"/>
      <c r="EHS1386" s="127"/>
      <c r="EHT1386" s="127"/>
      <c r="EHU1386" s="127"/>
      <c r="EHV1386" s="127"/>
      <c r="EHW1386" s="127"/>
      <c r="EHX1386" s="127"/>
      <c r="EHY1386" s="127"/>
      <c r="EHZ1386" s="127"/>
      <c r="EIA1386" s="127"/>
      <c r="EIB1386" s="127"/>
      <c r="EIC1386" s="127"/>
      <c r="EID1386" s="127"/>
      <c r="EIE1386" s="127"/>
      <c r="EIF1386" s="127"/>
      <c r="EIG1386" s="127"/>
      <c r="EIH1386" s="127"/>
      <c r="EII1386" s="127"/>
      <c r="EIJ1386" s="127"/>
      <c r="EIK1386" s="127"/>
      <c r="EIL1386" s="127"/>
      <c r="EIM1386" s="127"/>
      <c r="EIN1386" s="127"/>
      <c r="EIO1386" s="127"/>
      <c r="EIP1386" s="127"/>
      <c r="EIQ1386" s="127"/>
      <c r="EIR1386" s="127"/>
      <c r="EIS1386" s="127"/>
      <c r="EIT1386" s="127"/>
      <c r="EIU1386" s="127"/>
      <c r="EIV1386" s="127"/>
      <c r="EIW1386" s="127"/>
      <c r="EIX1386" s="127"/>
      <c r="EIY1386" s="127"/>
      <c r="EIZ1386" s="127"/>
      <c r="EJA1386" s="127"/>
      <c r="EJB1386" s="127"/>
      <c r="EJC1386" s="127"/>
      <c r="EJD1386" s="127"/>
      <c r="EJE1386" s="127"/>
      <c r="EJF1386" s="127"/>
      <c r="EJG1386" s="127"/>
      <c r="EJH1386" s="127"/>
      <c r="EJI1386" s="127"/>
      <c r="EJJ1386" s="127"/>
      <c r="EJK1386" s="127"/>
      <c r="EJL1386" s="127"/>
      <c r="EJM1386" s="127"/>
      <c r="EJN1386" s="127"/>
      <c r="EJO1386" s="127"/>
      <c r="EJP1386" s="127"/>
      <c r="EJQ1386" s="127"/>
      <c r="EJR1386" s="127"/>
      <c r="EJS1386" s="127"/>
      <c r="EJT1386" s="127"/>
      <c r="EJU1386" s="127"/>
      <c r="EJV1386" s="127"/>
      <c r="EJW1386" s="127"/>
      <c r="EJX1386" s="127"/>
      <c r="EJY1386" s="127"/>
      <c r="EJZ1386" s="127"/>
      <c r="EKA1386" s="127"/>
      <c r="EKB1386" s="127"/>
      <c r="EKC1386" s="127"/>
      <c r="EKD1386" s="127"/>
      <c r="EKE1386" s="127"/>
      <c r="EKF1386" s="127"/>
      <c r="EKG1386" s="127"/>
      <c r="EKH1386" s="127"/>
      <c r="EKI1386" s="127"/>
      <c r="EKJ1386" s="127"/>
      <c r="EKK1386" s="127"/>
      <c r="EKL1386" s="127"/>
      <c r="EKM1386" s="127"/>
      <c r="EKN1386" s="127"/>
      <c r="EKO1386" s="127"/>
      <c r="EKP1386" s="127"/>
      <c r="EKQ1386" s="127"/>
      <c r="EKR1386" s="127"/>
      <c r="EKS1386" s="127"/>
      <c r="EKT1386" s="127"/>
      <c r="EKU1386" s="127"/>
      <c r="EKV1386" s="127"/>
      <c r="EKW1386" s="127"/>
      <c r="EKX1386" s="127"/>
      <c r="EKY1386" s="127"/>
      <c r="EKZ1386" s="127"/>
      <c r="ELA1386" s="127"/>
      <c r="ELB1386" s="127"/>
      <c r="ELC1386" s="127"/>
      <c r="ELD1386" s="127"/>
      <c r="ELE1386" s="127"/>
      <c r="ELF1386" s="127"/>
      <c r="ELG1386" s="127"/>
      <c r="ELH1386" s="127"/>
      <c r="ELI1386" s="127"/>
      <c r="ELJ1386" s="127"/>
      <c r="ELK1386" s="127"/>
      <c r="ELL1386" s="127"/>
      <c r="ELM1386" s="127"/>
      <c r="ELN1386" s="127"/>
      <c r="ELO1386" s="127"/>
      <c r="ELP1386" s="127"/>
      <c r="ELQ1386" s="127"/>
      <c r="ELR1386" s="127"/>
      <c r="ELS1386" s="127"/>
      <c r="ELT1386" s="127"/>
      <c r="ELU1386" s="127"/>
      <c r="ELV1386" s="127"/>
      <c r="ELW1386" s="127"/>
      <c r="ELX1386" s="127"/>
      <c r="ELY1386" s="127"/>
      <c r="ELZ1386" s="127"/>
      <c r="EMA1386" s="127"/>
      <c r="EMB1386" s="127"/>
      <c r="EMC1386" s="127"/>
      <c r="EMD1386" s="127"/>
      <c r="EME1386" s="127"/>
      <c r="EMF1386" s="127"/>
      <c r="EMG1386" s="127"/>
      <c r="EMH1386" s="127"/>
      <c r="EMI1386" s="127"/>
      <c r="EMJ1386" s="127"/>
      <c r="EMK1386" s="127"/>
      <c r="EML1386" s="127"/>
      <c r="EMM1386" s="127"/>
      <c r="EMN1386" s="127"/>
      <c r="EMO1386" s="127"/>
      <c r="EMP1386" s="127"/>
      <c r="EMQ1386" s="127"/>
      <c r="EMR1386" s="127"/>
      <c r="EMS1386" s="127"/>
      <c r="EMT1386" s="127"/>
      <c r="EMU1386" s="127"/>
      <c r="EMV1386" s="127"/>
      <c r="EMW1386" s="127"/>
      <c r="EMX1386" s="127"/>
      <c r="EMY1386" s="127"/>
      <c r="EMZ1386" s="127"/>
      <c r="ENA1386" s="127"/>
      <c r="ENB1386" s="127"/>
      <c r="ENC1386" s="127"/>
      <c r="END1386" s="127"/>
      <c r="ENE1386" s="127"/>
      <c r="ENF1386" s="127"/>
      <c r="ENG1386" s="127"/>
      <c r="ENH1386" s="127"/>
      <c r="ENI1386" s="127"/>
      <c r="ENJ1386" s="127"/>
      <c r="ENK1386" s="127"/>
      <c r="ENL1386" s="127"/>
      <c r="ENM1386" s="127"/>
      <c r="ENN1386" s="127"/>
      <c r="ENO1386" s="127"/>
      <c r="ENP1386" s="127"/>
      <c r="ENQ1386" s="127"/>
      <c r="ENR1386" s="127"/>
      <c r="ENS1386" s="127"/>
      <c r="ENT1386" s="127"/>
      <c r="ENU1386" s="127"/>
      <c r="ENV1386" s="127"/>
      <c r="ENW1386" s="127"/>
      <c r="ENX1386" s="127"/>
      <c r="ENY1386" s="127"/>
      <c r="ENZ1386" s="127"/>
      <c r="EOA1386" s="127"/>
      <c r="EOB1386" s="127"/>
      <c r="EOC1386" s="127"/>
      <c r="EOD1386" s="127"/>
      <c r="EOE1386" s="127"/>
      <c r="EOF1386" s="127"/>
      <c r="EOG1386" s="127"/>
      <c r="EOH1386" s="127"/>
      <c r="EOI1386" s="127"/>
      <c r="EOJ1386" s="127"/>
      <c r="EOK1386" s="127"/>
      <c r="EOL1386" s="127"/>
      <c r="EOM1386" s="127"/>
      <c r="EON1386" s="127"/>
      <c r="EOO1386" s="127"/>
      <c r="EOP1386" s="127"/>
      <c r="EOQ1386" s="127"/>
      <c r="EOR1386" s="127"/>
      <c r="EOS1386" s="127"/>
      <c r="EOT1386" s="127"/>
      <c r="EOU1386" s="127"/>
      <c r="EOV1386" s="127"/>
      <c r="EOW1386" s="127"/>
      <c r="EOX1386" s="127"/>
      <c r="EOY1386" s="127"/>
      <c r="EOZ1386" s="127"/>
      <c r="EPA1386" s="127"/>
      <c r="EPB1386" s="127"/>
      <c r="EPC1386" s="127"/>
      <c r="EPD1386" s="127"/>
      <c r="EPE1386" s="127"/>
      <c r="EPF1386" s="127"/>
      <c r="EPG1386" s="127"/>
      <c r="EPH1386" s="127"/>
      <c r="EPI1386" s="127"/>
      <c r="EPJ1386" s="127"/>
      <c r="EPK1386" s="127"/>
      <c r="EPL1386" s="127"/>
      <c r="EPM1386" s="127"/>
      <c r="EPN1386" s="127"/>
      <c r="EPO1386" s="127"/>
      <c r="EPP1386" s="127"/>
      <c r="EPQ1386" s="127"/>
      <c r="EPR1386" s="127"/>
      <c r="EPS1386" s="127"/>
      <c r="EPT1386" s="127"/>
      <c r="EPU1386" s="127"/>
      <c r="EPV1386" s="127"/>
      <c r="EPW1386" s="127"/>
      <c r="EPX1386" s="127"/>
      <c r="EPY1386" s="127"/>
      <c r="EPZ1386" s="127"/>
      <c r="EQA1386" s="127"/>
      <c r="EQB1386" s="127"/>
      <c r="EQC1386" s="127"/>
      <c r="EQD1386" s="127"/>
      <c r="EQE1386" s="127"/>
      <c r="EQF1386" s="127"/>
      <c r="EQG1386" s="127"/>
      <c r="EQH1386" s="127"/>
      <c r="EQI1386" s="127"/>
      <c r="EQJ1386" s="127"/>
      <c r="EQK1386" s="127"/>
      <c r="EQL1386" s="127"/>
      <c r="EQM1386" s="127"/>
      <c r="EQN1386" s="127"/>
      <c r="EQO1386" s="127"/>
      <c r="EQP1386" s="127"/>
      <c r="EQQ1386" s="127"/>
      <c r="EQR1386" s="127"/>
      <c r="EQS1386" s="127"/>
      <c r="EQT1386" s="127"/>
      <c r="EQU1386" s="127"/>
      <c r="EQV1386" s="127"/>
      <c r="EQW1386" s="127"/>
      <c r="EQX1386" s="127"/>
      <c r="EQY1386" s="127"/>
      <c r="EQZ1386" s="127"/>
      <c r="ERA1386" s="127"/>
      <c r="ERB1386" s="127"/>
      <c r="ERC1386" s="127"/>
      <c r="ERD1386" s="127"/>
      <c r="ERE1386" s="127"/>
      <c r="ERF1386" s="127"/>
      <c r="ERG1386" s="127"/>
      <c r="ERH1386" s="127"/>
      <c r="ERI1386" s="127"/>
      <c r="ERJ1386" s="127"/>
      <c r="ERK1386" s="127"/>
      <c r="ERL1386" s="127"/>
      <c r="ERM1386" s="127"/>
      <c r="ERN1386" s="127"/>
      <c r="ERO1386" s="127"/>
      <c r="ERP1386" s="127"/>
      <c r="ERQ1386" s="127"/>
      <c r="ERR1386" s="127"/>
      <c r="ERS1386" s="127"/>
      <c r="ERT1386" s="127"/>
      <c r="ERU1386" s="127"/>
      <c r="ERV1386" s="127"/>
      <c r="ERW1386" s="127"/>
      <c r="ERX1386" s="127"/>
      <c r="ERY1386" s="127"/>
      <c r="ERZ1386" s="127"/>
      <c r="ESA1386" s="127"/>
      <c r="ESB1386" s="127"/>
      <c r="ESC1386" s="127"/>
      <c r="ESD1386" s="127"/>
      <c r="ESE1386" s="127"/>
      <c r="ESF1386" s="127"/>
      <c r="ESG1386" s="127"/>
      <c r="ESH1386" s="127"/>
      <c r="ESI1386" s="127"/>
      <c r="ESJ1386" s="127"/>
      <c r="ESK1386" s="127"/>
      <c r="ESL1386" s="127"/>
      <c r="ESM1386" s="127"/>
      <c r="ESN1386" s="127"/>
      <c r="ESO1386" s="127"/>
      <c r="ESP1386" s="127"/>
      <c r="ESQ1386" s="127"/>
      <c r="ESR1386" s="127"/>
      <c r="ESS1386" s="127"/>
      <c r="EST1386" s="127"/>
      <c r="ESU1386" s="127"/>
      <c r="ESV1386" s="127"/>
      <c r="ESW1386" s="127"/>
      <c r="ESX1386" s="127"/>
      <c r="ESY1386" s="127"/>
      <c r="ESZ1386" s="127"/>
      <c r="ETA1386" s="127"/>
      <c r="ETB1386" s="127"/>
      <c r="ETC1386" s="127"/>
      <c r="ETD1386" s="127"/>
      <c r="ETE1386" s="127"/>
      <c r="ETF1386" s="127"/>
      <c r="ETG1386" s="127"/>
      <c r="ETH1386" s="127"/>
      <c r="ETI1386" s="127"/>
      <c r="ETJ1386" s="127"/>
      <c r="ETK1386" s="127"/>
      <c r="ETL1386" s="127"/>
      <c r="ETM1386" s="127"/>
      <c r="ETN1386" s="127"/>
      <c r="ETO1386" s="127"/>
      <c r="ETP1386" s="127"/>
      <c r="ETQ1386" s="127"/>
      <c r="ETR1386" s="127"/>
      <c r="ETS1386" s="127"/>
      <c r="ETT1386" s="127"/>
      <c r="ETU1386" s="127"/>
      <c r="ETV1386" s="127"/>
      <c r="ETW1386" s="127"/>
      <c r="ETX1386" s="127"/>
      <c r="ETY1386" s="127"/>
      <c r="ETZ1386" s="127"/>
      <c r="EUA1386" s="127"/>
      <c r="EUB1386" s="127"/>
      <c r="EUC1386" s="127"/>
      <c r="EUD1386" s="127"/>
      <c r="EUE1386" s="127"/>
      <c r="EUF1386" s="127"/>
      <c r="EUG1386" s="127"/>
      <c r="EUH1386" s="127"/>
      <c r="EUI1386" s="127"/>
      <c r="EUJ1386" s="127"/>
      <c r="EUK1386" s="127"/>
      <c r="EUL1386" s="127"/>
      <c r="EUM1386" s="127"/>
      <c r="EUN1386" s="127"/>
      <c r="EUO1386" s="127"/>
      <c r="EUP1386" s="127"/>
      <c r="EUQ1386" s="127"/>
      <c r="EUR1386" s="127"/>
      <c r="EUS1386" s="127"/>
      <c r="EUT1386" s="127"/>
      <c r="EUU1386" s="127"/>
      <c r="EUV1386" s="127"/>
      <c r="EUW1386" s="127"/>
      <c r="EUX1386" s="127"/>
      <c r="EUY1386" s="127"/>
      <c r="EUZ1386" s="127"/>
      <c r="EVA1386" s="127"/>
      <c r="EVB1386" s="127"/>
      <c r="EVC1386" s="127"/>
      <c r="EVD1386" s="127"/>
      <c r="EVE1386" s="127"/>
      <c r="EVF1386" s="127"/>
      <c r="EVG1386" s="127"/>
      <c r="EVH1386" s="127"/>
      <c r="EVI1386" s="127"/>
      <c r="EVJ1386" s="127"/>
      <c r="EVK1386" s="127"/>
      <c r="EVL1386" s="127"/>
      <c r="EVM1386" s="127"/>
      <c r="EVN1386" s="127"/>
      <c r="EVO1386" s="127"/>
      <c r="EVP1386" s="127"/>
      <c r="EVQ1386" s="127"/>
      <c r="EVR1386" s="127"/>
      <c r="EVS1386" s="127"/>
      <c r="EVT1386" s="127"/>
      <c r="EVU1386" s="127"/>
      <c r="EVV1386" s="127"/>
      <c r="EVW1386" s="127"/>
      <c r="EVX1386" s="127"/>
      <c r="EVY1386" s="127"/>
      <c r="EVZ1386" s="127"/>
      <c r="EWA1386" s="127"/>
      <c r="EWB1386" s="127"/>
      <c r="EWC1386" s="127"/>
      <c r="EWD1386" s="127"/>
      <c r="EWE1386" s="127"/>
      <c r="EWF1386" s="127"/>
      <c r="EWG1386" s="127"/>
      <c r="EWH1386" s="127"/>
      <c r="EWI1386" s="127"/>
      <c r="EWJ1386" s="127"/>
      <c r="EWK1386" s="127"/>
      <c r="EWL1386" s="127"/>
      <c r="EWM1386" s="127"/>
      <c r="EWN1386" s="127"/>
      <c r="EWO1386" s="127"/>
      <c r="EWP1386" s="127"/>
      <c r="EWQ1386" s="127"/>
      <c r="EWR1386" s="127"/>
      <c r="EWS1386" s="127"/>
      <c r="EWT1386" s="127"/>
      <c r="EWU1386" s="127"/>
      <c r="EWV1386" s="127"/>
      <c r="EWW1386" s="127"/>
      <c r="EWX1386" s="127"/>
      <c r="EWY1386" s="127"/>
      <c r="EWZ1386" s="127"/>
      <c r="EXA1386" s="127"/>
      <c r="EXB1386" s="127"/>
      <c r="EXC1386" s="127"/>
      <c r="EXD1386" s="127"/>
      <c r="EXE1386" s="127"/>
      <c r="EXF1386" s="127"/>
      <c r="EXG1386" s="127"/>
      <c r="EXH1386" s="127"/>
      <c r="EXI1386" s="127"/>
      <c r="EXJ1386" s="127"/>
      <c r="EXK1386" s="127"/>
      <c r="EXL1386" s="127"/>
      <c r="EXM1386" s="127"/>
      <c r="EXN1386" s="127"/>
      <c r="EXO1386" s="127"/>
      <c r="EXP1386" s="127"/>
      <c r="EXQ1386" s="127"/>
      <c r="EXR1386" s="127"/>
      <c r="EXS1386" s="127"/>
      <c r="EXT1386" s="127"/>
      <c r="EXU1386" s="127"/>
      <c r="EXV1386" s="127"/>
      <c r="EXW1386" s="127"/>
      <c r="EXX1386" s="127"/>
      <c r="EXY1386" s="127"/>
      <c r="EXZ1386" s="127"/>
      <c r="EYA1386" s="127"/>
      <c r="EYB1386" s="127"/>
      <c r="EYC1386" s="127"/>
      <c r="EYD1386" s="127"/>
      <c r="EYE1386" s="127"/>
      <c r="EYF1386" s="127"/>
      <c r="EYG1386" s="127"/>
      <c r="EYH1386" s="127"/>
      <c r="EYI1386" s="127"/>
      <c r="EYJ1386" s="127"/>
      <c r="EYK1386" s="127"/>
      <c r="EYL1386" s="127"/>
      <c r="EYM1386" s="127"/>
      <c r="EYN1386" s="127"/>
      <c r="EYO1386" s="127"/>
      <c r="EYP1386" s="127"/>
      <c r="EYQ1386" s="127"/>
      <c r="EYR1386" s="127"/>
      <c r="EYS1386" s="127"/>
      <c r="EYT1386" s="127"/>
      <c r="EYU1386" s="127"/>
      <c r="EYV1386" s="127"/>
      <c r="EYW1386" s="127"/>
      <c r="EYX1386" s="127"/>
      <c r="EYY1386" s="127"/>
      <c r="EYZ1386" s="127"/>
      <c r="EZA1386" s="127"/>
      <c r="EZB1386" s="127"/>
      <c r="EZC1386" s="127"/>
      <c r="EZD1386" s="127"/>
      <c r="EZE1386" s="127"/>
      <c r="EZF1386" s="127"/>
      <c r="EZG1386" s="127"/>
      <c r="EZH1386" s="127"/>
      <c r="EZI1386" s="127"/>
      <c r="EZJ1386" s="127"/>
      <c r="EZK1386" s="127"/>
      <c r="EZL1386" s="127"/>
      <c r="EZM1386" s="127"/>
      <c r="EZN1386" s="127"/>
      <c r="EZO1386" s="127"/>
      <c r="EZP1386" s="127"/>
      <c r="EZQ1386" s="127"/>
      <c r="EZR1386" s="127"/>
      <c r="EZS1386" s="127"/>
      <c r="EZT1386" s="127"/>
      <c r="EZU1386" s="127"/>
      <c r="EZV1386" s="127"/>
      <c r="EZW1386" s="127"/>
      <c r="EZX1386" s="127"/>
      <c r="EZY1386" s="127"/>
      <c r="EZZ1386" s="127"/>
      <c r="FAA1386" s="127"/>
      <c r="FAB1386" s="127"/>
      <c r="FAC1386" s="127"/>
      <c r="FAD1386" s="127"/>
      <c r="FAE1386" s="127"/>
      <c r="FAF1386" s="127"/>
      <c r="FAG1386" s="127"/>
      <c r="FAH1386" s="127"/>
      <c r="FAI1386" s="127"/>
      <c r="FAJ1386" s="127"/>
      <c r="FAK1386" s="127"/>
      <c r="FAL1386" s="127"/>
      <c r="FAM1386" s="127"/>
      <c r="FAN1386" s="127"/>
      <c r="FAO1386" s="127"/>
      <c r="FAP1386" s="127"/>
      <c r="FAQ1386" s="127"/>
      <c r="FAR1386" s="127"/>
      <c r="FAS1386" s="127"/>
      <c r="FAT1386" s="127"/>
      <c r="FAU1386" s="127"/>
      <c r="FAV1386" s="127"/>
      <c r="FAW1386" s="127"/>
      <c r="FAX1386" s="127"/>
      <c r="FAY1386" s="127"/>
      <c r="FAZ1386" s="127"/>
      <c r="FBA1386" s="127"/>
      <c r="FBB1386" s="127"/>
      <c r="FBC1386" s="127"/>
      <c r="FBD1386" s="127"/>
      <c r="FBE1386" s="127"/>
      <c r="FBF1386" s="127"/>
      <c r="FBG1386" s="127"/>
      <c r="FBH1386" s="127"/>
      <c r="FBI1386" s="127"/>
      <c r="FBJ1386" s="127"/>
      <c r="FBK1386" s="127"/>
      <c r="FBL1386" s="127"/>
      <c r="FBM1386" s="127"/>
      <c r="FBN1386" s="127"/>
      <c r="FBO1386" s="127"/>
      <c r="FBP1386" s="127"/>
      <c r="FBQ1386" s="127"/>
      <c r="FBR1386" s="127"/>
      <c r="FBS1386" s="127"/>
      <c r="FBT1386" s="127"/>
      <c r="FBU1386" s="127"/>
      <c r="FBV1386" s="127"/>
      <c r="FBW1386" s="127"/>
      <c r="FBX1386" s="127"/>
      <c r="FBY1386" s="127"/>
      <c r="FBZ1386" s="127"/>
      <c r="FCA1386" s="127"/>
      <c r="FCB1386" s="127"/>
      <c r="FCC1386" s="127"/>
      <c r="FCD1386" s="127"/>
      <c r="FCE1386" s="127"/>
      <c r="FCF1386" s="127"/>
      <c r="FCG1386" s="127"/>
      <c r="FCH1386" s="127"/>
      <c r="FCI1386" s="127"/>
      <c r="FCJ1386" s="127"/>
      <c r="FCK1386" s="127"/>
      <c r="FCL1386" s="127"/>
      <c r="FCM1386" s="127"/>
      <c r="FCN1386" s="127"/>
      <c r="FCO1386" s="127"/>
      <c r="FCP1386" s="127"/>
      <c r="FCQ1386" s="127"/>
      <c r="FCR1386" s="127"/>
      <c r="FCS1386" s="127"/>
      <c r="FCT1386" s="127"/>
      <c r="FCU1386" s="127"/>
      <c r="FCV1386" s="127"/>
      <c r="FCW1386" s="127"/>
      <c r="FCX1386" s="127"/>
      <c r="FCY1386" s="127"/>
      <c r="FCZ1386" s="127"/>
      <c r="FDA1386" s="127"/>
      <c r="FDB1386" s="127"/>
      <c r="FDC1386" s="127"/>
      <c r="FDD1386" s="127"/>
      <c r="FDE1386" s="127"/>
      <c r="FDF1386" s="127"/>
      <c r="FDG1386" s="127"/>
      <c r="FDH1386" s="127"/>
      <c r="FDI1386" s="127"/>
      <c r="FDJ1386" s="127"/>
      <c r="FDK1386" s="127"/>
      <c r="FDL1386" s="127"/>
      <c r="FDM1386" s="127"/>
      <c r="FDN1386" s="127"/>
      <c r="FDO1386" s="127"/>
      <c r="FDP1386" s="127"/>
      <c r="FDQ1386" s="127"/>
      <c r="FDR1386" s="127"/>
      <c r="FDS1386" s="127"/>
      <c r="FDT1386" s="127"/>
      <c r="FDU1386" s="127"/>
      <c r="FDV1386" s="127"/>
      <c r="FDW1386" s="127"/>
      <c r="FDX1386" s="127"/>
      <c r="FDY1386" s="127"/>
      <c r="FDZ1386" s="127"/>
      <c r="FEA1386" s="127"/>
      <c r="FEB1386" s="127"/>
      <c r="FEC1386" s="127"/>
      <c r="FED1386" s="127"/>
      <c r="FEE1386" s="127"/>
      <c r="FEF1386" s="127"/>
      <c r="FEG1386" s="127"/>
      <c r="FEH1386" s="127"/>
      <c r="FEI1386" s="127"/>
      <c r="FEJ1386" s="127"/>
      <c r="FEK1386" s="127"/>
      <c r="FEL1386" s="127"/>
      <c r="FEM1386" s="127"/>
      <c r="FEN1386" s="127"/>
      <c r="FEO1386" s="127"/>
      <c r="FEP1386" s="127"/>
      <c r="FEQ1386" s="127"/>
      <c r="FER1386" s="127"/>
      <c r="FES1386" s="127"/>
      <c r="FET1386" s="127"/>
      <c r="FEU1386" s="127"/>
      <c r="FEV1386" s="127"/>
      <c r="FEW1386" s="127"/>
      <c r="FEX1386" s="127"/>
      <c r="FEY1386" s="127"/>
      <c r="FEZ1386" s="127"/>
      <c r="FFA1386" s="127"/>
      <c r="FFB1386" s="127"/>
      <c r="FFC1386" s="127"/>
      <c r="FFD1386" s="127"/>
      <c r="FFE1386" s="127"/>
      <c r="FFF1386" s="127"/>
      <c r="FFG1386" s="127"/>
      <c r="FFH1386" s="127"/>
      <c r="FFI1386" s="127"/>
      <c r="FFJ1386" s="127"/>
      <c r="FFK1386" s="127"/>
      <c r="FFL1386" s="127"/>
      <c r="FFM1386" s="127"/>
      <c r="FFN1386" s="127"/>
      <c r="FFO1386" s="127"/>
      <c r="FFP1386" s="127"/>
      <c r="FFQ1386" s="127"/>
      <c r="FFR1386" s="127"/>
      <c r="FFS1386" s="127"/>
      <c r="FFT1386" s="127"/>
      <c r="FFU1386" s="127"/>
      <c r="FFV1386" s="127"/>
      <c r="FFW1386" s="127"/>
      <c r="FFX1386" s="127"/>
      <c r="FFY1386" s="127"/>
      <c r="FFZ1386" s="127"/>
      <c r="FGA1386" s="127"/>
      <c r="FGB1386" s="127"/>
      <c r="FGC1386" s="127"/>
      <c r="FGD1386" s="127"/>
      <c r="FGE1386" s="127"/>
      <c r="FGF1386" s="127"/>
      <c r="FGG1386" s="127"/>
      <c r="FGH1386" s="127"/>
      <c r="FGI1386" s="127"/>
      <c r="FGJ1386" s="127"/>
      <c r="FGK1386" s="127"/>
      <c r="FGL1386" s="127"/>
      <c r="FGM1386" s="127"/>
      <c r="FGN1386" s="127"/>
      <c r="FGO1386" s="127"/>
      <c r="FGP1386" s="127"/>
      <c r="FGQ1386" s="127"/>
      <c r="FGR1386" s="127"/>
      <c r="FGS1386" s="127"/>
      <c r="FGT1386" s="127"/>
      <c r="FGU1386" s="127"/>
      <c r="FGV1386" s="127"/>
      <c r="FGW1386" s="127"/>
      <c r="FGX1386" s="127"/>
      <c r="FGY1386" s="127"/>
      <c r="FGZ1386" s="127"/>
      <c r="FHA1386" s="127"/>
      <c r="FHB1386" s="127"/>
      <c r="FHC1386" s="127"/>
      <c r="FHD1386" s="127"/>
      <c r="FHE1386" s="127"/>
      <c r="FHF1386" s="127"/>
      <c r="FHG1386" s="127"/>
      <c r="FHH1386" s="127"/>
      <c r="FHI1386" s="127"/>
      <c r="FHJ1386" s="127"/>
      <c r="FHK1386" s="127"/>
      <c r="FHL1386" s="127"/>
      <c r="FHM1386" s="127"/>
      <c r="FHN1386" s="127"/>
      <c r="FHO1386" s="127"/>
      <c r="FHP1386" s="127"/>
      <c r="FHQ1386" s="127"/>
      <c r="FHR1386" s="127"/>
      <c r="FHS1386" s="127"/>
      <c r="FHT1386" s="127"/>
      <c r="FHU1386" s="127"/>
      <c r="FHV1386" s="127"/>
      <c r="FHW1386" s="127"/>
      <c r="FHX1386" s="127"/>
      <c r="FHY1386" s="127"/>
      <c r="FHZ1386" s="127"/>
      <c r="FIA1386" s="127"/>
      <c r="FIB1386" s="127"/>
      <c r="FIC1386" s="127"/>
      <c r="FID1386" s="127"/>
      <c r="FIE1386" s="127"/>
      <c r="FIF1386" s="127"/>
      <c r="FIG1386" s="127"/>
      <c r="FIH1386" s="127"/>
      <c r="FII1386" s="127"/>
      <c r="FIJ1386" s="127"/>
      <c r="FIK1386" s="127"/>
      <c r="FIL1386" s="127"/>
      <c r="FIM1386" s="127"/>
      <c r="FIN1386" s="127"/>
      <c r="FIO1386" s="127"/>
      <c r="FIP1386" s="127"/>
      <c r="FIQ1386" s="127"/>
      <c r="FIR1386" s="127"/>
      <c r="FIS1386" s="127"/>
      <c r="FIT1386" s="127"/>
      <c r="FIU1386" s="127"/>
      <c r="FIV1386" s="127"/>
      <c r="FIW1386" s="127"/>
      <c r="FIX1386" s="127"/>
      <c r="FIY1386" s="127"/>
      <c r="FIZ1386" s="127"/>
      <c r="FJA1386" s="127"/>
      <c r="FJB1386" s="127"/>
      <c r="FJC1386" s="127"/>
      <c r="FJD1386" s="127"/>
      <c r="FJE1386" s="127"/>
      <c r="FJF1386" s="127"/>
      <c r="FJG1386" s="127"/>
      <c r="FJH1386" s="127"/>
      <c r="FJI1386" s="127"/>
      <c r="FJJ1386" s="127"/>
      <c r="FJK1386" s="127"/>
      <c r="FJL1386" s="127"/>
      <c r="FJM1386" s="127"/>
      <c r="FJN1386" s="127"/>
      <c r="FJO1386" s="127"/>
      <c r="FJP1386" s="127"/>
      <c r="FJQ1386" s="127"/>
      <c r="FJR1386" s="127"/>
      <c r="FJS1386" s="127"/>
      <c r="FJT1386" s="127"/>
      <c r="FJU1386" s="127"/>
      <c r="FJV1386" s="127"/>
      <c r="FJW1386" s="127"/>
      <c r="FJX1386" s="127"/>
      <c r="FJY1386" s="127"/>
      <c r="FJZ1386" s="127"/>
      <c r="FKA1386" s="127"/>
      <c r="FKB1386" s="127"/>
      <c r="FKC1386" s="127"/>
      <c r="FKD1386" s="127"/>
      <c r="FKE1386" s="127"/>
      <c r="FKF1386" s="127"/>
      <c r="FKG1386" s="127"/>
      <c r="FKH1386" s="127"/>
      <c r="FKI1386" s="127"/>
      <c r="FKJ1386" s="127"/>
      <c r="FKK1386" s="127"/>
      <c r="FKL1386" s="127"/>
      <c r="FKM1386" s="127"/>
      <c r="FKN1386" s="127"/>
      <c r="FKO1386" s="127"/>
      <c r="FKP1386" s="127"/>
      <c r="FKQ1386" s="127"/>
      <c r="FKR1386" s="127"/>
      <c r="FKS1386" s="127"/>
      <c r="FKT1386" s="127"/>
      <c r="FKU1386" s="127"/>
      <c r="FKV1386" s="127"/>
      <c r="FKW1386" s="127"/>
      <c r="FKX1386" s="127"/>
      <c r="FKY1386" s="127"/>
      <c r="FKZ1386" s="127"/>
      <c r="FLA1386" s="127"/>
      <c r="FLB1386" s="127"/>
      <c r="FLC1386" s="127"/>
      <c r="FLD1386" s="127"/>
      <c r="FLE1386" s="127"/>
      <c r="FLF1386" s="127"/>
      <c r="FLG1386" s="127"/>
      <c r="FLH1386" s="127"/>
      <c r="FLI1386" s="127"/>
      <c r="FLJ1386" s="127"/>
      <c r="FLK1386" s="127"/>
      <c r="FLL1386" s="127"/>
      <c r="FLM1386" s="127"/>
      <c r="FLN1386" s="127"/>
      <c r="FLO1386" s="127"/>
      <c r="FLP1386" s="127"/>
      <c r="FLQ1386" s="127"/>
      <c r="FLR1386" s="127"/>
      <c r="FLS1386" s="127"/>
      <c r="FLT1386" s="127"/>
      <c r="FLU1386" s="127"/>
      <c r="FLV1386" s="127"/>
      <c r="FLW1386" s="127"/>
      <c r="FLX1386" s="127"/>
      <c r="FLY1386" s="127"/>
      <c r="FLZ1386" s="127"/>
      <c r="FMA1386" s="127"/>
      <c r="FMB1386" s="127"/>
      <c r="FMC1386" s="127"/>
      <c r="FMD1386" s="127"/>
      <c r="FME1386" s="127"/>
      <c r="FMF1386" s="127"/>
      <c r="FMG1386" s="127"/>
      <c r="FMH1386" s="127"/>
      <c r="FMI1386" s="127"/>
      <c r="FMJ1386" s="127"/>
      <c r="FMK1386" s="127"/>
      <c r="FML1386" s="127"/>
      <c r="FMM1386" s="127"/>
      <c r="FMN1386" s="127"/>
      <c r="FMO1386" s="127"/>
      <c r="FMP1386" s="127"/>
      <c r="FMQ1386" s="127"/>
      <c r="FMR1386" s="127"/>
      <c r="FMS1386" s="127"/>
      <c r="FMT1386" s="127"/>
      <c r="FMU1386" s="127"/>
      <c r="FMV1386" s="127"/>
      <c r="FMW1386" s="127"/>
      <c r="FMX1386" s="127"/>
      <c r="FMY1386" s="127"/>
      <c r="FMZ1386" s="127"/>
      <c r="FNA1386" s="127"/>
      <c r="FNB1386" s="127"/>
      <c r="FNC1386" s="127"/>
      <c r="FND1386" s="127"/>
      <c r="FNE1386" s="127"/>
      <c r="FNF1386" s="127"/>
      <c r="FNG1386" s="127"/>
      <c r="FNH1386" s="127"/>
      <c r="FNI1386" s="127"/>
      <c r="FNJ1386" s="127"/>
      <c r="FNK1386" s="127"/>
      <c r="FNL1386" s="127"/>
      <c r="FNM1386" s="127"/>
      <c r="FNN1386" s="127"/>
      <c r="FNO1386" s="127"/>
      <c r="FNP1386" s="127"/>
      <c r="FNQ1386" s="127"/>
      <c r="FNR1386" s="127"/>
      <c r="FNS1386" s="127"/>
      <c r="FNT1386" s="127"/>
      <c r="FNU1386" s="127"/>
      <c r="FNV1386" s="127"/>
      <c r="FNW1386" s="127"/>
      <c r="FNX1386" s="127"/>
      <c r="FNY1386" s="127"/>
      <c r="FNZ1386" s="127"/>
      <c r="FOA1386" s="127"/>
      <c r="FOB1386" s="127"/>
      <c r="FOC1386" s="127"/>
      <c r="FOD1386" s="127"/>
      <c r="FOE1386" s="127"/>
      <c r="FOF1386" s="127"/>
      <c r="FOG1386" s="127"/>
      <c r="FOH1386" s="127"/>
      <c r="FOI1386" s="127"/>
      <c r="FOJ1386" s="127"/>
      <c r="FOK1386" s="127"/>
      <c r="FOL1386" s="127"/>
      <c r="FOM1386" s="127"/>
      <c r="FON1386" s="127"/>
      <c r="FOO1386" s="127"/>
      <c r="FOP1386" s="127"/>
      <c r="FOQ1386" s="127"/>
      <c r="FOR1386" s="127"/>
      <c r="FOS1386" s="127"/>
      <c r="FOT1386" s="127"/>
      <c r="FOU1386" s="127"/>
      <c r="FOV1386" s="127"/>
      <c r="FOW1386" s="127"/>
      <c r="FOX1386" s="127"/>
      <c r="FOY1386" s="127"/>
      <c r="FOZ1386" s="127"/>
      <c r="FPA1386" s="127"/>
      <c r="FPB1386" s="127"/>
      <c r="FPC1386" s="127"/>
      <c r="FPD1386" s="127"/>
      <c r="FPE1386" s="127"/>
      <c r="FPF1386" s="127"/>
      <c r="FPG1386" s="127"/>
      <c r="FPH1386" s="127"/>
      <c r="FPI1386" s="127"/>
      <c r="FPJ1386" s="127"/>
      <c r="FPK1386" s="127"/>
      <c r="FPL1386" s="127"/>
      <c r="FPM1386" s="127"/>
      <c r="FPN1386" s="127"/>
      <c r="FPO1386" s="127"/>
      <c r="FPP1386" s="127"/>
      <c r="FPQ1386" s="127"/>
      <c r="FPR1386" s="127"/>
      <c r="FPS1386" s="127"/>
      <c r="FPT1386" s="127"/>
      <c r="FPU1386" s="127"/>
      <c r="FPV1386" s="127"/>
      <c r="FPW1386" s="127"/>
      <c r="FPX1386" s="127"/>
      <c r="FPY1386" s="127"/>
      <c r="FPZ1386" s="127"/>
      <c r="FQA1386" s="127"/>
      <c r="FQB1386" s="127"/>
      <c r="FQC1386" s="127"/>
      <c r="FQD1386" s="127"/>
      <c r="FQE1386" s="127"/>
      <c r="FQF1386" s="127"/>
      <c r="FQG1386" s="127"/>
      <c r="FQH1386" s="127"/>
      <c r="FQI1386" s="127"/>
      <c r="FQJ1386" s="127"/>
      <c r="FQK1386" s="127"/>
      <c r="FQL1386" s="127"/>
      <c r="FQM1386" s="127"/>
      <c r="FQN1386" s="127"/>
      <c r="FQO1386" s="127"/>
      <c r="FQP1386" s="127"/>
      <c r="FQQ1386" s="127"/>
      <c r="FQR1386" s="127"/>
      <c r="FQS1386" s="127"/>
      <c r="FQT1386" s="127"/>
      <c r="FQU1386" s="127"/>
      <c r="FQV1386" s="127"/>
      <c r="FQW1386" s="127"/>
      <c r="FQX1386" s="127"/>
      <c r="FQY1386" s="127"/>
      <c r="FQZ1386" s="127"/>
      <c r="FRA1386" s="127"/>
      <c r="FRB1386" s="127"/>
      <c r="FRC1386" s="127"/>
      <c r="FRD1386" s="127"/>
      <c r="FRE1386" s="127"/>
      <c r="FRF1386" s="127"/>
      <c r="FRG1386" s="127"/>
      <c r="FRH1386" s="127"/>
      <c r="FRI1386" s="127"/>
      <c r="FRJ1386" s="127"/>
      <c r="FRK1386" s="127"/>
      <c r="FRL1386" s="127"/>
      <c r="FRM1386" s="127"/>
      <c r="FRN1386" s="127"/>
      <c r="FRO1386" s="127"/>
      <c r="FRP1386" s="127"/>
      <c r="FRQ1386" s="127"/>
      <c r="FRR1386" s="127"/>
      <c r="FRS1386" s="127"/>
      <c r="FRT1386" s="127"/>
      <c r="FRU1386" s="127"/>
      <c r="FRV1386" s="127"/>
      <c r="FRW1386" s="127"/>
      <c r="FRX1386" s="127"/>
      <c r="FRY1386" s="127"/>
      <c r="FRZ1386" s="127"/>
      <c r="FSA1386" s="127"/>
      <c r="FSB1386" s="127"/>
      <c r="FSC1386" s="127"/>
      <c r="FSD1386" s="127"/>
      <c r="FSE1386" s="127"/>
      <c r="FSF1386" s="127"/>
      <c r="FSG1386" s="127"/>
      <c r="FSH1386" s="127"/>
      <c r="FSI1386" s="127"/>
      <c r="FSJ1386" s="127"/>
      <c r="FSK1386" s="127"/>
      <c r="FSL1386" s="127"/>
      <c r="FSM1386" s="127"/>
      <c r="FSN1386" s="127"/>
      <c r="FSO1386" s="127"/>
      <c r="FSP1386" s="127"/>
      <c r="FSQ1386" s="127"/>
      <c r="FSR1386" s="127"/>
      <c r="FSS1386" s="127"/>
      <c r="FST1386" s="127"/>
      <c r="FSU1386" s="127"/>
      <c r="FSV1386" s="127"/>
      <c r="FSW1386" s="127"/>
      <c r="FSX1386" s="127"/>
      <c r="FSY1386" s="127"/>
      <c r="FSZ1386" s="127"/>
      <c r="FTA1386" s="127"/>
      <c r="FTB1386" s="127"/>
      <c r="FTC1386" s="127"/>
      <c r="FTD1386" s="127"/>
      <c r="FTE1386" s="127"/>
      <c r="FTF1386" s="127"/>
      <c r="FTG1386" s="127"/>
      <c r="FTH1386" s="127"/>
      <c r="FTI1386" s="127"/>
      <c r="FTJ1386" s="127"/>
      <c r="FTK1386" s="127"/>
      <c r="FTL1386" s="127"/>
      <c r="FTM1386" s="127"/>
      <c r="FTN1386" s="127"/>
      <c r="FTO1386" s="127"/>
      <c r="FTP1386" s="127"/>
      <c r="FTQ1386" s="127"/>
      <c r="FTR1386" s="127"/>
      <c r="FTS1386" s="127"/>
      <c r="FTT1386" s="127"/>
      <c r="FTU1386" s="127"/>
      <c r="FTV1386" s="127"/>
      <c r="FTW1386" s="127"/>
      <c r="FTX1386" s="127"/>
      <c r="FTY1386" s="127"/>
      <c r="FTZ1386" s="127"/>
      <c r="FUA1386" s="127"/>
      <c r="FUB1386" s="127"/>
      <c r="FUC1386" s="127"/>
      <c r="FUD1386" s="127"/>
      <c r="FUE1386" s="127"/>
      <c r="FUF1386" s="127"/>
      <c r="FUG1386" s="127"/>
      <c r="FUH1386" s="127"/>
      <c r="FUI1386" s="127"/>
      <c r="FUJ1386" s="127"/>
      <c r="FUK1386" s="127"/>
      <c r="FUL1386" s="127"/>
      <c r="FUM1386" s="127"/>
      <c r="FUN1386" s="127"/>
      <c r="FUO1386" s="127"/>
      <c r="FUP1386" s="127"/>
      <c r="FUQ1386" s="127"/>
      <c r="FUR1386" s="127"/>
      <c r="FUS1386" s="127"/>
      <c r="FUT1386" s="127"/>
      <c r="FUU1386" s="127"/>
      <c r="FUV1386" s="127"/>
      <c r="FUW1386" s="127"/>
      <c r="FUX1386" s="127"/>
      <c r="FUY1386" s="127"/>
      <c r="FUZ1386" s="127"/>
      <c r="FVA1386" s="127"/>
      <c r="FVB1386" s="127"/>
      <c r="FVC1386" s="127"/>
      <c r="FVD1386" s="127"/>
      <c r="FVE1386" s="127"/>
      <c r="FVF1386" s="127"/>
      <c r="FVG1386" s="127"/>
      <c r="FVH1386" s="127"/>
      <c r="FVI1386" s="127"/>
      <c r="FVJ1386" s="127"/>
      <c r="FVK1386" s="127"/>
      <c r="FVL1386" s="127"/>
      <c r="FVM1386" s="127"/>
      <c r="FVN1386" s="127"/>
      <c r="FVO1386" s="127"/>
      <c r="FVP1386" s="127"/>
      <c r="FVQ1386" s="127"/>
      <c r="FVR1386" s="127"/>
      <c r="FVS1386" s="127"/>
      <c r="FVT1386" s="127"/>
      <c r="FVU1386" s="127"/>
      <c r="FVV1386" s="127"/>
      <c r="FVW1386" s="127"/>
      <c r="FVX1386" s="127"/>
      <c r="FVY1386" s="127"/>
      <c r="FVZ1386" s="127"/>
      <c r="FWA1386" s="127"/>
      <c r="FWB1386" s="127"/>
      <c r="FWC1386" s="127"/>
      <c r="FWD1386" s="127"/>
      <c r="FWE1386" s="127"/>
      <c r="FWF1386" s="127"/>
      <c r="FWG1386" s="127"/>
      <c r="FWH1386" s="127"/>
      <c r="FWI1386" s="127"/>
      <c r="FWJ1386" s="127"/>
      <c r="FWK1386" s="127"/>
      <c r="FWL1386" s="127"/>
      <c r="FWM1386" s="127"/>
      <c r="FWN1386" s="127"/>
      <c r="FWO1386" s="127"/>
      <c r="FWP1386" s="127"/>
      <c r="FWQ1386" s="127"/>
      <c r="FWR1386" s="127"/>
      <c r="FWS1386" s="127"/>
      <c r="FWT1386" s="127"/>
      <c r="FWU1386" s="127"/>
      <c r="FWV1386" s="127"/>
      <c r="FWW1386" s="127"/>
      <c r="FWX1386" s="127"/>
      <c r="FWY1386" s="127"/>
      <c r="FWZ1386" s="127"/>
      <c r="FXA1386" s="127"/>
      <c r="FXB1386" s="127"/>
      <c r="FXC1386" s="127"/>
      <c r="FXD1386" s="127"/>
      <c r="FXE1386" s="127"/>
      <c r="FXF1386" s="127"/>
      <c r="FXG1386" s="127"/>
      <c r="FXH1386" s="127"/>
      <c r="FXI1386" s="127"/>
      <c r="FXJ1386" s="127"/>
      <c r="FXK1386" s="127"/>
      <c r="FXL1386" s="127"/>
      <c r="FXM1386" s="127"/>
      <c r="FXN1386" s="127"/>
      <c r="FXO1386" s="127"/>
      <c r="FXP1386" s="127"/>
      <c r="FXQ1386" s="127"/>
      <c r="FXR1386" s="127"/>
      <c r="FXS1386" s="127"/>
      <c r="FXT1386" s="127"/>
      <c r="FXU1386" s="127"/>
      <c r="FXV1386" s="127"/>
      <c r="FXW1386" s="127"/>
      <c r="FXX1386" s="127"/>
      <c r="FXY1386" s="127"/>
      <c r="FXZ1386" s="127"/>
      <c r="FYA1386" s="127"/>
      <c r="FYB1386" s="127"/>
      <c r="FYC1386" s="127"/>
      <c r="FYD1386" s="127"/>
      <c r="FYE1386" s="127"/>
      <c r="FYF1386" s="127"/>
      <c r="FYG1386" s="127"/>
      <c r="FYH1386" s="127"/>
      <c r="FYI1386" s="127"/>
      <c r="FYJ1386" s="127"/>
      <c r="FYK1386" s="127"/>
      <c r="FYL1386" s="127"/>
      <c r="FYM1386" s="127"/>
      <c r="FYN1386" s="127"/>
      <c r="FYO1386" s="127"/>
      <c r="FYP1386" s="127"/>
      <c r="FYQ1386" s="127"/>
      <c r="FYR1386" s="127"/>
      <c r="FYS1386" s="127"/>
      <c r="FYT1386" s="127"/>
      <c r="FYU1386" s="127"/>
      <c r="FYV1386" s="127"/>
      <c r="FYW1386" s="127"/>
      <c r="FYX1386" s="127"/>
      <c r="FYY1386" s="127"/>
      <c r="FYZ1386" s="127"/>
      <c r="FZA1386" s="127"/>
      <c r="FZB1386" s="127"/>
      <c r="FZC1386" s="127"/>
      <c r="FZD1386" s="127"/>
      <c r="FZE1386" s="127"/>
      <c r="FZF1386" s="127"/>
      <c r="FZG1386" s="127"/>
      <c r="FZH1386" s="127"/>
      <c r="FZI1386" s="127"/>
      <c r="FZJ1386" s="127"/>
      <c r="FZK1386" s="127"/>
      <c r="FZL1386" s="127"/>
      <c r="FZM1386" s="127"/>
      <c r="FZN1386" s="127"/>
      <c r="FZO1386" s="127"/>
      <c r="FZP1386" s="127"/>
      <c r="FZQ1386" s="127"/>
      <c r="FZR1386" s="127"/>
      <c r="FZS1386" s="127"/>
      <c r="FZT1386" s="127"/>
      <c r="FZU1386" s="127"/>
      <c r="FZV1386" s="127"/>
      <c r="FZW1386" s="127"/>
      <c r="FZX1386" s="127"/>
      <c r="FZY1386" s="127"/>
      <c r="FZZ1386" s="127"/>
      <c r="GAA1386" s="127"/>
      <c r="GAB1386" s="127"/>
      <c r="GAC1386" s="127"/>
      <c r="GAD1386" s="127"/>
      <c r="GAE1386" s="127"/>
      <c r="GAF1386" s="127"/>
      <c r="GAG1386" s="127"/>
      <c r="GAH1386" s="127"/>
      <c r="GAI1386" s="127"/>
      <c r="GAJ1386" s="127"/>
      <c r="GAK1386" s="127"/>
      <c r="GAL1386" s="127"/>
      <c r="GAM1386" s="127"/>
      <c r="GAN1386" s="127"/>
      <c r="GAO1386" s="127"/>
      <c r="GAP1386" s="127"/>
      <c r="GAQ1386" s="127"/>
      <c r="GAR1386" s="127"/>
      <c r="GAS1386" s="127"/>
      <c r="GAT1386" s="127"/>
      <c r="GAU1386" s="127"/>
      <c r="GAV1386" s="127"/>
      <c r="GAW1386" s="127"/>
      <c r="GAX1386" s="127"/>
      <c r="GAY1386" s="127"/>
      <c r="GAZ1386" s="127"/>
      <c r="GBA1386" s="127"/>
      <c r="GBB1386" s="127"/>
      <c r="GBC1386" s="127"/>
      <c r="GBD1386" s="127"/>
      <c r="GBE1386" s="127"/>
      <c r="GBF1386" s="127"/>
      <c r="GBG1386" s="127"/>
      <c r="GBH1386" s="127"/>
      <c r="GBI1386" s="127"/>
      <c r="GBJ1386" s="127"/>
      <c r="GBK1386" s="127"/>
      <c r="GBL1386" s="127"/>
      <c r="GBM1386" s="127"/>
      <c r="GBN1386" s="127"/>
      <c r="GBO1386" s="127"/>
      <c r="GBP1386" s="127"/>
      <c r="GBQ1386" s="127"/>
      <c r="GBR1386" s="127"/>
      <c r="GBS1386" s="127"/>
      <c r="GBT1386" s="127"/>
      <c r="GBU1386" s="127"/>
      <c r="GBV1386" s="127"/>
      <c r="GBW1386" s="127"/>
      <c r="GBX1386" s="127"/>
      <c r="GBY1386" s="127"/>
      <c r="GBZ1386" s="127"/>
      <c r="GCA1386" s="127"/>
      <c r="GCB1386" s="127"/>
      <c r="GCC1386" s="127"/>
      <c r="GCD1386" s="127"/>
      <c r="GCE1386" s="127"/>
      <c r="GCF1386" s="127"/>
      <c r="GCG1386" s="127"/>
      <c r="GCH1386" s="127"/>
      <c r="GCI1386" s="127"/>
      <c r="GCJ1386" s="127"/>
      <c r="GCK1386" s="127"/>
      <c r="GCL1386" s="127"/>
      <c r="GCM1386" s="127"/>
      <c r="GCN1386" s="127"/>
      <c r="GCO1386" s="127"/>
      <c r="GCP1386" s="127"/>
      <c r="GCQ1386" s="127"/>
      <c r="GCR1386" s="127"/>
      <c r="GCS1386" s="127"/>
      <c r="GCT1386" s="127"/>
      <c r="GCU1386" s="127"/>
      <c r="GCV1386" s="127"/>
      <c r="GCW1386" s="127"/>
      <c r="GCX1386" s="127"/>
      <c r="GCY1386" s="127"/>
      <c r="GCZ1386" s="127"/>
      <c r="GDA1386" s="127"/>
      <c r="GDB1386" s="127"/>
      <c r="GDC1386" s="127"/>
      <c r="GDD1386" s="127"/>
      <c r="GDE1386" s="127"/>
      <c r="GDF1386" s="127"/>
      <c r="GDG1386" s="127"/>
      <c r="GDH1386" s="127"/>
      <c r="GDI1386" s="127"/>
      <c r="GDJ1386" s="127"/>
      <c r="GDK1386" s="127"/>
      <c r="GDL1386" s="127"/>
      <c r="GDM1386" s="127"/>
      <c r="GDN1386" s="127"/>
      <c r="GDO1386" s="127"/>
      <c r="GDP1386" s="127"/>
      <c r="GDQ1386" s="127"/>
      <c r="GDR1386" s="127"/>
      <c r="GDS1386" s="127"/>
      <c r="GDT1386" s="127"/>
      <c r="GDU1386" s="127"/>
      <c r="GDV1386" s="127"/>
      <c r="GDW1386" s="127"/>
      <c r="GDX1386" s="127"/>
      <c r="GDY1386" s="127"/>
      <c r="GDZ1386" s="127"/>
      <c r="GEA1386" s="127"/>
      <c r="GEB1386" s="127"/>
      <c r="GEC1386" s="127"/>
      <c r="GED1386" s="127"/>
      <c r="GEE1386" s="127"/>
      <c r="GEF1386" s="127"/>
      <c r="GEG1386" s="127"/>
      <c r="GEH1386" s="127"/>
      <c r="GEI1386" s="127"/>
      <c r="GEJ1386" s="127"/>
      <c r="GEK1386" s="127"/>
      <c r="GEL1386" s="127"/>
      <c r="GEM1386" s="127"/>
      <c r="GEN1386" s="127"/>
      <c r="GEO1386" s="127"/>
      <c r="GEP1386" s="127"/>
      <c r="GEQ1386" s="127"/>
      <c r="GER1386" s="127"/>
      <c r="GES1386" s="127"/>
      <c r="GET1386" s="127"/>
      <c r="GEU1386" s="127"/>
      <c r="GEV1386" s="127"/>
      <c r="GEW1386" s="127"/>
      <c r="GEX1386" s="127"/>
      <c r="GEY1386" s="127"/>
      <c r="GEZ1386" s="127"/>
      <c r="GFA1386" s="127"/>
      <c r="GFB1386" s="127"/>
      <c r="GFC1386" s="127"/>
      <c r="GFD1386" s="127"/>
      <c r="GFE1386" s="127"/>
      <c r="GFF1386" s="127"/>
      <c r="GFG1386" s="127"/>
      <c r="GFH1386" s="127"/>
      <c r="GFI1386" s="127"/>
      <c r="GFJ1386" s="127"/>
      <c r="GFK1386" s="127"/>
      <c r="GFL1386" s="127"/>
      <c r="GFM1386" s="127"/>
      <c r="GFN1386" s="127"/>
      <c r="GFO1386" s="127"/>
      <c r="GFP1386" s="127"/>
      <c r="GFQ1386" s="127"/>
      <c r="GFR1386" s="127"/>
      <c r="GFS1386" s="127"/>
      <c r="GFT1386" s="127"/>
      <c r="GFU1386" s="127"/>
      <c r="GFV1386" s="127"/>
      <c r="GFW1386" s="127"/>
      <c r="GFX1386" s="127"/>
      <c r="GFY1386" s="127"/>
      <c r="GFZ1386" s="127"/>
      <c r="GGA1386" s="127"/>
      <c r="GGB1386" s="127"/>
      <c r="GGC1386" s="127"/>
      <c r="GGD1386" s="127"/>
      <c r="GGE1386" s="127"/>
      <c r="GGF1386" s="127"/>
      <c r="GGG1386" s="127"/>
      <c r="GGH1386" s="127"/>
      <c r="GGI1386" s="127"/>
      <c r="GGJ1386" s="127"/>
      <c r="GGK1386" s="127"/>
      <c r="GGL1386" s="127"/>
      <c r="GGM1386" s="127"/>
      <c r="GGN1386" s="127"/>
      <c r="GGO1386" s="127"/>
      <c r="GGP1386" s="127"/>
      <c r="GGQ1386" s="127"/>
      <c r="GGR1386" s="127"/>
      <c r="GGS1386" s="127"/>
      <c r="GGT1386" s="127"/>
      <c r="GGU1386" s="127"/>
      <c r="GGV1386" s="127"/>
      <c r="GGW1386" s="127"/>
      <c r="GGX1386" s="127"/>
      <c r="GGY1386" s="127"/>
      <c r="GGZ1386" s="127"/>
      <c r="GHA1386" s="127"/>
      <c r="GHB1386" s="127"/>
      <c r="GHC1386" s="127"/>
      <c r="GHD1386" s="127"/>
      <c r="GHE1386" s="127"/>
      <c r="GHF1386" s="127"/>
      <c r="GHG1386" s="127"/>
      <c r="GHH1386" s="127"/>
      <c r="GHI1386" s="127"/>
      <c r="GHJ1386" s="127"/>
      <c r="GHK1386" s="127"/>
      <c r="GHL1386" s="127"/>
      <c r="GHM1386" s="127"/>
      <c r="GHN1386" s="127"/>
      <c r="GHO1386" s="127"/>
      <c r="GHP1386" s="127"/>
      <c r="GHQ1386" s="127"/>
      <c r="GHR1386" s="127"/>
      <c r="GHS1386" s="127"/>
      <c r="GHT1386" s="127"/>
      <c r="GHU1386" s="127"/>
      <c r="GHV1386" s="127"/>
      <c r="GHW1386" s="127"/>
      <c r="GHX1386" s="127"/>
      <c r="GHY1386" s="127"/>
      <c r="GHZ1386" s="127"/>
      <c r="GIA1386" s="127"/>
      <c r="GIB1386" s="127"/>
      <c r="GIC1386" s="127"/>
      <c r="GID1386" s="127"/>
      <c r="GIE1386" s="127"/>
      <c r="GIF1386" s="127"/>
      <c r="GIG1386" s="127"/>
      <c r="GIH1386" s="127"/>
      <c r="GII1386" s="127"/>
      <c r="GIJ1386" s="127"/>
      <c r="GIK1386" s="127"/>
      <c r="GIL1386" s="127"/>
      <c r="GIM1386" s="127"/>
      <c r="GIN1386" s="127"/>
      <c r="GIO1386" s="127"/>
      <c r="GIP1386" s="127"/>
      <c r="GIQ1386" s="127"/>
      <c r="GIR1386" s="127"/>
      <c r="GIS1386" s="127"/>
      <c r="GIT1386" s="127"/>
      <c r="GIU1386" s="127"/>
      <c r="GIV1386" s="127"/>
      <c r="GIW1386" s="127"/>
      <c r="GIX1386" s="127"/>
      <c r="GIY1386" s="127"/>
      <c r="GIZ1386" s="127"/>
      <c r="GJA1386" s="127"/>
      <c r="GJB1386" s="127"/>
      <c r="GJC1386" s="127"/>
      <c r="GJD1386" s="127"/>
      <c r="GJE1386" s="127"/>
      <c r="GJF1386" s="127"/>
      <c r="GJG1386" s="127"/>
      <c r="GJH1386" s="127"/>
      <c r="GJI1386" s="127"/>
      <c r="GJJ1386" s="127"/>
      <c r="GJK1386" s="127"/>
      <c r="GJL1386" s="127"/>
      <c r="GJM1386" s="127"/>
      <c r="GJN1386" s="127"/>
      <c r="GJO1386" s="127"/>
      <c r="GJP1386" s="127"/>
      <c r="GJQ1386" s="127"/>
      <c r="GJR1386" s="127"/>
      <c r="GJS1386" s="127"/>
      <c r="GJT1386" s="127"/>
      <c r="GJU1386" s="127"/>
      <c r="GJV1386" s="127"/>
      <c r="GJW1386" s="127"/>
      <c r="GJX1386" s="127"/>
      <c r="GJY1386" s="127"/>
      <c r="GJZ1386" s="127"/>
      <c r="GKA1386" s="127"/>
      <c r="GKB1386" s="127"/>
      <c r="GKC1386" s="127"/>
      <c r="GKD1386" s="127"/>
      <c r="GKE1386" s="127"/>
      <c r="GKF1386" s="127"/>
      <c r="GKG1386" s="127"/>
      <c r="GKH1386" s="127"/>
      <c r="GKI1386" s="127"/>
      <c r="GKJ1386" s="127"/>
      <c r="GKK1386" s="127"/>
      <c r="GKL1386" s="127"/>
      <c r="GKM1386" s="127"/>
      <c r="GKN1386" s="127"/>
      <c r="GKO1386" s="127"/>
      <c r="GKP1386" s="127"/>
      <c r="GKQ1386" s="127"/>
      <c r="GKR1386" s="127"/>
      <c r="GKS1386" s="127"/>
      <c r="GKT1386" s="127"/>
      <c r="GKU1386" s="127"/>
      <c r="GKV1386" s="127"/>
      <c r="GKW1386" s="127"/>
      <c r="GKX1386" s="127"/>
      <c r="GKY1386" s="127"/>
      <c r="GKZ1386" s="127"/>
      <c r="GLA1386" s="127"/>
      <c r="GLB1386" s="127"/>
      <c r="GLC1386" s="127"/>
      <c r="GLD1386" s="127"/>
      <c r="GLE1386" s="127"/>
      <c r="GLF1386" s="127"/>
      <c r="GLG1386" s="127"/>
      <c r="GLH1386" s="127"/>
      <c r="GLI1386" s="127"/>
      <c r="GLJ1386" s="127"/>
      <c r="GLK1386" s="127"/>
      <c r="GLL1386" s="127"/>
      <c r="GLM1386" s="127"/>
      <c r="GLN1386" s="127"/>
      <c r="GLO1386" s="127"/>
      <c r="GLP1386" s="127"/>
      <c r="GLQ1386" s="127"/>
      <c r="GLR1386" s="127"/>
      <c r="GLS1386" s="127"/>
      <c r="GLT1386" s="127"/>
      <c r="GLU1386" s="127"/>
      <c r="GLV1386" s="127"/>
      <c r="GLW1386" s="127"/>
      <c r="GLX1386" s="127"/>
      <c r="GLY1386" s="127"/>
      <c r="GLZ1386" s="127"/>
      <c r="GMA1386" s="127"/>
      <c r="GMB1386" s="127"/>
      <c r="GMC1386" s="127"/>
      <c r="GMD1386" s="127"/>
      <c r="GME1386" s="127"/>
      <c r="GMF1386" s="127"/>
      <c r="GMG1386" s="127"/>
      <c r="GMH1386" s="127"/>
      <c r="GMI1386" s="127"/>
      <c r="GMJ1386" s="127"/>
      <c r="GMK1386" s="127"/>
      <c r="GML1386" s="127"/>
      <c r="GMM1386" s="127"/>
      <c r="GMN1386" s="127"/>
      <c r="GMO1386" s="127"/>
      <c r="GMP1386" s="127"/>
      <c r="GMQ1386" s="127"/>
      <c r="GMR1386" s="127"/>
      <c r="GMS1386" s="127"/>
      <c r="GMT1386" s="127"/>
      <c r="GMU1386" s="127"/>
      <c r="GMV1386" s="127"/>
      <c r="GMW1386" s="127"/>
      <c r="GMX1386" s="127"/>
      <c r="GMY1386" s="127"/>
      <c r="GMZ1386" s="127"/>
      <c r="GNA1386" s="127"/>
      <c r="GNB1386" s="127"/>
      <c r="GNC1386" s="127"/>
      <c r="GND1386" s="127"/>
      <c r="GNE1386" s="127"/>
      <c r="GNF1386" s="127"/>
      <c r="GNG1386" s="127"/>
      <c r="GNH1386" s="127"/>
      <c r="GNI1386" s="127"/>
      <c r="GNJ1386" s="127"/>
      <c r="GNK1386" s="127"/>
      <c r="GNL1386" s="127"/>
      <c r="GNM1386" s="127"/>
      <c r="GNN1386" s="127"/>
      <c r="GNO1386" s="127"/>
      <c r="GNP1386" s="127"/>
      <c r="GNQ1386" s="127"/>
      <c r="GNR1386" s="127"/>
      <c r="GNS1386" s="127"/>
      <c r="GNT1386" s="127"/>
      <c r="GNU1386" s="127"/>
      <c r="GNV1386" s="127"/>
      <c r="GNW1386" s="127"/>
      <c r="GNX1386" s="127"/>
      <c r="GNY1386" s="127"/>
      <c r="GNZ1386" s="127"/>
      <c r="GOA1386" s="127"/>
      <c r="GOB1386" s="127"/>
      <c r="GOC1386" s="127"/>
      <c r="GOD1386" s="127"/>
      <c r="GOE1386" s="127"/>
      <c r="GOF1386" s="127"/>
      <c r="GOG1386" s="127"/>
      <c r="GOH1386" s="127"/>
      <c r="GOI1386" s="127"/>
      <c r="GOJ1386" s="127"/>
      <c r="GOK1386" s="127"/>
      <c r="GOL1386" s="127"/>
      <c r="GOM1386" s="127"/>
      <c r="GON1386" s="127"/>
      <c r="GOO1386" s="127"/>
      <c r="GOP1386" s="127"/>
      <c r="GOQ1386" s="127"/>
      <c r="GOR1386" s="127"/>
      <c r="GOS1386" s="127"/>
      <c r="GOT1386" s="127"/>
      <c r="GOU1386" s="127"/>
      <c r="GOV1386" s="127"/>
      <c r="GOW1386" s="127"/>
      <c r="GOX1386" s="127"/>
      <c r="GOY1386" s="127"/>
      <c r="GOZ1386" s="127"/>
      <c r="GPA1386" s="127"/>
      <c r="GPB1386" s="127"/>
      <c r="GPC1386" s="127"/>
      <c r="GPD1386" s="127"/>
      <c r="GPE1386" s="127"/>
      <c r="GPF1386" s="127"/>
      <c r="GPG1386" s="127"/>
      <c r="GPH1386" s="127"/>
      <c r="GPI1386" s="127"/>
      <c r="GPJ1386" s="127"/>
      <c r="GPK1386" s="127"/>
      <c r="GPL1386" s="127"/>
      <c r="GPM1386" s="127"/>
      <c r="GPN1386" s="127"/>
      <c r="GPO1386" s="127"/>
      <c r="GPP1386" s="127"/>
      <c r="GPQ1386" s="127"/>
      <c r="GPR1386" s="127"/>
      <c r="GPS1386" s="127"/>
      <c r="GPT1386" s="127"/>
      <c r="GPU1386" s="127"/>
      <c r="GPV1386" s="127"/>
      <c r="GPW1386" s="127"/>
      <c r="GPX1386" s="127"/>
      <c r="GPY1386" s="127"/>
      <c r="GPZ1386" s="127"/>
      <c r="GQA1386" s="127"/>
      <c r="GQB1386" s="127"/>
      <c r="GQC1386" s="127"/>
      <c r="GQD1386" s="127"/>
      <c r="GQE1386" s="127"/>
      <c r="GQF1386" s="127"/>
      <c r="GQG1386" s="127"/>
      <c r="GQH1386" s="127"/>
      <c r="GQI1386" s="127"/>
      <c r="GQJ1386" s="127"/>
      <c r="GQK1386" s="127"/>
      <c r="GQL1386" s="127"/>
      <c r="GQM1386" s="127"/>
      <c r="GQN1386" s="127"/>
      <c r="GQO1386" s="127"/>
      <c r="GQP1386" s="127"/>
      <c r="GQQ1386" s="127"/>
      <c r="GQR1386" s="127"/>
      <c r="GQS1386" s="127"/>
      <c r="GQT1386" s="127"/>
      <c r="GQU1386" s="127"/>
      <c r="GQV1386" s="127"/>
      <c r="GQW1386" s="127"/>
      <c r="GQX1386" s="127"/>
      <c r="GQY1386" s="127"/>
      <c r="GQZ1386" s="127"/>
      <c r="GRA1386" s="127"/>
      <c r="GRB1386" s="127"/>
      <c r="GRC1386" s="127"/>
      <c r="GRD1386" s="127"/>
      <c r="GRE1386" s="127"/>
      <c r="GRF1386" s="127"/>
      <c r="GRG1386" s="127"/>
      <c r="GRH1386" s="127"/>
      <c r="GRI1386" s="127"/>
      <c r="GRJ1386" s="127"/>
      <c r="GRK1386" s="127"/>
      <c r="GRL1386" s="127"/>
      <c r="GRM1386" s="127"/>
      <c r="GRN1386" s="127"/>
      <c r="GRO1386" s="127"/>
      <c r="GRP1386" s="127"/>
      <c r="GRQ1386" s="127"/>
      <c r="GRR1386" s="127"/>
      <c r="GRS1386" s="127"/>
      <c r="GRT1386" s="127"/>
      <c r="GRU1386" s="127"/>
      <c r="GRV1386" s="127"/>
      <c r="GRW1386" s="127"/>
      <c r="GRX1386" s="127"/>
      <c r="GRY1386" s="127"/>
      <c r="GRZ1386" s="127"/>
      <c r="GSA1386" s="127"/>
      <c r="GSB1386" s="127"/>
      <c r="GSC1386" s="127"/>
      <c r="GSD1386" s="127"/>
      <c r="GSE1386" s="127"/>
      <c r="GSF1386" s="127"/>
      <c r="GSG1386" s="127"/>
      <c r="GSH1386" s="127"/>
      <c r="GSI1386" s="127"/>
      <c r="GSJ1386" s="127"/>
      <c r="GSK1386" s="127"/>
      <c r="GSL1386" s="127"/>
      <c r="GSM1386" s="127"/>
      <c r="GSN1386" s="127"/>
      <c r="GSO1386" s="127"/>
      <c r="GSP1386" s="127"/>
      <c r="GSQ1386" s="127"/>
      <c r="GSR1386" s="127"/>
      <c r="GSS1386" s="127"/>
      <c r="GST1386" s="127"/>
      <c r="GSU1386" s="127"/>
      <c r="GSV1386" s="127"/>
      <c r="GSW1386" s="127"/>
      <c r="GSX1386" s="127"/>
      <c r="GSY1386" s="127"/>
      <c r="GSZ1386" s="127"/>
      <c r="GTA1386" s="127"/>
      <c r="GTB1386" s="127"/>
      <c r="GTC1386" s="127"/>
      <c r="GTD1386" s="127"/>
      <c r="GTE1386" s="127"/>
      <c r="GTF1386" s="127"/>
      <c r="GTG1386" s="127"/>
      <c r="GTH1386" s="127"/>
      <c r="GTI1386" s="127"/>
      <c r="GTJ1386" s="127"/>
      <c r="GTK1386" s="127"/>
      <c r="GTL1386" s="127"/>
      <c r="GTM1386" s="127"/>
      <c r="GTN1386" s="127"/>
      <c r="GTO1386" s="127"/>
      <c r="GTP1386" s="127"/>
      <c r="GTQ1386" s="127"/>
      <c r="GTR1386" s="127"/>
      <c r="GTS1386" s="127"/>
      <c r="GTT1386" s="127"/>
      <c r="GTU1386" s="127"/>
      <c r="GTV1386" s="127"/>
      <c r="GTW1386" s="127"/>
      <c r="GTX1386" s="127"/>
      <c r="GTY1386" s="127"/>
      <c r="GTZ1386" s="127"/>
      <c r="GUA1386" s="127"/>
      <c r="GUB1386" s="127"/>
      <c r="GUC1386" s="127"/>
      <c r="GUD1386" s="127"/>
      <c r="GUE1386" s="127"/>
      <c r="GUF1386" s="127"/>
      <c r="GUG1386" s="127"/>
      <c r="GUH1386" s="127"/>
      <c r="GUI1386" s="127"/>
      <c r="GUJ1386" s="127"/>
      <c r="GUK1386" s="127"/>
      <c r="GUL1386" s="127"/>
      <c r="GUM1386" s="127"/>
      <c r="GUN1386" s="127"/>
      <c r="GUO1386" s="127"/>
      <c r="GUP1386" s="127"/>
      <c r="GUQ1386" s="127"/>
      <c r="GUR1386" s="127"/>
      <c r="GUS1386" s="127"/>
      <c r="GUT1386" s="127"/>
      <c r="GUU1386" s="127"/>
      <c r="GUV1386" s="127"/>
      <c r="GUW1386" s="127"/>
      <c r="GUX1386" s="127"/>
      <c r="GUY1386" s="127"/>
      <c r="GUZ1386" s="127"/>
      <c r="GVA1386" s="127"/>
      <c r="GVB1386" s="127"/>
      <c r="GVC1386" s="127"/>
      <c r="GVD1386" s="127"/>
      <c r="GVE1386" s="127"/>
      <c r="GVF1386" s="127"/>
      <c r="GVG1386" s="127"/>
      <c r="GVH1386" s="127"/>
      <c r="GVI1386" s="127"/>
      <c r="GVJ1386" s="127"/>
      <c r="GVK1386" s="127"/>
      <c r="GVL1386" s="127"/>
      <c r="GVM1386" s="127"/>
      <c r="GVN1386" s="127"/>
      <c r="GVO1386" s="127"/>
      <c r="GVP1386" s="127"/>
      <c r="GVQ1386" s="127"/>
      <c r="GVR1386" s="127"/>
      <c r="GVS1386" s="127"/>
      <c r="GVT1386" s="127"/>
      <c r="GVU1386" s="127"/>
      <c r="GVV1386" s="127"/>
      <c r="GVW1386" s="127"/>
      <c r="GVX1386" s="127"/>
      <c r="GVY1386" s="127"/>
      <c r="GVZ1386" s="127"/>
      <c r="GWA1386" s="127"/>
      <c r="GWB1386" s="127"/>
      <c r="GWC1386" s="127"/>
      <c r="GWD1386" s="127"/>
      <c r="GWE1386" s="127"/>
      <c r="GWF1386" s="127"/>
      <c r="GWG1386" s="127"/>
      <c r="GWH1386" s="127"/>
      <c r="GWI1386" s="127"/>
      <c r="GWJ1386" s="127"/>
      <c r="GWK1386" s="127"/>
      <c r="GWL1386" s="127"/>
      <c r="GWM1386" s="127"/>
      <c r="GWN1386" s="127"/>
      <c r="GWO1386" s="127"/>
      <c r="GWP1386" s="127"/>
      <c r="GWQ1386" s="127"/>
      <c r="GWR1386" s="127"/>
      <c r="GWS1386" s="127"/>
      <c r="GWT1386" s="127"/>
      <c r="GWU1386" s="127"/>
      <c r="GWV1386" s="127"/>
      <c r="GWW1386" s="127"/>
      <c r="GWX1386" s="127"/>
      <c r="GWY1386" s="127"/>
      <c r="GWZ1386" s="127"/>
      <c r="GXA1386" s="127"/>
      <c r="GXB1386" s="127"/>
      <c r="GXC1386" s="127"/>
      <c r="GXD1386" s="127"/>
      <c r="GXE1386" s="127"/>
      <c r="GXF1386" s="127"/>
      <c r="GXG1386" s="127"/>
      <c r="GXH1386" s="127"/>
      <c r="GXI1386" s="127"/>
      <c r="GXJ1386" s="127"/>
      <c r="GXK1386" s="127"/>
      <c r="GXL1386" s="127"/>
      <c r="GXM1386" s="127"/>
      <c r="GXN1386" s="127"/>
      <c r="GXO1386" s="127"/>
      <c r="GXP1386" s="127"/>
      <c r="GXQ1386" s="127"/>
      <c r="GXR1386" s="127"/>
      <c r="GXS1386" s="127"/>
      <c r="GXT1386" s="127"/>
      <c r="GXU1386" s="127"/>
      <c r="GXV1386" s="127"/>
      <c r="GXW1386" s="127"/>
      <c r="GXX1386" s="127"/>
      <c r="GXY1386" s="127"/>
      <c r="GXZ1386" s="127"/>
      <c r="GYA1386" s="127"/>
      <c r="GYB1386" s="127"/>
      <c r="GYC1386" s="127"/>
      <c r="GYD1386" s="127"/>
      <c r="GYE1386" s="127"/>
      <c r="GYF1386" s="127"/>
      <c r="GYG1386" s="127"/>
      <c r="GYH1386" s="127"/>
      <c r="GYI1386" s="127"/>
      <c r="GYJ1386" s="127"/>
      <c r="GYK1386" s="127"/>
      <c r="GYL1386" s="127"/>
      <c r="GYM1386" s="127"/>
      <c r="GYN1386" s="127"/>
      <c r="GYO1386" s="127"/>
      <c r="GYP1386" s="127"/>
      <c r="GYQ1386" s="127"/>
      <c r="GYR1386" s="127"/>
      <c r="GYS1386" s="127"/>
      <c r="GYT1386" s="127"/>
      <c r="GYU1386" s="127"/>
      <c r="GYV1386" s="127"/>
      <c r="GYW1386" s="127"/>
      <c r="GYX1386" s="127"/>
      <c r="GYY1386" s="127"/>
      <c r="GYZ1386" s="127"/>
      <c r="GZA1386" s="127"/>
      <c r="GZB1386" s="127"/>
      <c r="GZC1386" s="127"/>
      <c r="GZD1386" s="127"/>
      <c r="GZE1386" s="127"/>
      <c r="GZF1386" s="127"/>
      <c r="GZG1386" s="127"/>
      <c r="GZH1386" s="127"/>
      <c r="GZI1386" s="127"/>
      <c r="GZJ1386" s="127"/>
      <c r="GZK1386" s="127"/>
      <c r="GZL1386" s="127"/>
      <c r="GZM1386" s="127"/>
      <c r="GZN1386" s="127"/>
      <c r="GZO1386" s="127"/>
      <c r="GZP1386" s="127"/>
      <c r="GZQ1386" s="127"/>
      <c r="GZR1386" s="127"/>
      <c r="GZS1386" s="127"/>
      <c r="GZT1386" s="127"/>
      <c r="GZU1386" s="127"/>
      <c r="GZV1386" s="127"/>
      <c r="GZW1386" s="127"/>
      <c r="GZX1386" s="127"/>
      <c r="GZY1386" s="127"/>
      <c r="GZZ1386" s="127"/>
      <c r="HAA1386" s="127"/>
      <c r="HAB1386" s="127"/>
      <c r="HAC1386" s="127"/>
      <c r="HAD1386" s="127"/>
      <c r="HAE1386" s="127"/>
      <c r="HAF1386" s="127"/>
      <c r="HAG1386" s="127"/>
      <c r="HAH1386" s="127"/>
      <c r="HAI1386" s="127"/>
      <c r="HAJ1386" s="127"/>
      <c r="HAK1386" s="127"/>
      <c r="HAL1386" s="127"/>
      <c r="HAM1386" s="127"/>
      <c r="HAN1386" s="127"/>
      <c r="HAO1386" s="127"/>
      <c r="HAP1386" s="127"/>
      <c r="HAQ1386" s="127"/>
      <c r="HAR1386" s="127"/>
      <c r="HAS1386" s="127"/>
      <c r="HAT1386" s="127"/>
      <c r="HAU1386" s="127"/>
      <c r="HAV1386" s="127"/>
      <c r="HAW1386" s="127"/>
      <c r="HAX1386" s="127"/>
      <c r="HAY1386" s="127"/>
      <c r="HAZ1386" s="127"/>
      <c r="HBA1386" s="127"/>
      <c r="HBB1386" s="127"/>
      <c r="HBC1386" s="127"/>
      <c r="HBD1386" s="127"/>
      <c r="HBE1386" s="127"/>
      <c r="HBF1386" s="127"/>
      <c r="HBG1386" s="127"/>
      <c r="HBH1386" s="127"/>
      <c r="HBI1386" s="127"/>
      <c r="HBJ1386" s="127"/>
      <c r="HBK1386" s="127"/>
      <c r="HBL1386" s="127"/>
      <c r="HBM1386" s="127"/>
      <c r="HBN1386" s="127"/>
      <c r="HBO1386" s="127"/>
      <c r="HBP1386" s="127"/>
      <c r="HBQ1386" s="127"/>
      <c r="HBR1386" s="127"/>
      <c r="HBS1386" s="127"/>
      <c r="HBT1386" s="127"/>
      <c r="HBU1386" s="127"/>
      <c r="HBV1386" s="127"/>
      <c r="HBW1386" s="127"/>
      <c r="HBX1386" s="127"/>
      <c r="HBY1386" s="127"/>
      <c r="HBZ1386" s="127"/>
      <c r="HCA1386" s="127"/>
      <c r="HCB1386" s="127"/>
      <c r="HCC1386" s="127"/>
      <c r="HCD1386" s="127"/>
      <c r="HCE1386" s="127"/>
      <c r="HCF1386" s="127"/>
      <c r="HCG1386" s="127"/>
      <c r="HCH1386" s="127"/>
      <c r="HCI1386" s="127"/>
      <c r="HCJ1386" s="127"/>
      <c r="HCK1386" s="127"/>
      <c r="HCL1386" s="127"/>
      <c r="HCM1386" s="127"/>
      <c r="HCN1386" s="127"/>
      <c r="HCO1386" s="127"/>
      <c r="HCP1386" s="127"/>
      <c r="HCQ1386" s="127"/>
      <c r="HCR1386" s="127"/>
      <c r="HCS1386" s="127"/>
      <c r="HCT1386" s="127"/>
      <c r="HCU1386" s="127"/>
      <c r="HCV1386" s="127"/>
      <c r="HCW1386" s="127"/>
      <c r="HCX1386" s="127"/>
      <c r="HCY1386" s="127"/>
      <c r="HCZ1386" s="127"/>
      <c r="HDA1386" s="127"/>
      <c r="HDB1386" s="127"/>
      <c r="HDC1386" s="127"/>
      <c r="HDD1386" s="127"/>
      <c r="HDE1386" s="127"/>
      <c r="HDF1386" s="127"/>
      <c r="HDG1386" s="127"/>
      <c r="HDH1386" s="127"/>
      <c r="HDI1386" s="127"/>
      <c r="HDJ1386" s="127"/>
      <c r="HDK1386" s="127"/>
      <c r="HDL1386" s="127"/>
      <c r="HDM1386" s="127"/>
      <c r="HDN1386" s="127"/>
      <c r="HDO1386" s="127"/>
      <c r="HDP1386" s="127"/>
      <c r="HDQ1386" s="127"/>
      <c r="HDR1386" s="127"/>
      <c r="HDS1386" s="127"/>
      <c r="HDT1386" s="127"/>
      <c r="HDU1386" s="127"/>
      <c r="HDV1386" s="127"/>
      <c r="HDW1386" s="127"/>
      <c r="HDX1386" s="127"/>
      <c r="HDY1386" s="127"/>
      <c r="HDZ1386" s="127"/>
      <c r="HEA1386" s="127"/>
      <c r="HEB1386" s="127"/>
      <c r="HEC1386" s="127"/>
      <c r="HED1386" s="127"/>
      <c r="HEE1386" s="127"/>
      <c r="HEF1386" s="127"/>
      <c r="HEG1386" s="127"/>
      <c r="HEH1386" s="127"/>
      <c r="HEI1386" s="127"/>
      <c r="HEJ1386" s="127"/>
      <c r="HEK1386" s="127"/>
      <c r="HEL1386" s="127"/>
      <c r="HEM1386" s="127"/>
      <c r="HEN1386" s="127"/>
      <c r="HEO1386" s="127"/>
      <c r="HEP1386" s="127"/>
      <c r="HEQ1386" s="127"/>
      <c r="HER1386" s="127"/>
      <c r="HES1386" s="127"/>
      <c r="HET1386" s="127"/>
      <c r="HEU1386" s="127"/>
      <c r="HEV1386" s="127"/>
      <c r="HEW1386" s="127"/>
      <c r="HEX1386" s="127"/>
      <c r="HEY1386" s="127"/>
      <c r="HEZ1386" s="127"/>
      <c r="HFA1386" s="127"/>
      <c r="HFB1386" s="127"/>
      <c r="HFC1386" s="127"/>
      <c r="HFD1386" s="127"/>
      <c r="HFE1386" s="127"/>
      <c r="HFF1386" s="127"/>
      <c r="HFG1386" s="127"/>
      <c r="HFH1386" s="127"/>
      <c r="HFI1386" s="127"/>
      <c r="HFJ1386" s="127"/>
      <c r="HFK1386" s="127"/>
      <c r="HFL1386" s="127"/>
      <c r="HFM1386" s="127"/>
      <c r="HFN1386" s="127"/>
      <c r="HFO1386" s="127"/>
      <c r="HFP1386" s="127"/>
      <c r="HFQ1386" s="127"/>
      <c r="HFR1386" s="127"/>
      <c r="HFS1386" s="127"/>
      <c r="HFT1386" s="127"/>
      <c r="HFU1386" s="127"/>
      <c r="HFV1386" s="127"/>
      <c r="HFW1386" s="127"/>
      <c r="HFX1386" s="127"/>
      <c r="HFY1386" s="127"/>
      <c r="HFZ1386" s="127"/>
      <c r="HGA1386" s="127"/>
      <c r="HGB1386" s="127"/>
      <c r="HGC1386" s="127"/>
      <c r="HGD1386" s="127"/>
      <c r="HGE1386" s="127"/>
      <c r="HGF1386" s="127"/>
      <c r="HGG1386" s="127"/>
      <c r="HGH1386" s="127"/>
      <c r="HGI1386" s="127"/>
      <c r="HGJ1386" s="127"/>
      <c r="HGK1386" s="127"/>
      <c r="HGL1386" s="127"/>
      <c r="HGM1386" s="127"/>
      <c r="HGN1386" s="127"/>
      <c r="HGO1386" s="127"/>
      <c r="HGP1386" s="127"/>
      <c r="HGQ1386" s="127"/>
      <c r="HGR1386" s="127"/>
      <c r="HGS1386" s="127"/>
      <c r="HGT1386" s="127"/>
      <c r="HGU1386" s="127"/>
      <c r="HGV1386" s="127"/>
      <c r="HGW1386" s="127"/>
      <c r="HGX1386" s="127"/>
      <c r="HGY1386" s="127"/>
      <c r="HGZ1386" s="127"/>
      <c r="HHA1386" s="127"/>
      <c r="HHB1386" s="127"/>
      <c r="HHC1386" s="127"/>
      <c r="HHD1386" s="127"/>
      <c r="HHE1386" s="127"/>
      <c r="HHF1386" s="127"/>
      <c r="HHG1386" s="127"/>
      <c r="HHH1386" s="127"/>
      <c r="HHI1386" s="127"/>
      <c r="HHJ1386" s="127"/>
      <c r="HHK1386" s="127"/>
      <c r="HHL1386" s="127"/>
      <c r="HHM1386" s="127"/>
      <c r="HHN1386" s="127"/>
      <c r="HHO1386" s="127"/>
      <c r="HHP1386" s="127"/>
      <c r="HHQ1386" s="127"/>
      <c r="HHR1386" s="127"/>
      <c r="HHS1386" s="127"/>
      <c r="HHT1386" s="127"/>
      <c r="HHU1386" s="127"/>
      <c r="HHV1386" s="127"/>
      <c r="HHW1386" s="127"/>
      <c r="HHX1386" s="127"/>
      <c r="HHY1386" s="127"/>
      <c r="HHZ1386" s="127"/>
      <c r="HIA1386" s="127"/>
      <c r="HIB1386" s="127"/>
      <c r="HIC1386" s="127"/>
      <c r="HID1386" s="127"/>
      <c r="HIE1386" s="127"/>
      <c r="HIF1386" s="127"/>
      <c r="HIG1386" s="127"/>
      <c r="HIH1386" s="127"/>
      <c r="HII1386" s="127"/>
      <c r="HIJ1386" s="127"/>
      <c r="HIK1386" s="127"/>
      <c r="HIL1386" s="127"/>
      <c r="HIM1386" s="127"/>
      <c r="HIN1386" s="127"/>
      <c r="HIO1386" s="127"/>
      <c r="HIP1386" s="127"/>
      <c r="HIQ1386" s="127"/>
      <c r="HIR1386" s="127"/>
      <c r="HIS1386" s="127"/>
      <c r="HIT1386" s="127"/>
      <c r="HIU1386" s="127"/>
      <c r="HIV1386" s="127"/>
      <c r="HIW1386" s="127"/>
      <c r="HIX1386" s="127"/>
      <c r="HIY1386" s="127"/>
      <c r="HIZ1386" s="127"/>
      <c r="HJA1386" s="127"/>
      <c r="HJB1386" s="127"/>
      <c r="HJC1386" s="127"/>
      <c r="HJD1386" s="127"/>
      <c r="HJE1386" s="127"/>
      <c r="HJF1386" s="127"/>
      <c r="HJG1386" s="127"/>
      <c r="HJH1386" s="127"/>
      <c r="HJI1386" s="127"/>
      <c r="HJJ1386" s="127"/>
      <c r="HJK1386" s="127"/>
      <c r="HJL1386" s="127"/>
      <c r="HJM1386" s="127"/>
      <c r="HJN1386" s="127"/>
      <c r="HJO1386" s="127"/>
      <c r="HJP1386" s="127"/>
      <c r="HJQ1386" s="127"/>
      <c r="HJR1386" s="127"/>
      <c r="HJS1386" s="127"/>
      <c r="HJT1386" s="127"/>
      <c r="HJU1386" s="127"/>
      <c r="HJV1386" s="127"/>
      <c r="HJW1386" s="127"/>
      <c r="HJX1386" s="127"/>
      <c r="HJY1386" s="127"/>
      <c r="HJZ1386" s="127"/>
      <c r="HKA1386" s="127"/>
      <c r="HKB1386" s="127"/>
      <c r="HKC1386" s="127"/>
      <c r="HKD1386" s="127"/>
      <c r="HKE1386" s="127"/>
      <c r="HKF1386" s="127"/>
      <c r="HKG1386" s="127"/>
      <c r="HKH1386" s="127"/>
      <c r="HKI1386" s="127"/>
      <c r="HKJ1386" s="127"/>
      <c r="HKK1386" s="127"/>
      <c r="HKL1386" s="127"/>
      <c r="HKM1386" s="127"/>
      <c r="HKN1386" s="127"/>
      <c r="HKO1386" s="127"/>
      <c r="HKP1386" s="127"/>
      <c r="HKQ1386" s="127"/>
      <c r="HKR1386" s="127"/>
      <c r="HKS1386" s="127"/>
      <c r="HKT1386" s="127"/>
      <c r="HKU1386" s="127"/>
      <c r="HKV1386" s="127"/>
      <c r="HKW1386" s="127"/>
      <c r="HKX1386" s="127"/>
      <c r="HKY1386" s="127"/>
      <c r="HKZ1386" s="127"/>
      <c r="HLA1386" s="127"/>
      <c r="HLB1386" s="127"/>
      <c r="HLC1386" s="127"/>
      <c r="HLD1386" s="127"/>
      <c r="HLE1386" s="127"/>
      <c r="HLF1386" s="127"/>
      <c r="HLG1386" s="127"/>
      <c r="HLH1386" s="127"/>
      <c r="HLI1386" s="127"/>
      <c r="HLJ1386" s="127"/>
      <c r="HLK1386" s="127"/>
      <c r="HLL1386" s="127"/>
      <c r="HLM1386" s="127"/>
      <c r="HLN1386" s="127"/>
      <c r="HLO1386" s="127"/>
      <c r="HLP1386" s="127"/>
      <c r="HLQ1386" s="127"/>
      <c r="HLR1386" s="127"/>
      <c r="HLS1386" s="127"/>
      <c r="HLT1386" s="127"/>
      <c r="HLU1386" s="127"/>
      <c r="HLV1386" s="127"/>
      <c r="HLW1386" s="127"/>
      <c r="HLX1386" s="127"/>
      <c r="HLY1386" s="127"/>
      <c r="HLZ1386" s="127"/>
      <c r="HMA1386" s="127"/>
      <c r="HMB1386" s="127"/>
      <c r="HMC1386" s="127"/>
      <c r="HMD1386" s="127"/>
      <c r="HME1386" s="127"/>
      <c r="HMF1386" s="127"/>
      <c r="HMG1386" s="127"/>
      <c r="HMH1386" s="127"/>
      <c r="HMI1386" s="127"/>
      <c r="HMJ1386" s="127"/>
      <c r="HMK1386" s="127"/>
      <c r="HML1386" s="127"/>
      <c r="HMM1386" s="127"/>
      <c r="HMN1386" s="127"/>
      <c r="HMO1386" s="127"/>
      <c r="HMP1386" s="127"/>
      <c r="HMQ1386" s="127"/>
      <c r="HMR1386" s="127"/>
      <c r="HMS1386" s="127"/>
      <c r="HMT1386" s="127"/>
      <c r="HMU1386" s="127"/>
      <c r="HMV1386" s="127"/>
      <c r="HMW1386" s="127"/>
      <c r="HMX1386" s="127"/>
      <c r="HMY1386" s="127"/>
      <c r="HMZ1386" s="127"/>
      <c r="HNA1386" s="127"/>
      <c r="HNB1386" s="127"/>
      <c r="HNC1386" s="127"/>
      <c r="HND1386" s="127"/>
      <c r="HNE1386" s="127"/>
      <c r="HNF1386" s="127"/>
      <c r="HNG1386" s="127"/>
      <c r="HNH1386" s="127"/>
      <c r="HNI1386" s="127"/>
      <c r="HNJ1386" s="127"/>
      <c r="HNK1386" s="127"/>
      <c r="HNL1386" s="127"/>
      <c r="HNM1386" s="127"/>
      <c r="HNN1386" s="127"/>
      <c r="HNO1386" s="127"/>
      <c r="HNP1386" s="127"/>
      <c r="HNQ1386" s="127"/>
      <c r="HNR1386" s="127"/>
      <c r="HNS1386" s="127"/>
      <c r="HNT1386" s="127"/>
      <c r="HNU1386" s="127"/>
      <c r="HNV1386" s="127"/>
      <c r="HNW1386" s="127"/>
      <c r="HNX1386" s="127"/>
      <c r="HNY1386" s="127"/>
      <c r="HNZ1386" s="127"/>
      <c r="HOA1386" s="127"/>
      <c r="HOB1386" s="127"/>
      <c r="HOC1386" s="127"/>
      <c r="HOD1386" s="127"/>
      <c r="HOE1386" s="127"/>
      <c r="HOF1386" s="127"/>
      <c r="HOG1386" s="127"/>
      <c r="HOH1386" s="127"/>
      <c r="HOI1386" s="127"/>
      <c r="HOJ1386" s="127"/>
      <c r="HOK1386" s="127"/>
      <c r="HOL1386" s="127"/>
      <c r="HOM1386" s="127"/>
      <c r="HON1386" s="127"/>
      <c r="HOO1386" s="127"/>
      <c r="HOP1386" s="127"/>
      <c r="HOQ1386" s="127"/>
      <c r="HOR1386" s="127"/>
      <c r="HOS1386" s="127"/>
      <c r="HOT1386" s="127"/>
      <c r="HOU1386" s="127"/>
      <c r="HOV1386" s="127"/>
      <c r="HOW1386" s="127"/>
      <c r="HOX1386" s="127"/>
      <c r="HOY1386" s="127"/>
      <c r="HOZ1386" s="127"/>
      <c r="HPA1386" s="127"/>
      <c r="HPB1386" s="127"/>
      <c r="HPC1386" s="127"/>
      <c r="HPD1386" s="127"/>
      <c r="HPE1386" s="127"/>
      <c r="HPF1386" s="127"/>
      <c r="HPG1386" s="127"/>
      <c r="HPH1386" s="127"/>
      <c r="HPI1386" s="127"/>
      <c r="HPJ1386" s="127"/>
      <c r="HPK1386" s="127"/>
      <c r="HPL1386" s="127"/>
      <c r="HPM1386" s="127"/>
      <c r="HPN1386" s="127"/>
      <c r="HPO1386" s="127"/>
      <c r="HPP1386" s="127"/>
      <c r="HPQ1386" s="127"/>
      <c r="HPR1386" s="127"/>
      <c r="HPS1386" s="127"/>
      <c r="HPT1386" s="127"/>
      <c r="HPU1386" s="127"/>
      <c r="HPV1386" s="127"/>
      <c r="HPW1386" s="127"/>
      <c r="HPX1386" s="127"/>
      <c r="HPY1386" s="127"/>
      <c r="HPZ1386" s="127"/>
      <c r="HQA1386" s="127"/>
      <c r="HQB1386" s="127"/>
      <c r="HQC1386" s="127"/>
      <c r="HQD1386" s="127"/>
      <c r="HQE1386" s="127"/>
      <c r="HQF1386" s="127"/>
      <c r="HQG1386" s="127"/>
      <c r="HQH1386" s="127"/>
      <c r="HQI1386" s="127"/>
      <c r="HQJ1386" s="127"/>
      <c r="HQK1386" s="127"/>
      <c r="HQL1386" s="127"/>
      <c r="HQM1386" s="127"/>
      <c r="HQN1386" s="127"/>
      <c r="HQO1386" s="127"/>
      <c r="HQP1386" s="127"/>
      <c r="HQQ1386" s="127"/>
      <c r="HQR1386" s="127"/>
      <c r="HQS1386" s="127"/>
      <c r="HQT1386" s="127"/>
      <c r="HQU1386" s="127"/>
      <c r="HQV1386" s="127"/>
      <c r="HQW1386" s="127"/>
      <c r="HQX1386" s="127"/>
      <c r="HQY1386" s="127"/>
      <c r="HQZ1386" s="127"/>
      <c r="HRA1386" s="127"/>
      <c r="HRB1386" s="127"/>
      <c r="HRC1386" s="127"/>
      <c r="HRD1386" s="127"/>
      <c r="HRE1386" s="127"/>
      <c r="HRF1386" s="127"/>
      <c r="HRG1386" s="127"/>
      <c r="HRH1386" s="127"/>
      <c r="HRI1386" s="127"/>
      <c r="HRJ1386" s="127"/>
      <c r="HRK1386" s="127"/>
      <c r="HRL1386" s="127"/>
      <c r="HRM1386" s="127"/>
      <c r="HRN1386" s="127"/>
      <c r="HRO1386" s="127"/>
      <c r="HRP1386" s="127"/>
      <c r="HRQ1386" s="127"/>
      <c r="HRR1386" s="127"/>
      <c r="HRS1386" s="127"/>
      <c r="HRT1386" s="127"/>
      <c r="HRU1386" s="127"/>
      <c r="HRV1386" s="127"/>
      <c r="HRW1386" s="127"/>
      <c r="HRX1386" s="127"/>
      <c r="HRY1386" s="127"/>
      <c r="HRZ1386" s="127"/>
      <c r="HSA1386" s="127"/>
      <c r="HSB1386" s="127"/>
      <c r="HSC1386" s="127"/>
      <c r="HSD1386" s="127"/>
      <c r="HSE1386" s="127"/>
      <c r="HSF1386" s="127"/>
      <c r="HSG1386" s="127"/>
      <c r="HSH1386" s="127"/>
      <c r="HSI1386" s="127"/>
      <c r="HSJ1386" s="127"/>
      <c r="HSK1386" s="127"/>
      <c r="HSL1386" s="127"/>
      <c r="HSM1386" s="127"/>
      <c r="HSN1386" s="127"/>
      <c r="HSO1386" s="127"/>
      <c r="HSP1386" s="127"/>
      <c r="HSQ1386" s="127"/>
      <c r="HSR1386" s="127"/>
      <c r="HSS1386" s="127"/>
      <c r="HST1386" s="127"/>
      <c r="HSU1386" s="127"/>
      <c r="HSV1386" s="127"/>
      <c r="HSW1386" s="127"/>
      <c r="HSX1386" s="127"/>
      <c r="HSY1386" s="127"/>
      <c r="HSZ1386" s="127"/>
      <c r="HTA1386" s="127"/>
      <c r="HTB1386" s="127"/>
      <c r="HTC1386" s="127"/>
      <c r="HTD1386" s="127"/>
      <c r="HTE1386" s="127"/>
      <c r="HTF1386" s="127"/>
      <c r="HTG1386" s="127"/>
      <c r="HTH1386" s="127"/>
      <c r="HTI1386" s="127"/>
      <c r="HTJ1386" s="127"/>
      <c r="HTK1386" s="127"/>
      <c r="HTL1386" s="127"/>
      <c r="HTM1386" s="127"/>
      <c r="HTN1386" s="127"/>
      <c r="HTO1386" s="127"/>
      <c r="HTP1386" s="127"/>
      <c r="HTQ1386" s="127"/>
      <c r="HTR1386" s="127"/>
      <c r="HTS1386" s="127"/>
      <c r="HTT1386" s="127"/>
      <c r="HTU1386" s="127"/>
      <c r="HTV1386" s="127"/>
      <c r="HTW1386" s="127"/>
      <c r="HTX1386" s="127"/>
      <c r="HTY1386" s="127"/>
      <c r="HTZ1386" s="127"/>
      <c r="HUA1386" s="127"/>
      <c r="HUB1386" s="127"/>
      <c r="HUC1386" s="127"/>
      <c r="HUD1386" s="127"/>
      <c r="HUE1386" s="127"/>
      <c r="HUF1386" s="127"/>
      <c r="HUG1386" s="127"/>
      <c r="HUH1386" s="127"/>
      <c r="HUI1386" s="127"/>
      <c r="HUJ1386" s="127"/>
      <c r="HUK1386" s="127"/>
      <c r="HUL1386" s="127"/>
      <c r="HUM1386" s="127"/>
      <c r="HUN1386" s="127"/>
      <c r="HUO1386" s="127"/>
      <c r="HUP1386" s="127"/>
      <c r="HUQ1386" s="127"/>
      <c r="HUR1386" s="127"/>
      <c r="HUS1386" s="127"/>
      <c r="HUT1386" s="127"/>
      <c r="HUU1386" s="127"/>
      <c r="HUV1386" s="127"/>
      <c r="HUW1386" s="127"/>
      <c r="HUX1386" s="127"/>
      <c r="HUY1386" s="127"/>
      <c r="HUZ1386" s="127"/>
      <c r="HVA1386" s="127"/>
      <c r="HVB1386" s="127"/>
      <c r="HVC1386" s="127"/>
      <c r="HVD1386" s="127"/>
      <c r="HVE1386" s="127"/>
      <c r="HVF1386" s="127"/>
      <c r="HVG1386" s="127"/>
      <c r="HVH1386" s="127"/>
      <c r="HVI1386" s="127"/>
      <c r="HVJ1386" s="127"/>
      <c r="HVK1386" s="127"/>
      <c r="HVL1386" s="127"/>
      <c r="HVM1386" s="127"/>
      <c r="HVN1386" s="127"/>
      <c r="HVO1386" s="127"/>
      <c r="HVP1386" s="127"/>
      <c r="HVQ1386" s="127"/>
      <c r="HVR1386" s="127"/>
      <c r="HVS1386" s="127"/>
      <c r="HVT1386" s="127"/>
      <c r="HVU1386" s="127"/>
      <c r="HVV1386" s="127"/>
      <c r="HVW1386" s="127"/>
      <c r="HVX1386" s="127"/>
      <c r="HVY1386" s="127"/>
      <c r="HVZ1386" s="127"/>
      <c r="HWA1386" s="127"/>
      <c r="HWB1386" s="127"/>
      <c r="HWC1386" s="127"/>
      <c r="HWD1386" s="127"/>
      <c r="HWE1386" s="127"/>
      <c r="HWF1386" s="127"/>
      <c r="HWG1386" s="127"/>
      <c r="HWH1386" s="127"/>
      <c r="HWI1386" s="127"/>
      <c r="HWJ1386" s="127"/>
      <c r="HWK1386" s="127"/>
      <c r="HWL1386" s="127"/>
      <c r="HWM1386" s="127"/>
      <c r="HWN1386" s="127"/>
      <c r="HWO1386" s="127"/>
      <c r="HWP1386" s="127"/>
      <c r="HWQ1386" s="127"/>
      <c r="HWR1386" s="127"/>
      <c r="HWS1386" s="127"/>
      <c r="HWT1386" s="127"/>
      <c r="HWU1386" s="127"/>
      <c r="HWV1386" s="127"/>
      <c r="HWW1386" s="127"/>
      <c r="HWX1386" s="127"/>
      <c r="HWY1386" s="127"/>
      <c r="HWZ1386" s="127"/>
      <c r="HXA1386" s="127"/>
      <c r="HXB1386" s="127"/>
      <c r="HXC1386" s="127"/>
      <c r="HXD1386" s="127"/>
      <c r="HXE1386" s="127"/>
      <c r="HXF1386" s="127"/>
      <c r="HXG1386" s="127"/>
      <c r="HXH1386" s="127"/>
      <c r="HXI1386" s="127"/>
      <c r="HXJ1386" s="127"/>
      <c r="HXK1386" s="127"/>
      <c r="HXL1386" s="127"/>
      <c r="HXM1386" s="127"/>
      <c r="HXN1386" s="127"/>
      <c r="HXO1386" s="127"/>
      <c r="HXP1386" s="127"/>
      <c r="HXQ1386" s="127"/>
      <c r="HXR1386" s="127"/>
      <c r="HXS1386" s="127"/>
      <c r="HXT1386" s="127"/>
      <c r="HXU1386" s="127"/>
      <c r="HXV1386" s="127"/>
      <c r="HXW1386" s="127"/>
      <c r="HXX1386" s="127"/>
      <c r="HXY1386" s="127"/>
      <c r="HXZ1386" s="127"/>
      <c r="HYA1386" s="127"/>
      <c r="HYB1386" s="127"/>
      <c r="HYC1386" s="127"/>
      <c r="HYD1386" s="127"/>
      <c r="HYE1386" s="127"/>
      <c r="HYF1386" s="127"/>
      <c r="HYG1386" s="127"/>
      <c r="HYH1386" s="127"/>
      <c r="HYI1386" s="127"/>
      <c r="HYJ1386" s="127"/>
      <c r="HYK1386" s="127"/>
      <c r="HYL1386" s="127"/>
      <c r="HYM1386" s="127"/>
      <c r="HYN1386" s="127"/>
      <c r="HYO1386" s="127"/>
      <c r="HYP1386" s="127"/>
      <c r="HYQ1386" s="127"/>
      <c r="HYR1386" s="127"/>
      <c r="HYS1386" s="127"/>
      <c r="HYT1386" s="127"/>
      <c r="HYU1386" s="127"/>
      <c r="HYV1386" s="127"/>
      <c r="HYW1386" s="127"/>
      <c r="HYX1386" s="127"/>
      <c r="HYY1386" s="127"/>
      <c r="HYZ1386" s="127"/>
      <c r="HZA1386" s="127"/>
      <c r="HZB1386" s="127"/>
      <c r="HZC1386" s="127"/>
      <c r="HZD1386" s="127"/>
      <c r="HZE1386" s="127"/>
      <c r="HZF1386" s="127"/>
      <c r="HZG1386" s="127"/>
      <c r="HZH1386" s="127"/>
      <c r="HZI1386" s="127"/>
      <c r="HZJ1386" s="127"/>
      <c r="HZK1386" s="127"/>
      <c r="HZL1386" s="127"/>
      <c r="HZM1386" s="127"/>
      <c r="HZN1386" s="127"/>
      <c r="HZO1386" s="127"/>
      <c r="HZP1386" s="127"/>
      <c r="HZQ1386" s="127"/>
      <c r="HZR1386" s="127"/>
      <c r="HZS1386" s="127"/>
      <c r="HZT1386" s="127"/>
      <c r="HZU1386" s="127"/>
      <c r="HZV1386" s="127"/>
      <c r="HZW1386" s="127"/>
      <c r="HZX1386" s="127"/>
      <c r="HZY1386" s="127"/>
      <c r="HZZ1386" s="127"/>
      <c r="IAA1386" s="127"/>
      <c r="IAB1386" s="127"/>
      <c r="IAC1386" s="127"/>
      <c r="IAD1386" s="127"/>
      <c r="IAE1386" s="127"/>
      <c r="IAF1386" s="127"/>
      <c r="IAG1386" s="127"/>
      <c r="IAH1386" s="127"/>
      <c r="IAI1386" s="127"/>
      <c r="IAJ1386" s="127"/>
      <c r="IAK1386" s="127"/>
      <c r="IAL1386" s="127"/>
      <c r="IAM1386" s="127"/>
      <c r="IAN1386" s="127"/>
      <c r="IAO1386" s="127"/>
      <c r="IAP1386" s="127"/>
      <c r="IAQ1386" s="127"/>
      <c r="IAR1386" s="127"/>
      <c r="IAS1386" s="127"/>
      <c r="IAT1386" s="127"/>
      <c r="IAU1386" s="127"/>
      <c r="IAV1386" s="127"/>
      <c r="IAW1386" s="127"/>
      <c r="IAX1386" s="127"/>
      <c r="IAY1386" s="127"/>
      <c r="IAZ1386" s="127"/>
      <c r="IBA1386" s="127"/>
      <c r="IBB1386" s="127"/>
      <c r="IBC1386" s="127"/>
      <c r="IBD1386" s="127"/>
      <c r="IBE1386" s="127"/>
      <c r="IBF1386" s="127"/>
      <c r="IBG1386" s="127"/>
      <c r="IBH1386" s="127"/>
      <c r="IBI1386" s="127"/>
      <c r="IBJ1386" s="127"/>
      <c r="IBK1386" s="127"/>
      <c r="IBL1386" s="127"/>
      <c r="IBM1386" s="127"/>
      <c r="IBN1386" s="127"/>
      <c r="IBO1386" s="127"/>
      <c r="IBP1386" s="127"/>
      <c r="IBQ1386" s="127"/>
      <c r="IBR1386" s="127"/>
      <c r="IBS1386" s="127"/>
      <c r="IBT1386" s="127"/>
      <c r="IBU1386" s="127"/>
      <c r="IBV1386" s="127"/>
      <c r="IBW1386" s="127"/>
      <c r="IBX1386" s="127"/>
      <c r="IBY1386" s="127"/>
      <c r="IBZ1386" s="127"/>
      <c r="ICA1386" s="127"/>
      <c r="ICB1386" s="127"/>
      <c r="ICC1386" s="127"/>
      <c r="ICD1386" s="127"/>
      <c r="ICE1386" s="127"/>
      <c r="ICF1386" s="127"/>
      <c r="ICG1386" s="127"/>
      <c r="ICH1386" s="127"/>
      <c r="ICI1386" s="127"/>
      <c r="ICJ1386" s="127"/>
      <c r="ICK1386" s="127"/>
      <c r="ICL1386" s="127"/>
      <c r="ICM1386" s="127"/>
      <c r="ICN1386" s="127"/>
      <c r="ICO1386" s="127"/>
      <c r="ICP1386" s="127"/>
      <c r="ICQ1386" s="127"/>
      <c r="ICR1386" s="127"/>
      <c r="ICS1386" s="127"/>
      <c r="ICT1386" s="127"/>
      <c r="ICU1386" s="127"/>
      <c r="ICV1386" s="127"/>
      <c r="ICW1386" s="127"/>
      <c r="ICX1386" s="127"/>
      <c r="ICY1386" s="127"/>
      <c r="ICZ1386" s="127"/>
      <c r="IDA1386" s="127"/>
      <c r="IDB1386" s="127"/>
      <c r="IDC1386" s="127"/>
      <c r="IDD1386" s="127"/>
      <c r="IDE1386" s="127"/>
      <c r="IDF1386" s="127"/>
      <c r="IDG1386" s="127"/>
      <c r="IDH1386" s="127"/>
      <c r="IDI1386" s="127"/>
      <c r="IDJ1386" s="127"/>
      <c r="IDK1386" s="127"/>
      <c r="IDL1386" s="127"/>
      <c r="IDM1386" s="127"/>
      <c r="IDN1386" s="127"/>
      <c r="IDO1386" s="127"/>
      <c r="IDP1386" s="127"/>
      <c r="IDQ1386" s="127"/>
      <c r="IDR1386" s="127"/>
      <c r="IDS1386" s="127"/>
      <c r="IDT1386" s="127"/>
      <c r="IDU1386" s="127"/>
      <c r="IDV1386" s="127"/>
      <c r="IDW1386" s="127"/>
      <c r="IDX1386" s="127"/>
      <c r="IDY1386" s="127"/>
      <c r="IDZ1386" s="127"/>
      <c r="IEA1386" s="127"/>
      <c r="IEB1386" s="127"/>
      <c r="IEC1386" s="127"/>
      <c r="IED1386" s="127"/>
      <c r="IEE1386" s="127"/>
      <c r="IEF1386" s="127"/>
      <c r="IEG1386" s="127"/>
      <c r="IEH1386" s="127"/>
      <c r="IEI1386" s="127"/>
      <c r="IEJ1386" s="127"/>
      <c r="IEK1386" s="127"/>
      <c r="IEL1386" s="127"/>
      <c r="IEM1386" s="127"/>
      <c r="IEN1386" s="127"/>
      <c r="IEO1386" s="127"/>
      <c r="IEP1386" s="127"/>
      <c r="IEQ1386" s="127"/>
      <c r="IER1386" s="127"/>
      <c r="IES1386" s="127"/>
      <c r="IET1386" s="127"/>
      <c r="IEU1386" s="127"/>
      <c r="IEV1386" s="127"/>
      <c r="IEW1386" s="127"/>
      <c r="IEX1386" s="127"/>
      <c r="IEY1386" s="127"/>
      <c r="IEZ1386" s="127"/>
      <c r="IFA1386" s="127"/>
      <c r="IFB1386" s="127"/>
      <c r="IFC1386" s="127"/>
      <c r="IFD1386" s="127"/>
      <c r="IFE1386" s="127"/>
      <c r="IFF1386" s="127"/>
      <c r="IFG1386" s="127"/>
      <c r="IFH1386" s="127"/>
      <c r="IFI1386" s="127"/>
      <c r="IFJ1386" s="127"/>
      <c r="IFK1386" s="127"/>
      <c r="IFL1386" s="127"/>
      <c r="IFM1386" s="127"/>
      <c r="IFN1386" s="127"/>
      <c r="IFO1386" s="127"/>
      <c r="IFP1386" s="127"/>
      <c r="IFQ1386" s="127"/>
      <c r="IFR1386" s="127"/>
      <c r="IFS1386" s="127"/>
      <c r="IFT1386" s="127"/>
      <c r="IFU1386" s="127"/>
      <c r="IFV1386" s="127"/>
      <c r="IFW1386" s="127"/>
      <c r="IFX1386" s="127"/>
      <c r="IFY1386" s="127"/>
      <c r="IFZ1386" s="127"/>
      <c r="IGA1386" s="127"/>
      <c r="IGB1386" s="127"/>
      <c r="IGC1386" s="127"/>
      <c r="IGD1386" s="127"/>
      <c r="IGE1386" s="127"/>
      <c r="IGF1386" s="127"/>
      <c r="IGG1386" s="127"/>
      <c r="IGH1386" s="127"/>
      <c r="IGI1386" s="127"/>
      <c r="IGJ1386" s="127"/>
      <c r="IGK1386" s="127"/>
      <c r="IGL1386" s="127"/>
      <c r="IGM1386" s="127"/>
      <c r="IGN1386" s="127"/>
      <c r="IGO1386" s="127"/>
      <c r="IGP1386" s="127"/>
      <c r="IGQ1386" s="127"/>
      <c r="IGR1386" s="127"/>
      <c r="IGS1386" s="127"/>
      <c r="IGT1386" s="127"/>
      <c r="IGU1386" s="127"/>
      <c r="IGV1386" s="127"/>
      <c r="IGW1386" s="127"/>
      <c r="IGX1386" s="127"/>
      <c r="IGY1386" s="127"/>
      <c r="IGZ1386" s="127"/>
      <c r="IHA1386" s="127"/>
      <c r="IHB1386" s="127"/>
      <c r="IHC1386" s="127"/>
      <c r="IHD1386" s="127"/>
      <c r="IHE1386" s="127"/>
      <c r="IHF1386" s="127"/>
      <c r="IHG1386" s="127"/>
      <c r="IHH1386" s="127"/>
      <c r="IHI1386" s="127"/>
      <c r="IHJ1386" s="127"/>
      <c r="IHK1386" s="127"/>
      <c r="IHL1386" s="127"/>
      <c r="IHM1386" s="127"/>
      <c r="IHN1386" s="127"/>
      <c r="IHO1386" s="127"/>
      <c r="IHP1386" s="127"/>
      <c r="IHQ1386" s="127"/>
      <c r="IHR1386" s="127"/>
      <c r="IHS1386" s="127"/>
      <c r="IHT1386" s="127"/>
      <c r="IHU1386" s="127"/>
      <c r="IHV1386" s="127"/>
      <c r="IHW1386" s="127"/>
      <c r="IHX1386" s="127"/>
      <c r="IHY1386" s="127"/>
      <c r="IHZ1386" s="127"/>
      <c r="IIA1386" s="127"/>
      <c r="IIB1386" s="127"/>
      <c r="IIC1386" s="127"/>
      <c r="IID1386" s="127"/>
      <c r="IIE1386" s="127"/>
      <c r="IIF1386" s="127"/>
      <c r="IIG1386" s="127"/>
      <c r="IIH1386" s="127"/>
      <c r="III1386" s="127"/>
      <c r="IIJ1386" s="127"/>
      <c r="IIK1386" s="127"/>
      <c r="IIL1386" s="127"/>
      <c r="IIM1386" s="127"/>
      <c r="IIN1386" s="127"/>
      <c r="IIO1386" s="127"/>
      <c r="IIP1386" s="127"/>
      <c r="IIQ1386" s="127"/>
      <c r="IIR1386" s="127"/>
      <c r="IIS1386" s="127"/>
      <c r="IIT1386" s="127"/>
      <c r="IIU1386" s="127"/>
      <c r="IIV1386" s="127"/>
      <c r="IIW1386" s="127"/>
      <c r="IIX1386" s="127"/>
      <c r="IIY1386" s="127"/>
      <c r="IIZ1386" s="127"/>
      <c r="IJA1386" s="127"/>
      <c r="IJB1386" s="127"/>
      <c r="IJC1386" s="127"/>
      <c r="IJD1386" s="127"/>
      <c r="IJE1386" s="127"/>
      <c r="IJF1386" s="127"/>
      <c r="IJG1386" s="127"/>
      <c r="IJH1386" s="127"/>
      <c r="IJI1386" s="127"/>
      <c r="IJJ1386" s="127"/>
      <c r="IJK1386" s="127"/>
      <c r="IJL1386" s="127"/>
      <c r="IJM1386" s="127"/>
      <c r="IJN1386" s="127"/>
      <c r="IJO1386" s="127"/>
      <c r="IJP1386" s="127"/>
      <c r="IJQ1386" s="127"/>
      <c r="IJR1386" s="127"/>
      <c r="IJS1386" s="127"/>
      <c r="IJT1386" s="127"/>
      <c r="IJU1386" s="127"/>
      <c r="IJV1386" s="127"/>
      <c r="IJW1386" s="127"/>
      <c r="IJX1386" s="127"/>
      <c r="IJY1386" s="127"/>
      <c r="IJZ1386" s="127"/>
      <c r="IKA1386" s="127"/>
      <c r="IKB1386" s="127"/>
      <c r="IKC1386" s="127"/>
      <c r="IKD1386" s="127"/>
      <c r="IKE1386" s="127"/>
      <c r="IKF1386" s="127"/>
      <c r="IKG1386" s="127"/>
      <c r="IKH1386" s="127"/>
      <c r="IKI1386" s="127"/>
      <c r="IKJ1386" s="127"/>
      <c r="IKK1386" s="127"/>
      <c r="IKL1386" s="127"/>
      <c r="IKM1386" s="127"/>
      <c r="IKN1386" s="127"/>
      <c r="IKO1386" s="127"/>
      <c r="IKP1386" s="127"/>
      <c r="IKQ1386" s="127"/>
      <c r="IKR1386" s="127"/>
      <c r="IKS1386" s="127"/>
      <c r="IKT1386" s="127"/>
      <c r="IKU1386" s="127"/>
      <c r="IKV1386" s="127"/>
      <c r="IKW1386" s="127"/>
      <c r="IKX1386" s="127"/>
      <c r="IKY1386" s="127"/>
      <c r="IKZ1386" s="127"/>
      <c r="ILA1386" s="127"/>
      <c r="ILB1386" s="127"/>
      <c r="ILC1386" s="127"/>
      <c r="ILD1386" s="127"/>
      <c r="ILE1386" s="127"/>
      <c r="ILF1386" s="127"/>
      <c r="ILG1386" s="127"/>
      <c r="ILH1386" s="127"/>
      <c r="ILI1386" s="127"/>
      <c r="ILJ1386" s="127"/>
      <c r="ILK1386" s="127"/>
      <c r="ILL1386" s="127"/>
      <c r="ILM1386" s="127"/>
      <c r="ILN1386" s="127"/>
      <c r="ILO1386" s="127"/>
      <c r="ILP1386" s="127"/>
      <c r="ILQ1386" s="127"/>
      <c r="ILR1386" s="127"/>
      <c r="ILS1386" s="127"/>
      <c r="ILT1386" s="127"/>
      <c r="ILU1386" s="127"/>
      <c r="ILV1386" s="127"/>
      <c r="ILW1386" s="127"/>
      <c r="ILX1386" s="127"/>
      <c r="ILY1386" s="127"/>
      <c r="ILZ1386" s="127"/>
      <c r="IMA1386" s="127"/>
      <c r="IMB1386" s="127"/>
      <c r="IMC1386" s="127"/>
      <c r="IMD1386" s="127"/>
      <c r="IME1386" s="127"/>
      <c r="IMF1386" s="127"/>
      <c r="IMG1386" s="127"/>
      <c r="IMH1386" s="127"/>
      <c r="IMI1386" s="127"/>
      <c r="IMJ1386" s="127"/>
      <c r="IMK1386" s="127"/>
      <c r="IML1386" s="127"/>
      <c r="IMM1386" s="127"/>
      <c r="IMN1386" s="127"/>
      <c r="IMO1386" s="127"/>
      <c r="IMP1386" s="127"/>
      <c r="IMQ1386" s="127"/>
      <c r="IMR1386" s="127"/>
      <c r="IMS1386" s="127"/>
      <c r="IMT1386" s="127"/>
      <c r="IMU1386" s="127"/>
      <c r="IMV1386" s="127"/>
      <c r="IMW1386" s="127"/>
      <c r="IMX1386" s="127"/>
      <c r="IMY1386" s="127"/>
      <c r="IMZ1386" s="127"/>
      <c r="INA1386" s="127"/>
      <c r="INB1386" s="127"/>
      <c r="INC1386" s="127"/>
      <c r="IND1386" s="127"/>
      <c r="INE1386" s="127"/>
      <c r="INF1386" s="127"/>
      <c r="ING1386" s="127"/>
      <c r="INH1386" s="127"/>
      <c r="INI1386" s="127"/>
      <c r="INJ1386" s="127"/>
      <c r="INK1386" s="127"/>
      <c r="INL1386" s="127"/>
      <c r="INM1386" s="127"/>
      <c r="INN1386" s="127"/>
      <c r="INO1386" s="127"/>
      <c r="INP1386" s="127"/>
      <c r="INQ1386" s="127"/>
      <c r="INR1386" s="127"/>
      <c r="INS1386" s="127"/>
      <c r="INT1386" s="127"/>
      <c r="INU1386" s="127"/>
      <c r="INV1386" s="127"/>
      <c r="INW1386" s="127"/>
      <c r="INX1386" s="127"/>
      <c r="INY1386" s="127"/>
      <c r="INZ1386" s="127"/>
      <c r="IOA1386" s="127"/>
      <c r="IOB1386" s="127"/>
      <c r="IOC1386" s="127"/>
      <c r="IOD1386" s="127"/>
      <c r="IOE1386" s="127"/>
      <c r="IOF1386" s="127"/>
      <c r="IOG1386" s="127"/>
      <c r="IOH1386" s="127"/>
      <c r="IOI1386" s="127"/>
      <c r="IOJ1386" s="127"/>
      <c r="IOK1386" s="127"/>
      <c r="IOL1386" s="127"/>
      <c r="IOM1386" s="127"/>
      <c r="ION1386" s="127"/>
      <c r="IOO1386" s="127"/>
      <c r="IOP1386" s="127"/>
      <c r="IOQ1386" s="127"/>
      <c r="IOR1386" s="127"/>
      <c r="IOS1386" s="127"/>
      <c r="IOT1386" s="127"/>
      <c r="IOU1386" s="127"/>
      <c r="IOV1386" s="127"/>
      <c r="IOW1386" s="127"/>
      <c r="IOX1386" s="127"/>
      <c r="IOY1386" s="127"/>
      <c r="IOZ1386" s="127"/>
      <c r="IPA1386" s="127"/>
      <c r="IPB1386" s="127"/>
      <c r="IPC1386" s="127"/>
      <c r="IPD1386" s="127"/>
      <c r="IPE1386" s="127"/>
      <c r="IPF1386" s="127"/>
      <c r="IPG1386" s="127"/>
      <c r="IPH1386" s="127"/>
      <c r="IPI1386" s="127"/>
      <c r="IPJ1386" s="127"/>
      <c r="IPK1386" s="127"/>
      <c r="IPL1386" s="127"/>
      <c r="IPM1386" s="127"/>
      <c r="IPN1386" s="127"/>
      <c r="IPO1386" s="127"/>
      <c r="IPP1386" s="127"/>
      <c r="IPQ1386" s="127"/>
      <c r="IPR1386" s="127"/>
      <c r="IPS1386" s="127"/>
      <c r="IPT1386" s="127"/>
      <c r="IPU1386" s="127"/>
      <c r="IPV1386" s="127"/>
      <c r="IPW1386" s="127"/>
      <c r="IPX1386" s="127"/>
      <c r="IPY1386" s="127"/>
      <c r="IPZ1386" s="127"/>
      <c r="IQA1386" s="127"/>
      <c r="IQB1386" s="127"/>
      <c r="IQC1386" s="127"/>
      <c r="IQD1386" s="127"/>
      <c r="IQE1386" s="127"/>
      <c r="IQF1386" s="127"/>
      <c r="IQG1386" s="127"/>
      <c r="IQH1386" s="127"/>
      <c r="IQI1386" s="127"/>
      <c r="IQJ1386" s="127"/>
      <c r="IQK1386" s="127"/>
      <c r="IQL1386" s="127"/>
      <c r="IQM1386" s="127"/>
      <c r="IQN1386" s="127"/>
      <c r="IQO1386" s="127"/>
      <c r="IQP1386" s="127"/>
      <c r="IQQ1386" s="127"/>
      <c r="IQR1386" s="127"/>
      <c r="IQS1386" s="127"/>
      <c r="IQT1386" s="127"/>
      <c r="IQU1386" s="127"/>
      <c r="IQV1386" s="127"/>
      <c r="IQW1386" s="127"/>
      <c r="IQX1386" s="127"/>
      <c r="IQY1386" s="127"/>
      <c r="IQZ1386" s="127"/>
      <c r="IRA1386" s="127"/>
      <c r="IRB1386" s="127"/>
      <c r="IRC1386" s="127"/>
      <c r="IRD1386" s="127"/>
      <c r="IRE1386" s="127"/>
      <c r="IRF1386" s="127"/>
      <c r="IRG1386" s="127"/>
      <c r="IRH1386" s="127"/>
      <c r="IRI1386" s="127"/>
      <c r="IRJ1386" s="127"/>
      <c r="IRK1386" s="127"/>
      <c r="IRL1386" s="127"/>
      <c r="IRM1386" s="127"/>
      <c r="IRN1386" s="127"/>
      <c r="IRO1386" s="127"/>
      <c r="IRP1386" s="127"/>
      <c r="IRQ1386" s="127"/>
      <c r="IRR1386" s="127"/>
      <c r="IRS1386" s="127"/>
      <c r="IRT1386" s="127"/>
      <c r="IRU1386" s="127"/>
      <c r="IRV1386" s="127"/>
      <c r="IRW1386" s="127"/>
      <c r="IRX1386" s="127"/>
      <c r="IRY1386" s="127"/>
      <c r="IRZ1386" s="127"/>
      <c r="ISA1386" s="127"/>
      <c r="ISB1386" s="127"/>
      <c r="ISC1386" s="127"/>
      <c r="ISD1386" s="127"/>
      <c r="ISE1386" s="127"/>
      <c r="ISF1386" s="127"/>
      <c r="ISG1386" s="127"/>
      <c r="ISH1386" s="127"/>
      <c r="ISI1386" s="127"/>
      <c r="ISJ1386" s="127"/>
      <c r="ISK1386" s="127"/>
      <c r="ISL1386" s="127"/>
      <c r="ISM1386" s="127"/>
      <c r="ISN1386" s="127"/>
      <c r="ISO1386" s="127"/>
      <c r="ISP1386" s="127"/>
      <c r="ISQ1386" s="127"/>
      <c r="ISR1386" s="127"/>
      <c r="ISS1386" s="127"/>
      <c r="IST1386" s="127"/>
      <c r="ISU1386" s="127"/>
      <c r="ISV1386" s="127"/>
      <c r="ISW1386" s="127"/>
      <c r="ISX1386" s="127"/>
      <c r="ISY1386" s="127"/>
      <c r="ISZ1386" s="127"/>
      <c r="ITA1386" s="127"/>
      <c r="ITB1386" s="127"/>
      <c r="ITC1386" s="127"/>
      <c r="ITD1386" s="127"/>
      <c r="ITE1386" s="127"/>
      <c r="ITF1386" s="127"/>
      <c r="ITG1386" s="127"/>
      <c r="ITH1386" s="127"/>
      <c r="ITI1386" s="127"/>
      <c r="ITJ1386" s="127"/>
      <c r="ITK1386" s="127"/>
      <c r="ITL1386" s="127"/>
      <c r="ITM1386" s="127"/>
      <c r="ITN1386" s="127"/>
      <c r="ITO1386" s="127"/>
      <c r="ITP1386" s="127"/>
      <c r="ITQ1386" s="127"/>
      <c r="ITR1386" s="127"/>
      <c r="ITS1386" s="127"/>
      <c r="ITT1386" s="127"/>
      <c r="ITU1386" s="127"/>
      <c r="ITV1386" s="127"/>
      <c r="ITW1386" s="127"/>
      <c r="ITX1386" s="127"/>
      <c r="ITY1386" s="127"/>
      <c r="ITZ1386" s="127"/>
      <c r="IUA1386" s="127"/>
      <c r="IUB1386" s="127"/>
      <c r="IUC1386" s="127"/>
      <c r="IUD1386" s="127"/>
      <c r="IUE1386" s="127"/>
      <c r="IUF1386" s="127"/>
      <c r="IUG1386" s="127"/>
      <c r="IUH1386" s="127"/>
      <c r="IUI1386" s="127"/>
      <c r="IUJ1386" s="127"/>
      <c r="IUK1386" s="127"/>
      <c r="IUL1386" s="127"/>
      <c r="IUM1386" s="127"/>
      <c r="IUN1386" s="127"/>
      <c r="IUO1386" s="127"/>
      <c r="IUP1386" s="127"/>
      <c r="IUQ1386" s="127"/>
      <c r="IUR1386" s="127"/>
      <c r="IUS1386" s="127"/>
      <c r="IUT1386" s="127"/>
      <c r="IUU1386" s="127"/>
      <c r="IUV1386" s="127"/>
      <c r="IUW1386" s="127"/>
      <c r="IUX1386" s="127"/>
      <c r="IUY1386" s="127"/>
      <c r="IUZ1386" s="127"/>
      <c r="IVA1386" s="127"/>
      <c r="IVB1386" s="127"/>
      <c r="IVC1386" s="127"/>
      <c r="IVD1386" s="127"/>
      <c r="IVE1386" s="127"/>
      <c r="IVF1386" s="127"/>
      <c r="IVG1386" s="127"/>
      <c r="IVH1386" s="127"/>
      <c r="IVI1386" s="127"/>
      <c r="IVJ1386" s="127"/>
      <c r="IVK1386" s="127"/>
      <c r="IVL1386" s="127"/>
      <c r="IVM1386" s="127"/>
      <c r="IVN1386" s="127"/>
      <c r="IVO1386" s="127"/>
      <c r="IVP1386" s="127"/>
      <c r="IVQ1386" s="127"/>
      <c r="IVR1386" s="127"/>
      <c r="IVS1386" s="127"/>
      <c r="IVT1386" s="127"/>
      <c r="IVU1386" s="127"/>
      <c r="IVV1386" s="127"/>
      <c r="IVW1386" s="127"/>
      <c r="IVX1386" s="127"/>
      <c r="IVY1386" s="127"/>
      <c r="IVZ1386" s="127"/>
      <c r="IWA1386" s="127"/>
      <c r="IWB1386" s="127"/>
      <c r="IWC1386" s="127"/>
      <c r="IWD1386" s="127"/>
      <c r="IWE1386" s="127"/>
      <c r="IWF1386" s="127"/>
      <c r="IWG1386" s="127"/>
      <c r="IWH1386" s="127"/>
      <c r="IWI1386" s="127"/>
      <c r="IWJ1386" s="127"/>
      <c r="IWK1386" s="127"/>
      <c r="IWL1386" s="127"/>
      <c r="IWM1386" s="127"/>
      <c r="IWN1386" s="127"/>
      <c r="IWO1386" s="127"/>
      <c r="IWP1386" s="127"/>
      <c r="IWQ1386" s="127"/>
      <c r="IWR1386" s="127"/>
      <c r="IWS1386" s="127"/>
      <c r="IWT1386" s="127"/>
      <c r="IWU1386" s="127"/>
      <c r="IWV1386" s="127"/>
      <c r="IWW1386" s="127"/>
      <c r="IWX1386" s="127"/>
      <c r="IWY1386" s="127"/>
      <c r="IWZ1386" s="127"/>
      <c r="IXA1386" s="127"/>
      <c r="IXB1386" s="127"/>
      <c r="IXC1386" s="127"/>
      <c r="IXD1386" s="127"/>
      <c r="IXE1386" s="127"/>
      <c r="IXF1386" s="127"/>
      <c r="IXG1386" s="127"/>
      <c r="IXH1386" s="127"/>
      <c r="IXI1386" s="127"/>
      <c r="IXJ1386" s="127"/>
      <c r="IXK1386" s="127"/>
      <c r="IXL1386" s="127"/>
      <c r="IXM1386" s="127"/>
      <c r="IXN1386" s="127"/>
      <c r="IXO1386" s="127"/>
      <c r="IXP1386" s="127"/>
      <c r="IXQ1386" s="127"/>
      <c r="IXR1386" s="127"/>
      <c r="IXS1386" s="127"/>
      <c r="IXT1386" s="127"/>
      <c r="IXU1386" s="127"/>
      <c r="IXV1386" s="127"/>
      <c r="IXW1386" s="127"/>
      <c r="IXX1386" s="127"/>
      <c r="IXY1386" s="127"/>
      <c r="IXZ1386" s="127"/>
      <c r="IYA1386" s="127"/>
      <c r="IYB1386" s="127"/>
      <c r="IYC1386" s="127"/>
      <c r="IYD1386" s="127"/>
      <c r="IYE1386" s="127"/>
      <c r="IYF1386" s="127"/>
      <c r="IYG1386" s="127"/>
      <c r="IYH1386" s="127"/>
      <c r="IYI1386" s="127"/>
      <c r="IYJ1386" s="127"/>
      <c r="IYK1386" s="127"/>
      <c r="IYL1386" s="127"/>
      <c r="IYM1386" s="127"/>
      <c r="IYN1386" s="127"/>
      <c r="IYO1386" s="127"/>
      <c r="IYP1386" s="127"/>
      <c r="IYQ1386" s="127"/>
      <c r="IYR1386" s="127"/>
      <c r="IYS1386" s="127"/>
      <c r="IYT1386" s="127"/>
      <c r="IYU1386" s="127"/>
      <c r="IYV1386" s="127"/>
      <c r="IYW1386" s="127"/>
      <c r="IYX1386" s="127"/>
      <c r="IYY1386" s="127"/>
      <c r="IYZ1386" s="127"/>
      <c r="IZA1386" s="127"/>
      <c r="IZB1386" s="127"/>
      <c r="IZC1386" s="127"/>
      <c r="IZD1386" s="127"/>
      <c r="IZE1386" s="127"/>
      <c r="IZF1386" s="127"/>
      <c r="IZG1386" s="127"/>
      <c r="IZH1386" s="127"/>
      <c r="IZI1386" s="127"/>
      <c r="IZJ1386" s="127"/>
      <c r="IZK1386" s="127"/>
      <c r="IZL1386" s="127"/>
      <c r="IZM1386" s="127"/>
      <c r="IZN1386" s="127"/>
      <c r="IZO1386" s="127"/>
      <c r="IZP1386" s="127"/>
      <c r="IZQ1386" s="127"/>
      <c r="IZR1386" s="127"/>
      <c r="IZS1386" s="127"/>
      <c r="IZT1386" s="127"/>
      <c r="IZU1386" s="127"/>
      <c r="IZV1386" s="127"/>
      <c r="IZW1386" s="127"/>
      <c r="IZX1386" s="127"/>
      <c r="IZY1386" s="127"/>
      <c r="IZZ1386" s="127"/>
      <c r="JAA1386" s="127"/>
      <c r="JAB1386" s="127"/>
      <c r="JAC1386" s="127"/>
      <c r="JAD1386" s="127"/>
      <c r="JAE1386" s="127"/>
      <c r="JAF1386" s="127"/>
      <c r="JAG1386" s="127"/>
      <c r="JAH1386" s="127"/>
      <c r="JAI1386" s="127"/>
      <c r="JAJ1386" s="127"/>
      <c r="JAK1386" s="127"/>
      <c r="JAL1386" s="127"/>
      <c r="JAM1386" s="127"/>
      <c r="JAN1386" s="127"/>
      <c r="JAO1386" s="127"/>
      <c r="JAP1386" s="127"/>
      <c r="JAQ1386" s="127"/>
      <c r="JAR1386" s="127"/>
      <c r="JAS1386" s="127"/>
      <c r="JAT1386" s="127"/>
      <c r="JAU1386" s="127"/>
      <c r="JAV1386" s="127"/>
      <c r="JAW1386" s="127"/>
      <c r="JAX1386" s="127"/>
      <c r="JAY1386" s="127"/>
      <c r="JAZ1386" s="127"/>
      <c r="JBA1386" s="127"/>
      <c r="JBB1386" s="127"/>
      <c r="JBC1386" s="127"/>
      <c r="JBD1386" s="127"/>
      <c r="JBE1386" s="127"/>
      <c r="JBF1386" s="127"/>
      <c r="JBG1386" s="127"/>
      <c r="JBH1386" s="127"/>
      <c r="JBI1386" s="127"/>
      <c r="JBJ1386" s="127"/>
      <c r="JBK1386" s="127"/>
      <c r="JBL1386" s="127"/>
      <c r="JBM1386" s="127"/>
      <c r="JBN1386" s="127"/>
      <c r="JBO1386" s="127"/>
      <c r="JBP1386" s="127"/>
      <c r="JBQ1386" s="127"/>
      <c r="JBR1386" s="127"/>
      <c r="JBS1386" s="127"/>
      <c r="JBT1386" s="127"/>
      <c r="JBU1386" s="127"/>
      <c r="JBV1386" s="127"/>
      <c r="JBW1386" s="127"/>
      <c r="JBX1386" s="127"/>
      <c r="JBY1386" s="127"/>
      <c r="JBZ1386" s="127"/>
      <c r="JCA1386" s="127"/>
      <c r="JCB1386" s="127"/>
      <c r="JCC1386" s="127"/>
      <c r="JCD1386" s="127"/>
      <c r="JCE1386" s="127"/>
      <c r="JCF1386" s="127"/>
      <c r="JCG1386" s="127"/>
      <c r="JCH1386" s="127"/>
      <c r="JCI1386" s="127"/>
      <c r="JCJ1386" s="127"/>
      <c r="JCK1386" s="127"/>
      <c r="JCL1386" s="127"/>
      <c r="JCM1386" s="127"/>
      <c r="JCN1386" s="127"/>
      <c r="JCO1386" s="127"/>
      <c r="JCP1386" s="127"/>
      <c r="JCQ1386" s="127"/>
      <c r="JCR1386" s="127"/>
      <c r="JCS1386" s="127"/>
      <c r="JCT1386" s="127"/>
      <c r="JCU1386" s="127"/>
      <c r="JCV1386" s="127"/>
      <c r="JCW1386" s="127"/>
      <c r="JCX1386" s="127"/>
      <c r="JCY1386" s="127"/>
      <c r="JCZ1386" s="127"/>
      <c r="JDA1386" s="127"/>
      <c r="JDB1386" s="127"/>
      <c r="JDC1386" s="127"/>
      <c r="JDD1386" s="127"/>
      <c r="JDE1386" s="127"/>
      <c r="JDF1386" s="127"/>
      <c r="JDG1386" s="127"/>
      <c r="JDH1386" s="127"/>
      <c r="JDI1386" s="127"/>
      <c r="JDJ1386" s="127"/>
      <c r="JDK1386" s="127"/>
      <c r="JDL1386" s="127"/>
      <c r="JDM1386" s="127"/>
      <c r="JDN1386" s="127"/>
      <c r="JDO1386" s="127"/>
      <c r="JDP1386" s="127"/>
      <c r="JDQ1386" s="127"/>
      <c r="JDR1386" s="127"/>
      <c r="JDS1386" s="127"/>
      <c r="JDT1386" s="127"/>
      <c r="JDU1386" s="127"/>
      <c r="JDV1386" s="127"/>
      <c r="JDW1386" s="127"/>
      <c r="JDX1386" s="127"/>
      <c r="JDY1386" s="127"/>
      <c r="JDZ1386" s="127"/>
      <c r="JEA1386" s="127"/>
      <c r="JEB1386" s="127"/>
      <c r="JEC1386" s="127"/>
      <c r="JED1386" s="127"/>
      <c r="JEE1386" s="127"/>
      <c r="JEF1386" s="127"/>
      <c r="JEG1386" s="127"/>
      <c r="JEH1386" s="127"/>
      <c r="JEI1386" s="127"/>
      <c r="JEJ1386" s="127"/>
      <c r="JEK1386" s="127"/>
      <c r="JEL1386" s="127"/>
      <c r="JEM1386" s="127"/>
      <c r="JEN1386" s="127"/>
      <c r="JEO1386" s="127"/>
      <c r="JEP1386" s="127"/>
      <c r="JEQ1386" s="127"/>
      <c r="JER1386" s="127"/>
      <c r="JES1386" s="127"/>
      <c r="JET1386" s="127"/>
      <c r="JEU1386" s="127"/>
      <c r="JEV1386" s="127"/>
      <c r="JEW1386" s="127"/>
      <c r="JEX1386" s="127"/>
      <c r="JEY1386" s="127"/>
      <c r="JEZ1386" s="127"/>
      <c r="JFA1386" s="127"/>
      <c r="JFB1386" s="127"/>
      <c r="JFC1386" s="127"/>
      <c r="JFD1386" s="127"/>
      <c r="JFE1386" s="127"/>
      <c r="JFF1386" s="127"/>
      <c r="JFG1386" s="127"/>
      <c r="JFH1386" s="127"/>
      <c r="JFI1386" s="127"/>
      <c r="JFJ1386" s="127"/>
      <c r="JFK1386" s="127"/>
      <c r="JFL1386" s="127"/>
      <c r="JFM1386" s="127"/>
      <c r="JFN1386" s="127"/>
      <c r="JFO1386" s="127"/>
      <c r="JFP1386" s="127"/>
      <c r="JFQ1386" s="127"/>
      <c r="JFR1386" s="127"/>
      <c r="JFS1386" s="127"/>
      <c r="JFT1386" s="127"/>
      <c r="JFU1386" s="127"/>
      <c r="JFV1386" s="127"/>
      <c r="JFW1386" s="127"/>
      <c r="JFX1386" s="127"/>
      <c r="JFY1386" s="127"/>
      <c r="JFZ1386" s="127"/>
      <c r="JGA1386" s="127"/>
      <c r="JGB1386" s="127"/>
      <c r="JGC1386" s="127"/>
      <c r="JGD1386" s="127"/>
      <c r="JGE1386" s="127"/>
      <c r="JGF1386" s="127"/>
      <c r="JGG1386" s="127"/>
      <c r="JGH1386" s="127"/>
      <c r="JGI1386" s="127"/>
      <c r="JGJ1386" s="127"/>
      <c r="JGK1386" s="127"/>
      <c r="JGL1386" s="127"/>
      <c r="JGM1386" s="127"/>
      <c r="JGN1386" s="127"/>
      <c r="JGO1386" s="127"/>
      <c r="JGP1386" s="127"/>
      <c r="JGQ1386" s="127"/>
      <c r="JGR1386" s="127"/>
      <c r="JGS1386" s="127"/>
      <c r="JGT1386" s="127"/>
      <c r="JGU1386" s="127"/>
      <c r="JGV1386" s="127"/>
      <c r="JGW1386" s="127"/>
      <c r="JGX1386" s="127"/>
      <c r="JGY1386" s="127"/>
      <c r="JGZ1386" s="127"/>
      <c r="JHA1386" s="127"/>
      <c r="JHB1386" s="127"/>
      <c r="JHC1386" s="127"/>
      <c r="JHD1386" s="127"/>
      <c r="JHE1386" s="127"/>
      <c r="JHF1386" s="127"/>
      <c r="JHG1386" s="127"/>
      <c r="JHH1386" s="127"/>
      <c r="JHI1386" s="127"/>
      <c r="JHJ1386" s="127"/>
      <c r="JHK1386" s="127"/>
      <c r="JHL1386" s="127"/>
      <c r="JHM1386" s="127"/>
      <c r="JHN1386" s="127"/>
      <c r="JHO1386" s="127"/>
      <c r="JHP1386" s="127"/>
      <c r="JHQ1386" s="127"/>
      <c r="JHR1386" s="127"/>
      <c r="JHS1386" s="127"/>
      <c r="JHT1386" s="127"/>
      <c r="JHU1386" s="127"/>
      <c r="JHV1386" s="127"/>
      <c r="JHW1386" s="127"/>
      <c r="JHX1386" s="127"/>
      <c r="JHY1386" s="127"/>
      <c r="JHZ1386" s="127"/>
      <c r="JIA1386" s="127"/>
      <c r="JIB1386" s="127"/>
      <c r="JIC1386" s="127"/>
      <c r="JID1386" s="127"/>
      <c r="JIE1386" s="127"/>
      <c r="JIF1386" s="127"/>
      <c r="JIG1386" s="127"/>
      <c r="JIH1386" s="127"/>
      <c r="JII1386" s="127"/>
      <c r="JIJ1386" s="127"/>
      <c r="JIK1386" s="127"/>
      <c r="JIL1386" s="127"/>
      <c r="JIM1386" s="127"/>
      <c r="JIN1386" s="127"/>
      <c r="JIO1386" s="127"/>
      <c r="JIP1386" s="127"/>
      <c r="JIQ1386" s="127"/>
      <c r="JIR1386" s="127"/>
      <c r="JIS1386" s="127"/>
      <c r="JIT1386" s="127"/>
      <c r="JIU1386" s="127"/>
      <c r="JIV1386" s="127"/>
      <c r="JIW1386" s="127"/>
      <c r="JIX1386" s="127"/>
      <c r="JIY1386" s="127"/>
      <c r="JIZ1386" s="127"/>
      <c r="JJA1386" s="127"/>
      <c r="JJB1386" s="127"/>
      <c r="JJC1386" s="127"/>
      <c r="JJD1386" s="127"/>
      <c r="JJE1386" s="127"/>
      <c r="JJF1386" s="127"/>
      <c r="JJG1386" s="127"/>
      <c r="JJH1386" s="127"/>
      <c r="JJI1386" s="127"/>
      <c r="JJJ1386" s="127"/>
      <c r="JJK1386" s="127"/>
      <c r="JJL1386" s="127"/>
      <c r="JJM1386" s="127"/>
      <c r="JJN1386" s="127"/>
      <c r="JJO1386" s="127"/>
      <c r="JJP1386" s="127"/>
      <c r="JJQ1386" s="127"/>
      <c r="JJR1386" s="127"/>
      <c r="JJS1386" s="127"/>
      <c r="JJT1386" s="127"/>
      <c r="JJU1386" s="127"/>
      <c r="JJV1386" s="127"/>
      <c r="JJW1386" s="127"/>
      <c r="JJX1386" s="127"/>
      <c r="JJY1386" s="127"/>
      <c r="JJZ1386" s="127"/>
      <c r="JKA1386" s="127"/>
      <c r="JKB1386" s="127"/>
      <c r="JKC1386" s="127"/>
      <c r="JKD1386" s="127"/>
      <c r="JKE1386" s="127"/>
      <c r="JKF1386" s="127"/>
      <c r="JKG1386" s="127"/>
      <c r="JKH1386" s="127"/>
      <c r="JKI1386" s="127"/>
      <c r="JKJ1386" s="127"/>
      <c r="JKK1386" s="127"/>
      <c r="JKL1386" s="127"/>
      <c r="JKM1386" s="127"/>
      <c r="JKN1386" s="127"/>
      <c r="JKO1386" s="127"/>
      <c r="JKP1386" s="127"/>
      <c r="JKQ1386" s="127"/>
      <c r="JKR1386" s="127"/>
      <c r="JKS1386" s="127"/>
      <c r="JKT1386" s="127"/>
      <c r="JKU1386" s="127"/>
      <c r="JKV1386" s="127"/>
      <c r="JKW1386" s="127"/>
      <c r="JKX1386" s="127"/>
      <c r="JKY1386" s="127"/>
      <c r="JKZ1386" s="127"/>
      <c r="JLA1386" s="127"/>
      <c r="JLB1386" s="127"/>
      <c r="JLC1386" s="127"/>
      <c r="JLD1386" s="127"/>
      <c r="JLE1386" s="127"/>
      <c r="JLF1386" s="127"/>
      <c r="JLG1386" s="127"/>
      <c r="JLH1386" s="127"/>
      <c r="JLI1386" s="127"/>
      <c r="JLJ1386" s="127"/>
      <c r="JLK1386" s="127"/>
      <c r="JLL1386" s="127"/>
      <c r="JLM1386" s="127"/>
      <c r="JLN1386" s="127"/>
      <c r="JLO1386" s="127"/>
      <c r="JLP1386" s="127"/>
      <c r="JLQ1386" s="127"/>
      <c r="JLR1386" s="127"/>
      <c r="JLS1386" s="127"/>
      <c r="JLT1386" s="127"/>
      <c r="JLU1386" s="127"/>
      <c r="JLV1386" s="127"/>
      <c r="JLW1386" s="127"/>
      <c r="JLX1386" s="127"/>
      <c r="JLY1386" s="127"/>
      <c r="JLZ1386" s="127"/>
      <c r="JMA1386" s="127"/>
      <c r="JMB1386" s="127"/>
      <c r="JMC1386" s="127"/>
      <c r="JMD1386" s="127"/>
      <c r="JME1386" s="127"/>
      <c r="JMF1386" s="127"/>
      <c r="JMG1386" s="127"/>
      <c r="JMH1386" s="127"/>
      <c r="JMI1386" s="127"/>
      <c r="JMJ1386" s="127"/>
      <c r="JMK1386" s="127"/>
      <c r="JML1386" s="127"/>
      <c r="JMM1386" s="127"/>
      <c r="JMN1386" s="127"/>
      <c r="JMO1386" s="127"/>
      <c r="JMP1386" s="127"/>
      <c r="JMQ1386" s="127"/>
      <c r="JMR1386" s="127"/>
      <c r="JMS1386" s="127"/>
      <c r="JMT1386" s="127"/>
      <c r="JMU1386" s="127"/>
      <c r="JMV1386" s="127"/>
      <c r="JMW1386" s="127"/>
      <c r="JMX1386" s="127"/>
      <c r="JMY1386" s="127"/>
      <c r="JMZ1386" s="127"/>
      <c r="JNA1386" s="127"/>
      <c r="JNB1386" s="127"/>
      <c r="JNC1386" s="127"/>
      <c r="JND1386" s="127"/>
      <c r="JNE1386" s="127"/>
      <c r="JNF1386" s="127"/>
      <c r="JNG1386" s="127"/>
      <c r="JNH1386" s="127"/>
      <c r="JNI1386" s="127"/>
      <c r="JNJ1386" s="127"/>
      <c r="JNK1386" s="127"/>
      <c r="JNL1386" s="127"/>
      <c r="JNM1386" s="127"/>
      <c r="JNN1386" s="127"/>
      <c r="JNO1386" s="127"/>
      <c r="JNP1386" s="127"/>
      <c r="JNQ1386" s="127"/>
      <c r="JNR1386" s="127"/>
      <c r="JNS1386" s="127"/>
      <c r="JNT1386" s="127"/>
      <c r="JNU1386" s="127"/>
      <c r="JNV1386" s="127"/>
      <c r="JNW1386" s="127"/>
      <c r="JNX1386" s="127"/>
      <c r="JNY1386" s="127"/>
      <c r="JNZ1386" s="127"/>
      <c r="JOA1386" s="127"/>
      <c r="JOB1386" s="127"/>
      <c r="JOC1386" s="127"/>
      <c r="JOD1386" s="127"/>
      <c r="JOE1386" s="127"/>
      <c r="JOF1386" s="127"/>
      <c r="JOG1386" s="127"/>
      <c r="JOH1386" s="127"/>
      <c r="JOI1386" s="127"/>
      <c r="JOJ1386" s="127"/>
      <c r="JOK1386" s="127"/>
      <c r="JOL1386" s="127"/>
      <c r="JOM1386" s="127"/>
      <c r="JON1386" s="127"/>
      <c r="JOO1386" s="127"/>
      <c r="JOP1386" s="127"/>
      <c r="JOQ1386" s="127"/>
      <c r="JOR1386" s="127"/>
      <c r="JOS1386" s="127"/>
      <c r="JOT1386" s="127"/>
      <c r="JOU1386" s="127"/>
      <c r="JOV1386" s="127"/>
      <c r="JOW1386" s="127"/>
      <c r="JOX1386" s="127"/>
      <c r="JOY1386" s="127"/>
      <c r="JOZ1386" s="127"/>
      <c r="JPA1386" s="127"/>
      <c r="JPB1386" s="127"/>
      <c r="JPC1386" s="127"/>
      <c r="JPD1386" s="127"/>
      <c r="JPE1386" s="127"/>
      <c r="JPF1386" s="127"/>
      <c r="JPG1386" s="127"/>
      <c r="JPH1386" s="127"/>
      <c r="JPI1386" s="127"/>
      <c r="JPJ1386" s="127"/>
      <c r="JPK1386" s="127"/>
      <c r="JPL1386" s="127"/>
      <c r="JPM1386" s="127"/>
      <c r="JPN1386" s="127"/>
      <c r="JPO1386" s="127"/>
      <c r="JPP1386" s="127"/>
      <c r="JPQ1386" s="127"/>
      <c r="JPR1386" s="127"/>
      <c r="JPS1386" s="127"/>
      <c r="JPT1386" s="127"/>
      <c r="JPU1386" s="127"/>
      <c r="JPV1386" s="127"/>
      <c r="JPW1386" s="127"/>
      <c r="JPX1386" s="127"/>
      <c r="JPY1386" s="127"/>
      <c r="JPZ1386" s="127"/>
      <c r="JQA1386" s="127"/>
      <c r="JQB1386" s="127"/>
      <c r="JQC1386" s="127"/>
      <c r="JQD1386" s="127"/>
      <c r="JQE1386" s="127"/>
      <c r="JQF1386" s="127"/>
      <c r="JQG1386" s="127"/>
      <c r="JQH1386" s="127"/>
      <c r="JQI1386" s="127"/>
      <c r="JQJ1386" s="127"/>
      <c r="JQK1386" s="127"/>
      <c r="JQL1386" s="127"/>
      <c r="JQM1386" s="127"/>
      <c r="JQN1386" s="127"/>
      <c r="JQO1386" s="127"/>
      <c r="JQP1386" s="127"/>
      <c r="JQQ1386" s="127"/>
      <c r="JQR1386" s="127"/>
      <c r="JQS1386" s="127"/>
      <c r="JQT1386" s="127"/>
      <c r="JQU1386" s="127"/>
      <c r="JQV1386" s="127"/>
      <c r="JQW1386" s="127"/>
      <c r="JQX1386" s="127"/>
      <c r="JQY1386" s="127"/>
      <c r="JQZ1386" s="127"/>
      <c r="JRA1386" s="127"/>
      <c r="JRB1386" s="127"/>
      <c r="JRC1386" s="127"/>
      <c r="JRD1386" s="127"/>
      <c r="JRE1386" s="127"/>
      <c r="JRF1386" s="127"/>
      <c r="JRG1386" s="127"/>
      <c r="JRH1386" s="127"/>
      <c r="JRI1386" s="127"/>
      <c r="JRJ1386" s="127"/>
      <c r="JRK1386" s="127"/>
      <c r="JRL1386" s="127"/>
      <c r="JRM1386" s="127"/>
      <c r="JRN1386" s="127"/>
      <c r="JRO1386" s="127"/>
      <c r="JRP1386" s="127"/>
      <c r="JRQ1386" s="127"/>
      <c r="JRR1386" s="127"/>
      <c r="JRS1386" s="127"/>
      <c r="JRT1386" s="127"/>
      <c r="JRU1386" s="127"/>
      <c r="JRV1386" s="127"/>
      <c r="JRW1386" s="127"/>
      <c r="JRX1386" s="127"/>
      <c r="JRY1386" s="127"/>
      <c r="JRZ1386" s="127"/>
      <c r="JSA1386" s="127"/>
      <c r="JSB1386" s="127"/>
      <c r="JSC1386" s="127"/>
      <c r="JSD1386" s="127"/>
      <c r="JSE1386" s="127"/>
      <c r="JSF1386" s="127"/>
      <c r="JSG1386" s="127"/>
      <c r="JSH1386" s="127"/>
      <c r="JSI1386" s="127"/>
      <c r="JSJ1386" s="127"/>
      <c r="JSK1386" s="127"/>
      <c r="JSL1386" s="127"/>
      <c r="JSM1386" s="127"/>
      <c r="JSN1386" s="127"/>
      <c r="JSO1386" s="127"/>
      <c r="JSP1386" s="127"/>
      <c r="JSQ1386" s="127"/>
      <c r="JSR1386" s="127"/>
      <c r="JSS1386" s="127"/>
      <c r="JST1386" s="127"/>
      <c r="JSU1386" s="127"/>
      <c r="JSV1386" s="127"/>
      <c r="JSW1386" s="127"/>
      <c r="JSX1386" s="127"/>
      <c r="JSY1386" s="127"/>
      <c r="JSZ1386" s="127"/>
      <c r="JTA1386" s="127"/>
      <c r="JTB1386" s="127"/>
      <c r="JTC1386" s="127"/>
      <c r="JTD1386" s="127"/>
      <c r="JTE1386" s="127"/>
      <c r="JTF1386" s="127"/>
      <c r="JTG1386" s="127"/>
      <c r="JTH1386" s="127"/>
      <c r="JTI1386" s="127"/>
      <c r="JTJ1386" s="127"/>
      <c r="JTK1386" s="127"/>
      <c r="JTL1386" s="127"/>
      <c r="JTM1386" s="127"/>
      <c r="JTN1386" s="127"/>
      <c r="JTO1386" s="127"/>
      <c r="JTP1386" s="127"/>
      <c r="JTQ1386" s="127"/>
      <c r="JTR1386" s="127"/>
      <c r="JTS1386" s="127"/>
      <c r="JTT1386" s="127"/>
      <c r="JTU1386" s="127"/>
      <c r="JTV1386" s="127"/>
      <c r="JTW1386" s="127"/>
      <c r="JTX1386" s="127"/>
      <c r="JTY1386" s="127"/>
      <c r="JTZ1386" s="127"/>
      <c r="JUA1386" s="127"/>
      <c r="JUB1386" s="127"/>
      <c r="JUC1386" s="127"/>
      <c r="JUD1386" s="127"/>
      <c r="JUE1386" s="127"/>
      <c r="JUF1386" s="127"/>
      <c r="JUG1386" s="127"/>
      <c r="JUH1386" s="127"/>
      <c r="JUI1386" s="127"/>
      <c r="JUJ1386" s="127"/>
      <c r="JUK1386" s="127"/>
      <c r="JUL1386" s="127"/>
      <c r="JUM1386" s="127"/>
      <c r="JUN1386" s="127"/>
      <c r="JUO1386" s="127"/>
      <c r="JUP1386" s="127"/>
      <c r="JUQ1386" s="127"/>
      <c r="JUR1386" s="127"/>
      <c r="JUS1386" s="127"/>
      <c r="JUT1386" s="127"/>
      <c r="JUU1386" s="127"/>
      <c r="JUV1386" s="127"/>
      <c r="JUW1386" s="127"/>
      <c r="JUX1386" s="127"/>
      <c r="JUY1386" s="127"/>
      <c r="JUZ1386" s="127"/>
      <c r="JVA1386" s="127"/>
      <c r="JVB1386" s="127"/>
      <c r="JVC1386" s="127"/>
      <c r="JVD1386" s="127"/>
      <c r="JVE1386" s="127"/>
      <c r="JVF1386" s="127"/>
      <c r="JVG1386" s="127"/>
      <c r="JVH1386" s="127"/>
      <c r="JVI1386" s="127"/>
      <c r="JVJ1386" s="127"/>
      <c r="JVK1386" s="127"/>
      <c r="JVL1386" s="127"/>
      <c r="JVM1386" s="127"/>
      <c r="JVN1386" s="127"/>
      <c r="JVO1386" s="127"/>
      <c r="JVP1386" s="127"/>
      <c r="JVQ1386" s="127"/>
      <c r="JVR1386" s="127"/>
      <c r="JVS1386" s="127"/>
      <c r="JVT1386" s="127"/>
      <c r="JVU1386" s="127"/>
      <c r="JVV1386" s="127"/>
      <c r="JVW1386" s="127"/>
      <c r="JVX1386" s="127"/>
      <c r="JVY1386" s="127"/>
      <c r="JVZ1386" s="127"/>
      <c r="JWA1386" s="127"/>
      <c r="JWB1386" s="127"/>
      <c r="JWC1386" s="127"/>
      <c r="JWD1386" s="127"/>
      <c r="JWE1386" s="127"/>
      <c r="JWF1386" s="127"/>
      <c r="JWG1386" s="127"/>
      <c r="JWH1386" s="127"/>
      <c r="JWI1386" s="127"/>
      <c r="JWJ1386" s="127"/>
      <c r="JWK1386" s="127"/>
      <c r="JWL1386" s="127"/>
      <c r="JWM1386" s="127"/>
      <c r="JWN1386" s="127"/>
      <c r="JWO1386" s="127"/>
      <c r="JWP1386" s="127"/>
      <c r="JWQ1386" s="127"/>
      <c r="JWR1386" s="127"/>
      <c r="JWS1386" s="127"/>
      <c r="JWT1386" s="127"/>
      <c r="JWU1386" s="127"/>
      <c r="JWV1386" s="127"/>
      <c r="JWW1386" s="127"/>
      <c r="JWX1386" s="127"/>
      <c r="JWY1386" s="127"/>
      <c r="JWZ1386" s="127"/>
      <c r="JXA1386" s="127"/>
      <c r="JXB1386" s="127"/>
      <c r="JXC1386" s="127"/>
      <c r="JXD1386" s="127"/>
      <c r="JXE1386" s="127"/>
      <c r="JXF1386" s="127"/>
      <c r="JXG1386" s="127"/>
      <c r="JXH1386" s="127"/>
      <c r="JXI1386" s="127"/>
      <c r="JXJ1386" s="127"/>
      <c r="JXK1386" s="127"/>
      <c r="JXL1386" s="127"/>
      <c r="JXM1386" s="127"/>
      <c r="JXN1386" s="127"/>
      <c r="JXO1386" s="127"/>
      <c r="JXP1386" s="127"/>
      <c r="JXQ1386" s="127"/>
      <c r="JXR1386" s="127"/>
      <c r="JXS1386" s="127"/>
      <c r="JXT1386" s="127"/>
      <c r="JXU1386" s="127"/>
      <c r="JXV1386" s="127"/>
      <c r="JXW1386" s="127"/>
      <c r="JXX1386" s="127"/>
      <c r="JXY1386" s="127"/>
      <c r="JXZ1386" s="127"/>
      <c r="JYA1386" s="127"/>
      <c r="JYB1386" s="127"/>
      <c r="JYC1386" s="127"/>
      <c r="JYD1386" s="127"/>
      <c r="JYE1386" s="127"/>
      <c r="JYF1386" s="127"/>
      <c r="JYG1386" s="127"/>
      <c r="JYH1386" s="127"/>
      <c r="JYI1386" s="127"/>
      <c r="JYJ1386" s="127"/>
      <c r="JYK1386" s="127"/>
      <c r="JYL1386" s="127"/>
      <c r="JYM1386" s="127"/>
      <c r="JYN1386" s="127"/>
      <c r="JYO1386" s="127"/>
      <c r="JYP1386" s="127"/>
      <c r="JYQ1386" s="127"/>
      <c r="JYR1386" s="127"/>
      <c r="JYS1386" s="127"/>
      <c r="JYT1386" s="127"/>
      <c r="JYU1386" s="127"/>
      <c r="JYV1386" s="127"/>
      <c r="JYW1386" s="127"/>
      <c r="JYX1386" s="127"/>
      <c r="JYY1386" s="127"/>
      <c r="JYZ1386" s="127"/>
      <c r="JZA1386" s="127"/>
      <c r="JZB1386" s="127"/>
      <c r="JZC1386" s="127"/>
      <c r="JZD1386" s="127"/>
      <c r="JZE1386" s="127"/>
      <c r="JZF1386" s="127"/>
      <c r="JZG1386" s="127"/>
      <c r="JZH1386" s="127"/>
      <c r="JZI1386" s="127"/>
      <c r="JZJ1386" s="127"/>
      <c r="JZK1386" s="127"/>
      <c r="JZL1386" s="127"/>
      <c r="JZM1386" s="127"/>
      <c r="JZN1386" s="127"/>
      <c r="JZO1386" s="127"/>
      <c r="JZP1386" s="127"/>
      <c r="JZQ1386" s="127"/>
      <c r="JZR1386" s="127"/>
      <c r="JZS1386" s="127"/>
      <c r="JZT1386" s="127"/>
      <c r="JZU1386" s="127"/>
      <c r="JZV1386" s="127"/>
      <c r="JZW1386" s="127"/>
      <c r="JZX1386" s="127"/>
      <c r="JZY1386" s="127"/>
      <c r="JZZ1386" s="127"/>
      <c r="KAA1386" s="127"/>
      <c r="KAB1386" s="127"/>
      <c r="KAC1386" s="127"/>
      <c r="KAD1386" s="127"/>
      <c r="KAE1386" s="127"/>
      <c r="KAF1386" s="127"/>
      <c r="KAG1386" s="127"/>
      <c r="KAH1386" s="127"/>
      <c r="KAI1386" s="127"/>
      <c r="KAJ1386" s="127"/>
      <c r="KAK1386" s="127"/>
      <c r="KAL1386" s="127"/>
      <c r="KAM1386" s="127"/>
      <c r="KAN1386" s="127"/>
      <c r="KAO1386" s="127"/>
      <c r="KAP1386" s="127"/>
      <c r="KAQ1386" s="127"/>
      <c r="KAR1386" s="127"/>
      <c r="KAS1386" s="127"/>
      <c r="KAT1386" s="127"/>
      <c r="KAU1386" s="127"/>
      <c r="KAV1386" s="127"/>
      <c r="KAW1386" s="127"/>
      <c r="KAX1386" s="127"/>
      <c r="KAY1386" s="127"/>
      <c r="KAZ1386" s="127"/>
      <c r="KBA1386" s="127"/>
      <c r="KBB1386" s="127"/>
      <c r="KBC1386" s="127"/>
      <c r="KBD1386" s="127"/>
      <c r="KBE1386" s="127"/>
      <c r="KBF1386" s="127"/>
      <c r="KBG1386" s="127"/>
      <c r="KBH1386" s="127"/>
      <c r="KBI1386" s="127"/>
      <c r="KBJ1386" s="127"/>
      <c r="KBK1386" s="127"/>
      <c r="KBL1386" s="127"/>
      <c r="KBM1386" s="127"/>
      <c r="KBN1386" s="127"/>
      <c r="KBO1386" s="127"/>
      <c r="KBP1386" s="127"/>
      <c r="KBQ1386" s="127"/>
      <c r="KBR1386" s="127"/>
      <c r="KBS1386" s="127"/>
      <c r="KBT1386" s="127"/>
      <c r="KBU1386" s="127"/>
      <c r="KBV1386" s="127"/>
      <c r="KBW1386" s="127"/>
      <c r="KBX1386" s="127"/>
      <c r="KBY1386" s="127"/>
      <c r="KBZ1386" s="127"/>
      <c r="KCA1386" s="127"/>
      <c r="KCB1386" s="127"/>
      <c r="KCC1386" s="127"/>
      <c r="KCD1386" s="127"/>
      <c r="KCE1386" s="127"/>
      <c r="KCF1386" s="127"/>
      <c r="KCG1386" s="127"/>
      <c r="KCH1386" s="127"/>
      <c r="KCI1386" s="127"/>
      <c r="KCJ1386" s="127"/>
      <c r="KCK1386" s="127"/>
      <c r="KCL1386" s="127"/>
      <c r="KCM1386" s="127"/>
      <c r="KCN1386" s="127"/>
      <c r="KCO1386" s="127"/>
      <c r="KCP1386" s="127"/>
      <c r="KCQ1386" s="127"/>
      <c r="KCR1386" s="127"/>
      <c r="KCS1386" s="127"/>
      <c r="KCT1386" s="127"/>
      <c r="KCU1386" s="127"/>
      <c r="KCV1386" s="127"/>
      <c r="KCW1386" s="127"/>
      <c r="KCX1386" s="127"/>
      <c r="KCY1386" s="127"/>
      <c r="KCZ1386" s="127"/>
      <c r="KDA1386" s="127"/>
      <c r="KDB1386" s="127"/>
      <c r="KDC1386" s="127"/>
      <c r="KDD1386" s="127"/>
      <c r="KDE1386" s="127"/>
      <c r="KDF1386" s="127"/>
      <c r="KDG1386" s="127"/>
      <c r="KDH1386" s="127"/>
      <c r="KDI1386" s="127"/>
      <c r="KDJ1386" s="127"/>
      <c r="KDK1386" s="127"/>
      <c r="KDL1386" s="127"/>
      <c r="KDM1386" s="127"/>
      <c r="KDN1386" s="127"/>
      <c r="KDO1386" s="127"/>
      <c r="KDP1386" s="127"/>
      <c r="KDQ1386" s="127"/>
      <c r="KDR1386" s="127"/>
      <c r="KDS1386" s="127"/>
      <c r="KDT1386" s="127"/>
      <c r="KDU1386" s="127"/>
      <c r="KDV1386" s="127"/>
      <c r="KDW1386" s="127"/>
      <c r="KDX1386" s="127"/>
      <c r="KDY1386" s="127"/>
      <c r="KDZ1386" s="127"/>
      <c r="KEA1386" s="127"/>
      <c r="KEB1386" s="127"/>
      <c r="KEC1386" s="127"/>
      <c r="KED1386" s="127"/>
      <c r="KEE1386" s="127"/>
      <c r="KEF1386" s="127"/>
      <c r="KEG1386" s="127"/>
      <c r="KEH1386" s="127"/>
      <c r="KEI1386" s="127"/>
      <c r="KEJ1386" s="127"/>
      <c r="KEK1386" s="127"/>
      <c r="KEL1386" s="127"/>
      <c r="KEM1386" s="127"/>
      <c r="KEN1386" s="127"/>
      <c r="KEO1386" s="127"/>
      <c r="KEP1386" s="127"/>
      <c r="KEQ1386" s="127"/>
      <c r="KER1386" s="127"/>
      <c r="KES1386" s="127"/>
      <c r="KET1386" s="127"/>
      <c r="KEU1386" s="127"/>
      <c r="KEV1386" s="127"/>
      <c r="KEW1386" s="127"/>
      <c r="KEX1386" s="127"/>
      <c r="KEY1386" s="127"/>
      <c r="KEZ1386" s="127"/>
      <c r="KFA1386" s="127"/>
      <c r="KFB1386" s="127"/>
      <c r="KFC1386" s="127"/>
      <c r="KFD1386" s="127"/>
      <c r="KFE1386" s="127"/>
      <c r="KFF1386" s="127"/>
      <c r="KFG1386" s="127"/>
      <c r="KFH1386" s="127"/>
      <c r="KFI1386" s="127"/>
      <c r="KFJ1386" s="127"/>
      <c r="KFK1386" s="127"/>
      <c r="KFL1386" s="127"/>
      <c r="KFM1386" s="127"/>
      <c r="KFN1386" s="127"/>
      <c r="KFO1386" s="127"/>
      <c r="KFP1386" s="127"/>
      <c r="KFQ1386" s="127"/>
      <c r="KFR1386" s="127"/>
      <c r="KFS1386" s="127"/>
      <c r="KFT1386" s="127"/>
      <c r="KFU1386" s="127"/>
      <c r="KFV1386" s="127"/>
      <c r="KFW1386" s="127"/>
      <c r="KFX1386" s="127"/>
      <c r="KFY1386" s="127"/>
      <c r="KFZ1386" s="127"/>
      <c r="KGA1386" s="127"/>
      <c r="KGB1386" s="127"/>
      <c r="KGC1386" s="127"/>
      <c r="KGD1386" s="127"/>
      <c r="KGE1386" s="127"/>
      <c r="KGF1386" s="127"/>
      <c r="KGG1386" s="127"/>
      <c r="KGH1386" s="127"/>
      <c r="KGI1386" s="127"/>
      <c r="KGJ1386" s="127"/>
      <c r="KGK1386" s="127"/>
      <c r="KGL1386" s="127"/>
      <c r="KGM1386" s="127"/>
      <c r="KGN1386" s="127"/>
      <c r="KGO1386" s="127"/>
      <c r="KGP1386" s="127"/>
      <c r="KGQ1386" s="127"/>
      <c r="KGR1386" s="127"/>
      <c r="KGS1386" s="127"/>
      <c r="KGT1386" s="127"/>
      <c r="KGU1386" s="127"/>
      <c r="KGV1386" s="127"/>
      <c r="KGW1386" s="127"/>
      <c r="KGX1386" s="127"/>
      <c r="KGY1386" s="127"/>
      <c r="KGZ1386" s="127"/>
      <c r="KHA1386" s="127"/>
      <c r="KHB1386" s="127"/>
      <c r="KHC1386" s="127"/>
      <c r="KHD1386" s="127"/>
      <c r="KHE1386" s="127"/>
      <c r="KHF1386" s="127"/>
      <c r="KHG1386" s="127"/>
      <c r="KHH1386" s="127"/>
      <c r="KHI1386" s="127"/>
      <c r="KHJ1386" s="127"/>
      <c r="KHK1386" s="127"/>
      <c r="KHL1386" s="127"/>
      <c r="KHM1386" s="127"/>
      <c r="KHN1386" s="127"/>
      <c r="KHO1386" s="127"/>
      <c r="KHP1386" s="127"/>
      <c r="KHQ1386" s="127"/>
      <c r="KHR1386" s="127"/>
      <c r="KHS1386" s="127"/>
      <c r="KHT1386" s="127"/>
      <c r="KHU1386" s="127"/>
      <c r="KHV1386" s="127"/>
      <c r="KHW1386" s="127"/>
      <c r="KHX1386" s="127"/>
      <c r="KHY1386" s="127"/>
      <c r="KHZ1386" s="127"/>
      <c r="KIA1386" s="127"/>
      <c r="KIB1386" s="127"/>
      <c r="KIC1386" s="127"/>
      <c r="KID1386" s="127"/>
      <c r="KIE1386" s="127"/>
      <c r="KIF1386" s="127"/>
      <c r="KIG1386" s="127"/>
      <c r="KIH1386" s="127"/>
      <c r="KII1386" s="127"/>
      <c r="KIJ1386" s="127"/>
      <c r="KIK1386" s="127"/>
      <c r="KIL1386" s="127"/>
      <c r="KIM1386" s="127"/>
      <c r="KIN1386" s="127"/>
      <c r="KIO1386" s="127"/>
      <c r="KIP1386" s="127"/>
      <c r="KIQ1386" s="127"/>
      <c r="KIR1386" s="127"/>
      <c r="KIS1386" s="127"/>
      <c r="KIT1386" s="127"/>
      <c r="KIU1386" s="127"/>
      <c r="KIV1386" s="127"/>
      <c r="KIW1386" s="127"/>
      <c r="KIX1386" s="127"/>
      <c r="KIY1386" s="127"/>
      <c r="KIZ1386" s="127"/>
      <c r="KJA1386" s="127"/>
      <c r="KJB1386" s="127"/>
      <c r="KJC1386" s="127"/>
      <c r="KJD1386" s="127"/>
      <c r="KJE1386" s="127"/>
      <c r="KJF1386" s="127"/>
      <c r="KJG1386" s="127"/>
      <c r="KJH1386" s="127"/>
      <c r="KJI1386" s="127"/>
      <c r="KJJ1386" s="127"/>
      <c r="KJK1386" s="127"/>
      <c r="KJL1386" s="127"/>
      <c r="KJM1386" s="127"/>
      <c r="KJN1386" s="127"/>
      <c r="KJO1386" s="127"/>
      <c r="KJP1386" s="127"/>
      <c r="KJQ1386" s="127"/>
      <c r="KJR1386" s="127"/>
      <c r="KJS1386" s="127"/>
      <c r="KJT1386" s="127"/>
      <c r="KJU1386" s="127"/>
      <c r="KJV1386" s="127"/>
      <c r="KJW1386" s="127"/>
      <c r="KJX1386" s="127"/>
      <c r="KJY1386" s="127"/>
      <c r="KJZ1386" s="127"/>
      <c r="KKA1386" s="127"/>
      <c r="KKB1386" s="127"/>
      <c r="KKC1386" s="127"/>
      <c r="KKD1386" s="127"/>
      <c r="KKE1386" s="127"/>
      <c r="KKF1386" s="127"/>
      <c r="KKG1386" s="127"/>
      <c r="KKH1386" s="127"/>
      <c r="KKI1386" s="127"/>
      <c r="KKJ1386" s="127"/>
      <c r="KKK1386" s="127"/>
      <c r="KKL1386" s="127"/>
      <c r="KKM1386" s="127"/>
      <c r="KKN1386" s="127"/>
      <c r="KKO1386" s="127"/>
      <c r="KKP1386" s="127"/>
      <c r="KKQ1386" s="127"/>
      <c r="KKR1386" s="127"/>
      <c r="KKS1386" s="127"/>
      <c r="KKT1386" s="127"/>
      <c r="KKU1386" s="127"/>
      <c r="KKV1386" s="127"/>
      <c r="KKW1386" s="127"/>
      <c r="KKX1386" s="127"/>
      <c r="KKY1386" s="127"/>
      <c r="KKZ1386" s="127"/>
      <c r="KLA1386" s="127"/>
      <c r="KLB1386" s="127"/>
      <c r="KLC1386" s="127"/>
      <c r="KLD1386" s="127"/>
      <c r="KLE1386" s="127"/>
      <c r="KLF1386" s="127"/>
      <c r="KLG1386" s="127"/>
      <c r="KLH1386" s="127"/>
      <c r="KLI1386" s="127"/>
      <c r="KLJ1386" s="127"/>
      <c r="KLK1386" s="127"/>
      <c r="KLL1386" s="127"/>
      <c r="KLM1386" s="127"/>
      <c r="KLN1386" s="127"/>
      <c r="KLO1386" s="127"/>
      <c r="KLP1386" s="127"/>
      <c r="KLQ1386" s="127"/>
      <c r="KLR1386" s="127"/>
      <c r="KLS1386" s="127"/>
      <c r="KLT1386" s="127"/>
      <c r="KLU1386" s="127"/>
      <c r="KLV1386" s="127"/>
      <c r="KLW1386" s="127"/>
      <c r="KLX1386" s="127"/>
      <c r="KLY1386" s="127"/>
      <c r="KLZ1386" s="127"/>
      <c r="KMA1386" s="127"/>
      <c r="KMB1386" s="127"/>
      <c r="KMC1386" s="127"/>
      <c r="KMD1386" s="127"/>
      <c r="KME1386" s="127"/>
      <c r="KMF1386" s="127"/>
      <c r="KMG1386" s="127"/>
      <c r="KMH1386" s="127"/>
      <c r="KMI1386" s="127"/>
      <c r="KMJ1386" s="127"/>
      <c r="KMK1386" s="127"/>
      <c r="KML1386" s="127"/>
      <c r="KMM1386" s="127"/>
      <c r="KMN1386" s="127"/>
      <c r="KMO1386" s="127"/>
      <c r="KMP1386" s="127"/>
      <c r="KMQ1386" s="127"/>
      <c r="KMR1386" s="127"/>
      <c r="KMS1386" s="127"/>
      <c r="KMT1386" s="127"/>
      <c r="KMU1386" s="127"/>
      <c r="KMV1386" s="127"/>
      <c r="KMW1386" s="127"/>
      <c r="KMX1386" s="127"/>
      <c r="KMY1386" s="127"/>
      <c r="KMZ1386" s="127"/>
      <c r="KNA1386" s="127"/>
      <c r="KNB1386" s="127"/>
      <c r="KNC1386" s="127"/>
      <c r="KND1386" s="127"/>
      <c r="KNE1386" s="127"/>
      <c r="KNF1386" s="127"/>
      <c r="KNG1386" s="127"/>
      <c r="KNH1386" s="127"/>
      <c r="KNI1386" s="127"/>
      <c r="KNJ1386" s="127"/>
      <c r="KNK1386" s="127"/>
      <c r="KNL1386" s="127"/>
      <c r="KNM1386" s="127"/>
      <c r="KNN1386" s="127"/>
      <c r="KNO1386" s="127"/>
      <c r="KNP1386" s="127"/>
      <c r="KNQ1386" s="127"/>
      <c r="KNR1386" s="127"/>
      <c r="KNS1386" s="127"/>
      <c r="KNT1386" s="127"/>
      <c r="KNU1386" s="127"/>
      <c r="KNV1386" s="127"/>
      <c r="KNW1386" s="127"/>
      <c r="KNX1386" s="127"/>
      <c r="KNY1386" s="127"/>
      <c r="KNZ1386" s="127"/>
      <c r="KOA1386" s="127"/>
      <c r="KOB1386" s="127"/>
      <c r="KOC1386" s="127"/>
      <c r="KOD1386" s="127"/>
      <c r="KOE1386" s="127"/>
      <c r="KOF1386" s="127"/>
      <c r="KOG1386" s="127"/>
      <c r="KOH1386" s="127"/>
      <c r="KOI1386" s="127"/>
      <c r="KOJ1386" s="127"/>
      <c r="KOK1386" s="127"/>
      <c r="KOL1386" s="127"/>
      <c r="KOM1386" s="127"/>
      <c r="KON1386" s="127"/>
      <c r="KOO1386" s="127"/>
      <c r="KOP1386" s="127"/>
      <c r="KOQ1386" s="127"/>
      <c r="KOR1386" s="127"/>
      <c r="KOS1386" s="127"/>
      <c r="KOT1386" s="127"/>
      <c r="KOU1386" s="127"/>
      <c r="KOV1386" s="127"/>
      <c r="KOW1386" s="127"/>
      <c r="KOX1386" s="127"/>
      <c r="KOY1386" s="127"/>
      <c r="KOZ1386" s="127"/>
      <c r="KPA1386" s="127"/>
      <c r="KPB1386" s="127"/>
      <c r="KPC1386" s="127"/>
      <c r="KPD1386" s="127"/>
      <c r="KPE1386" s="127"/>
      <c r="KPF1386" s="127"/>
      <c r="KPG1386" s="127"/>
      <c r="KPH1386" s="127"/>
      <c r="KPI1386" s="127"/>
      <c r="KPJ1386" s="127"/>
      <c r="KPK1386" s="127"/>
      <c r="KPL1386" s="127"/>
      <c r="KPM1386" s="127"/>
      <c r="KPN1386" s="127"/>
      <c r="KPO1386" s="127"/>
      <c r="KPP1386" s="127"/>
      <c r="KPQ1386" s="127"/>
      <c r="KPR1386" s="127"/>
      <c r="KPS1386" s="127"/>
      <c r="KPT1386" s="127"/>
      <c r="KPU1386" s="127"/>
      <c r="KPV1386" s="127"/>
      <c r="KPW1386" s="127"/>
      <c r="KPX1386" s="127"/>
      <c r="KPY1386" s="127"/>
      <c r="KPZ1386" s="127"/>
      <c r="KQA1386" s="127"/>
      <c r="KQB1386" s="127"/>
      <c r="KQC1386" s="127"/>
      <c r="KQD1386" s="127"/>
      <c r="KQE1386" s="127"/>
      <c r="KQF1386" s="127"/>
      <c r="KQG1386" s="127"/>
      <c r="KQH1386" s="127"/>
      <c r="KQI1386" s="127"/>
      <c r="KQJ1386" s="127"/>
      <c r="KQK1386" s="127"/>
      <c r="KQL1386" s="127"/>
      <c r="KQM1386" s="127"/>
      <c r="KQN1386" s="127"/>
      <c r="KQO1386" s="127"/>
      <c r="KQP1386" s="127"/>
      <c r="KQQ1386" s="127"/>
      <c r="KQR1386" s="127"/>
      <c r="KQS1386" s="127"/>
      <c r="KQT1386" s="127"/>
      <c r="KQU1386" s="127"/>
      <c r="KQV1386" s="127"/>
      <c r="KQW1386" s="127"/>
      <c r="KQX1386" s="127"/>
      <c r="KQY1386" s="127"/>
      <c r="KQZ1386" s="127"/>
      <c r="KRA1386" s="127"/>
      <c r="KRB1386" s="127"/>
      <c r="KRC1386" s="127"/>
      <c r="KRD1386" s="127"/>
      <c r="KRE1386" s="127"/>
      <c r="KRF1386" s="127"/>
      <c r="KRG1386" s="127"/>
      <c r="KRH1386" s="127"/>
      <c r="KRI1386" s="127"/>
      <c r="KRJ1386" s="127"/>
      <c r="KRK1386" s="127"/>
      <c r="KRL1386" s="127"/>
      <c r="KRM1386" s="127"/>
      <c r="KRN1386" s="127"/>
      <c r="KRO1386" s="127"/>
      <c r="KRP1386" s="127"/>
      <c r="KRQ1386" s="127"/>
      <c r="KRR1386" s="127"/>
      <c r="KRS1386" s="127"/>
      <c r="KRT1386" s="127"/>
      <c r="KRU1386" s="127"/>
      <c r="KRV1386" s="127"/>
      <c r="KRW1386" s="127"/>
      <c r="KRX1386" s="127"/>
      <c r="KRY1386" s="127"/>
      <c r="KRZ1386" s="127"/>
      <c r="KSA1386" s="127"/>
      <c r="KSB1386" s="127"/>
      <c r="KSC1386" s="127"/>
      <c r="KSD1386" s="127"/>
      <c r="KSE1386" s="127"/>
      <c r="KSF1386" s="127"/>
      <c r="KSG1386" s="127"/>
      <c r="KSH1386" s="127"/>
      <c r="KSI1386" s="127"/>
      <c r="KSJ1386" s="127"/>
      <c r="KSK1386" s="127"/>
      <c r="KSL1386" s="127"/>
      <c r="KSM1386" s="127"/>
      <c r="KSN1386" s="127"/>
      <c r="KSO1386" s="127"/>
      <c r="KSP1386" s="127"/>
      <c r="KSQ1386" s="127"/>
      <c r="KSR1386" s="127"/>
      <c r="KSS1386" s="127"/>
      <c r="KST1386" s="127"/>
      <c r="KSU1386" s="127"/>
      <c r="KSV1386" s="127"/>
      <c r="KSW1386" s="127"/>
      <c r="KSX1386" s="127"/>
      <c r="KSY1386" s="127"/>
      <c r="KSZ1386" s="127"/>
      <c r="KTA1386" s="127"/>
      <c r="KTB1386" s="127"/>
      <c r="KTC1386" s="127"/>
      <c r="KTD1386" s="127"/>
      <c r="KTE1386" s="127"/>
      <c r="KTF1386" s="127"/>
      <c r="KTG1386" s="127"/>
      <c r="KTH1386" s="127"/>
      <c r="KTI1386" s="127"/>
      <c r="KTJ1386" s="127"/>
      <c r="KTK1386" s="127"/>
      <c r="KTL1386" s="127"/>
      <c r="KTM1386" s="127"/>
      <c r="KTN1386" s="127"/>
      <c r="KTO1386" s="127"/>
      <c r="KTP1386" s="127"/>
      <c r="KTQ1386" s="127"/>
      <c r="KTR1386" s="127"/>
      <c r="KTS1386" s="127"/>
      <c r="KTT1386" s="127"/>
      <c r="KTU1386" s="127"/>
      <c r="KTV1386" s="127"/>
      <c r="KTW1386" s="127"/>
      <c r="KTX1386" s="127"/>
      <c r="KTY1386" s="127"/>
      <c r="KTZ1386" s="127"/>
      <c r="KUA1386" s="127"/>
      <c r="KUB1386" s="127"/>
      <c r="KUC1386" s="127"/>
      <c r="KUD1386" s="127"/>
      <c r="KUE1386" s="127"/>
      <c r="KUF1386" s="127"/>
      <c r="KUG1386" s="127"/>
      <c r="KUH1386" s="127"/>
      <c r="KUI1386" s="127"/>
      <c r="KUJ1386" s="127"/>
      <c r="KUK1386" s="127"/>
      <c r="KUL1386" s="127"/>
      <c r="KUM1386" s="127"/>
      <c r="KUN1386" s="127"/>
      <c r="KUO1386" s="127"/>
      <c r="KUP1386" s="127"/>
      <c r="KUQ1386" s="127"/>
      <c r="KUR1386" s="127"/>
      <c r="KUS1386" s="127"/>
      <c r="KUT1386" s="127"/>
      <c r="KUU1386" s="127"/>
      <c r="KUV1386" s="127"/>
      <c r="KUW1386" s="127"/>
      <c r="KUX1386" s="127"/>
      <c r="KUY1386" s="127"/>
      <c r="KUZ1386" s="127"/>
      <c r="KVA1386" s="127"/>
      <c r="KVB1386" s="127"/>
      <c r="KVC1386" s="127"/>
      <c r="KVD1386" s="127"/>
      <c r="KVE1386" s="127"/>
      <c r="KVF1386" s="127"/>
      <c r="KVG1386" s="127"/>
      <c r="KVH1386" s="127"/>
      <c r="KVI1386" s="127"/>
      <c r="KVJ1386" s="127"/>
      <c r="KVK1386" s="127"/>
      <c r="KVL1386" s="127"/>
      <c r="KVM1386" s="127"/>
      <c r="KVN1386" s="127"/>
      <c r="KVO1386" s="127"/>
      <c r="KVP1386" s="127"/>
      <c r="KVQ1386" s="127"/>
      <c r="KVR1386" s="127"/>
      <c r="KVS1386" s="127"/>
      <c r="KVT1386" s="127"/>
      <c r="KVU1386" s="127"/>
      <c r="KVV1386" s="127"/>
      <c r="KVW1386" s="127"/>
      <c r="KVX1386" s="127"/>
      <c r="KVY1386" s="127"/>
      <c r="KVZ1386" s="127"/>
      <c r="KWA1386" s="127"/>
      <c r="KWB1386" s="127"/>
      <c r="KWC1386" s="127"/>
      <c r="KWD1386" s="127"/>
      <c r="KWE1386" s="127"/>
      <c r="KWF1386" s="127"/>
      <c r="KWG1386" s="127"/>
      <c r="KWH1386" s="127"/>
      <c r="KWI1386" s="127"/>
      <c r="KWJ1386" s="127"/>
      <c r="KWK1386" s="127"/>
      <c r="KWL1386" s="127"/>
      <c r="KWM1386" s="127"/>
      <c r="KWN1386" s="127"/>
      <c r="KWO1386" s="127"/>
      <c r="KWP1386" s="127"/>
      <c r="KWQ1386" s="127"/>
      <c r="KWR1386" s="127"/>
      <c r="KWS1386" s="127"/>
      <c r="KWT1386" s="127"/>
      <c r="KWU1386" s="127"/>
      <c r="KWV1386" s="127"/>
      <c r="KWW1386" s="127"/>
      <c r="KWX1386" s="127"/>
      <c r="KWY1386" s="127"/>
      <c r="KWZ1386" s="127"/>
      <c r="KXA1386" s="127"/>
      <c r="KXB1386" s="127"/>
      <c r="KXC1386" s="127"/>
      <c r="KXD1386" s="127"/>
      <c r="KXE1386" s="127"/>
      <c r="KXF1386" s="127"/>
      <c r="KXG1386" s="127"/>
      <c r="KXH1386" s="127"/>
      <c r="KXI1386" s="127"/>
      <c r="KXJ1386" s="127"/>
      <c r="KXK1386" s="127"/>
      <c r="KXL1386" s="127"/>
      <c r="KXM1386" s="127"/>
      <c r="KXN1386" s="127"/>
      <c r="KXO1386" s="127"/>
      <c r="KXP1386" s="127"/>
      <c r="KXQ1386" s="127"/>
      <c r="KXR1386" s="127"/>
      <c r="KXS1386" s="127"/>
      <c r="KXT1386" s="127"/>
      <c r="KXU1386" s="127"/>
      <c r="KXV1386" s="127"/>
      <c r="KXW1386" s="127"/>
      <c r="KXX1386" s="127"/>
      <c r="KXY1386" s="127"/>
      <c r="KXZ1386" s="127"/>
      <c r="KYA1386" s="127"/>
      <c r="KYB1386" s="127"/>
      <c r="KYC1386" s="127"/>
      <c r="KYD1386" s="127"/>
      <c r="KYE1386" s="127"/>
      <c r="KYF1386" s="127"/>
      <c r="KYG1386" s="127"/>
      <c r="KYH1386" s="127"/>
      <c r="KYI1386" s="127"/>
      <c r="KYJ1386" s="127"/>
      <c r="KYK1386" s="127"/>
      <c r="KYL1386" s="127"/>
      <c r="KYM1386" s="127"/>
      <c r="KYN1386" s="127"/>
      <c r="KYO1386" s="127"/>
      <c r="KYP1386" s="127"/>
      <c r="KYQ1386" s="127"/>
      <c r="KYR1386" s="127"/>
      <c r="KYS1386" s="127"/>
      <c r="KYT1386" s="127"/>
      <c r="KYU1386" s="127"/>
      <c r="KYV1386" s="127"/>
      <c r="KYW1386" s="127"/>
      <c r="KYX1386" s="127"/>
      <c r="KYY1386" s="127"/>
      <c r="KYZ1386" s="127"/>
      <c r="KZA1386" s="127"/>
      <c r="KZB1386" s="127"/>
      <c r="KZC1386" s="127"/>
      <c r="KZD1386" s="127"/>
      <c r="KZE1386" s="127"/>
      <c r="KZF1386" s="127"/>
      <c r="KZG1386" s="127"/>
      <c r="KZH1386" s="127"/>
      <c r="KZI1386" s="127"/>
      <c r="KZJ1386" s="127"/>
      <c r="KZK1386" s="127"/>
      <c r="KZL1386" s="127"/>
      <c r="KZM1386" s="127"/>
      <c r="KZN1386" s="127"/>
      <c r="KZO1386" s="127"/>
      <c r="KZP1386" s="127"/>
      <c r="KZQ1386" s="127"/>
      <c r="KZR1386" s="127"/>
      <c r="KZS1386" s="127"/>
      <c r="KZT1386" s="127"/>
      <c r="KZU1386" s="127"/>
      <c r="KZV1386" s="127"/>
      <c r="KZW1386" s="127"/>
      <c r="KZX1386" s="127"/>
      <c r="KZY1386" s="127"/>
      <c r="KZZ1386" s="127"/>
      <c r="LAA1386" s="127"/>
      <c r="LAB1386" s="127"/>
      <c r="LAC1386" s="127"/>
      <c r="LAD1386" s="127"/>
      <c r="LAE1386" s="127"/>
      <c r="LAF1386" s="127"/>
      <c r="LAG1386" s="127"/>
      <c r="LAH1386" s="127"/>
      <c r="LAI1386" s="127"/>
      <c r="LAJ1386" s="127"/>
      <c r="LAK1386" s="127"/>
      <c r="LAL1386" s="127"/>
      <c r="LAM1386" s="127"/>
      <c r="LAN1386" s="127"/>
      <c r="LAO1386" s="127"/>
      <c r="LAP1386" s="127"/>
      <c r="LAQ1386" s="127"/>
      <c r="LAR1386" s="127"/>
      <c r="LAS1386" s="127"/>
      <c r="LAT1386" s="127"/>
      <c r="LAU1386" s="127"/>
      <c r="LAV1386" s="127"/>
      <c r="LAW1386" s="127"/>
      <c r="LAX1386" s="127"/>
      <c r="LAY1386" s="127"/>
      <c r="LAZ1386" s="127"/>
      <c r="LBA1386" s="127"/>
      <c r="LBB1386" s="127"/>
      <c r="LBC1386" s="127"/>
      <c r="LBD1386" s="127"/>
      <c r="LBE1386" s="127"/>
      <c r="LBF1386" s="127"/>
      <c r="LBG1386" s="127"/>
      <c r="LBH1386" s="127"/>
      <c r="LBI1386" s="127"/>
      <c r="LBJ1386" s="127"/>
      <c r="LBK1386" s="127"/>
      <c r="LBL1386" s="127"/>
      <c r="LBM1386" s="127"/>
      <c r="LBN1386" s="127"/>
      <c r="LBO1386" s="127"/>
      <c r="LBP1386" s="127"/>
      <c r="LBQ1386" s="127"/>
      <c r="LBR1386" s="127"/>
      <c r="LBS1386" s="127"/>
      <c r="LBT1386" s="127"/>
      <c r="LBU1386" s="127"/>
      <c r="LBV1386" s="127"/>
      <c r="LBW1386" s="127"/>
      <c r="LBX1386" s="127"/>
      <c r="LBY1386" s="127"/>
      <c r="LBZ1386" s="127"/>
      <c r="LCA1386" s="127"/>
      <c r="LCB1386" s="127"/>
      <c r="LCC1386" s="127"/>
      <c r="LCD1386" s="127"/>
      <c r="LCE1386" s="127"/>
      <c r="LCF1386" s="127"/>
      <c r="LCG1386" s="127"/>
      <c r="LCH1386" s="127"/>
      <c r="LCI1386" s="127"/>
      <c r="LCJ1386" s="127"/>
      <c r="LCK1386" s="127"/>
      <c r="LCL1386" s="127"/>
      <c r="LCM1386" s="127"/>
      <c r="LCN1386" s="127"/>
      <c r="LCO1386" s="127"/>
      <c r="LCP1386" s="127"/>
      <c r="LCQ1386" s="127"/>
      <c r="LCR1386" s="127"/>
      <c r="LCS1386" s="127"/>
      <c r="LCT1386" s="127"/>
      <c r="LCU1386" s="127"/>
      <c r="LCV1386" s="127"/>
      <c r="LCW1386" s="127"/>
      <c r="LCX1386" s="127"/>
      <c r="LCY1386" s="127"/>
      <c r="LCZ1386" s="127"/>
      <c r="LDA1386" s="127"/>
      <c r="LDB1386" s="127"/>
      <c r="LDC1386" s="127"/>
      <c r="LDD1386" s="127"/>
      <c r="LDE1386" s="127"/>
      <c r="LDF1386" s="127"/>
      <c r="LDG1386" s="127"/>
      <c r="LDH1386" s="127"/>
      <c r="LDI1386" s="127"/>
      <c r="LDJ1386" s="127"/>
      <c r="LDK1386" s="127"/>
      <c r="LDL1386" s="127"/>
      <c r="LDM1386" s="127"/>
      <c r="LDN1386" s="127"/>
      <c r="LDO1386" s="127"/>
      <c r="LDP1386" s="127"/>
      <c r="LDQ1386" s="127"/>
      <c r="LDR1386" s="127"/>
      <c r="LDS1386" s="127"/>
      <c r="LDT1386" s="127"/>
      <c r="LDU1386" s="127"/>
      <c r="LDV1386" s="127"/>
      <c r="LDW1386" s="127"/>
      <c r="LDX1386" s="127"/>
      <c r="LDY1386" s="127"/>
      <c r="LDZ1386" s="127"/>
      <c r="LEA1386" s="127"/>
      <c r="LEB1386" s="127"/>
      <c r="LEC1386" s="127"/>
      <c r="LED1386" s="127"/>
      <c r="LEE1386" s="127"/>
      <c r="LEF1386" s="127"/>
      <c r="LEG1386" s="127"/>
      <c r="LEH1386" s="127"/>
      <c r="LEI1386" s="127"/>
      <c r="LEJ1386" s="127"/>
      <c r="LEK1386" s="127"/>
      <c r="LEL1386" s="127"/>
      <c r="LEM1386" s="127"/>
      <c r="LEN1386" s="127"/>
      <c r="LEO1386" s="127"/>
      <c r="LEP1386" s="127"/>
      <c r="LEQ1386" s="127"/>
      <c r="LER1386" s="127"/>
      <c r="LES1386" s="127"/>
      <c r="LET1386" s="127"/>
      <c r="LEU1386" s="127"/>
      <c r="LEV1386" s="127"/>
      <c r="LEW1386" s="127"/>
      <c r="LEX1386" s="127"/>
      <c r="LEY1386" s="127"/>
      <c r="LEZ1386" s="127"/>
      <c r="LFA1386" s="127"/>
      <c r="LFB1386" s="127"/>
      <c r="LFC1386" s="127"/>
      <c r="LFD1386" s="127"/>
      <c r="LFE1386" s="127"/>
      <c r="LFF1386" s="127"/>
      <c r="LFG1386" s="127"/>
      <c r="LFH1386" s="127"/>
      <c r="LFI1386" s="127"/>
      <c r="LFJ1386" s="127"/>
      <c r="LFK1386" s="127"/>
      <c r="LFL1386" s="127"/>
      <c r="LFM1386" s="127"/>
      <c r="LFN1386" s="127"/>
      <c r="LFO1386" s="127"/>
      <c r="LFP1386" s="127"/>
      <c r="LFQ1386" s="127"/>
      <c r="LFR1386" s="127"/>
      <c r="LFS1386" s="127"/>
      <c r="LFT1386" s="127"/>
      <c r="LFU1386" s="127"/>
      <c r="LFV1386" s="127"/>
      <c r="LFW1386" s="127"/>
      <c r="LFX1386" s="127"/>
      <c r="LFY1386" s="127"/>
      <c r="LFZ1386" s="127"/>
      <c r="LGA1386" s="127"/>
      <c r="LGB1386" s="127"/>
      <c r="LGC1386" s="127"/>
      <c r="LGD1386" s="127"/>
      <c r="LGE1386" s="127"/>
      <c r="LGF1386" s="127"/>
      <c r="LGG1386" s="127"/>
      <c r="LGH1386" s="127"/>
      <c r="LGI1386" s="127"/>
      <c r="LGJ1386" s="127"/>
      <c r="LGK1386" s="127"/>
      <c r="LGL1386" s="127"/>
      <c r="LGM1386" s="127"/>
      <c r="LGN1386" s="127"/>
      <c r="LGO1386" s="127"/>
      <c r="LGP1386" s="127"/>
      <c r="LGQ1386" s="127"/>
      <c r="LGR1386" s="127"/>
      <c r="LGS1386" s="127"/>
      <c r="LGT1386" s="127"/>
      <c r="LGU1386" s="127"/>
      <c r="LGV1386" s="127"/>
      <c r="LGW1386" s="127"/>
      <c r="LGX1386" s="127"/>
      <c r="LGY1386" s="127"/>
      <c r="LGZ1386" s="127"/>
      <c r="LHA1386" s="127"/>
      <c r="LHB1386" s="127"/>
      <c r="LHC1386" s="127"/>
      <c r="LHD1386" s="127"/>
      <c r="LHE1386" s="127"/>
      <c r="LHF1386" s="127"/>
      <c r="LHG1386" s="127"/>
      <c r="LHH1386" s="127"/>
      <c r="LHI1386" s="127"/>
      <c r="LHJ1386" s="127"/>
      <c r="LHK1386" s="127"/>
      <c r="LHL1386" s="127"/>
      <c r="LHM1386" s="127"/>
      <c r="LHN1386" s="127"/>
      <c r="LHO1386" s="127"/>
      <c r="LHP1386" s="127"/>
      <c r="LHQ1386" s="127"/>
      <c r="LHR1386" s="127"/>
      <c r="LHS1386" s="127"/>
      <c r="LHT1386" s="127"/>
      <c r="LHU1386" s="127"/>
      <c r="LHV1386" s="127"/>
      <c r="LHW1386" s="127"/>
      <c r="LHX1386" s="127"/>
      <c r="LHY1386" s="127"/>
      <c r="LHZ1386" s="127"/>
      <c r="LIA1386" s="127"/>
      <c r="LIB1386" s="127"/>
      <c r="LIC1386" s="127"/>
      <c r="LID1386" s="127"/>
      <c r="LIE1386" s="127"/>
      <c r="LIF1386" s="127"/>
      <c r="LIG1386" s="127"/>
      <c r="LIH1386" s="127"/>
      <c r="LII1386" s="127"/>
      <c r="LIJ1386" s="127"/>
      <c r="LIK1386" s="127"/>
      <c r="LIL1386" s="127"/>
      <c r="LIM1386" s="127"/>
      <c r="LIN1386" s="127"/>
      <c r="LIO1386" s="127"/>
      <c r="LIP1386" s="127"/>
      <c r="LIQ1386" s="127"/>
      <c r="LIR1386" s="127"/>
      <c r="LIS1386" s="127"/>
      <c r="LIT1386" s="127"/>
      <c r="LIU1386" s="127"/>
      <c r="LIV1386" s="127"/>
      <c r="LIW1386" s="127"/>
      <c r="LIX1386" s="127"/>
      <c r="LIY1386" s="127"/>
      <c r="LIZ1386" s="127"/>
      <c r="LJA1386" s="127"/>
      <c r="LJB1386" s="127"/>
      <c r="LJC1386" s="127"/>
      <c r="LJD1386" s="127"/>
      <c r="LJE1386" s="127"/>
      <c r="LJF1386" s="127"/>
      <c r="LJG1386" s="127"/>
      <c r="LJH1386" s="127"/>
      <c r="LJI1386" s="127"/>
      <c r="LJJ1386" s="127"/>
      <c r="LJK1386" s="127"/>
      <c r="LJL1386" s="127"/>
      <c r="LJM1386" s="127"/>
      <c r="LJN1386" s="127"/>
      <c r="LJO1386" s="127"/>
      <c r="LJP1386" s="127"/>
      <c r="LJQ1386" s="127"/>
      <c r="LJR1386" s="127"/>
      <c r="LJS1386" s="127"/>
      <c r="LJT1386" s="127"/>
      <c r="LJU1386" s="127"/>
      <c r="LJV1386" s="127"/>
      <c r="LJW1386" s="127"/>
      <c r="LJX1386" s="127"/>
      <c r="LJY1386" s="127"/>
      <c r="LJZ1386" s="127"/>
      <c r="LKA1386" s="127"/>
      <c r="LKB1386" s="127"/>
      <c r="LKC1386" s="127"/>
      <c r="LKD1386" s="127"/>
      <c r="LKE1386" s="127"/>
      <c r="LKF1386" s="127"/>
      <c r="LKG1386" s="127"/>
      <c r="LKH1386" s="127"/>
      <c r="LKI1386" s="127"/>
      <c r="LKJ1386" s="127"/>
      <c r="LKK1386" s="127"/>
      <c r="LKL1386" s="127"/>
      <c r="LKM1386" s="127"/>
      <c r="LKN1386" s="127"/>
      <c r="LKO1386" s="127"/>
      <c r="LKP1386" s="127"/>
      <c r="LKQ1386" s="127"/>
      <c r="LKR1386" s="127"/>
      <c r="LKS1386" s="127"/>
      <c r="LKT1386" s="127"/>
      <c r="LKU1386" s="127"/>
      <c r="LKV1386" s="127"/>
      <c r="LKW1386" s="127"/>
      <c r="LKX1386" s="127"/>
      <c r="LKY1386" s="127"/>
      <c r="LKZ1386" s="127"/>
      <c r="LLA1386" s="127"/>
      <c r="LLB1386" s="127"/>
      <c r="LLC1386" s="127"/>
      <c r="LLD1386" s="127"/>
      <c r="LLE1386" s="127"/>
      <c r="LLF1386" s="127"/>
      <c r="LLG1386" s="127"/>
      <c r="LLH1386" s="127"/>
      <c r="LLI1386" s="127"/>
      <c r="LLJ1386" s="127"/>
      <c r="LLK1386" s="127"/>
      <c r="LLL1386" s="127"/>
      <c r="LLM1386" s="127"/>
      <c r="LLN1386" s="127"/>
      <c r="LLO1386" s="127"/>
      <c r="LLP1386" s="127"/>
      <c r="LLQ1386" s="127"/>
      <c r="LLR1386" s="127"/>
      <c r="LLS1386" s="127"/>
      <c r="LLT1386" s="127"/>
      <c r="LLU1386" s="127"/>
      <c r="LLV1386" s="127"/>
      <c r="LLW1386" s="127"/>
      <c r="LLX1386" s="127"/>
      <c r="LLY1386" s="127"/>
      <c r="LLZ1386" s="127"/>
      <c r="LMA1386" s="127"/>
      <c r="LMB1386" s="127"/>
      <c r="LMC1386" s="127"/>
      <c r="LMD1386" s="127"/>
      <c r="LME1386" s="127"/>
      <c r="LMF1386" s="127"/>
      <c r="LMG1386" s="127"/>
      <c r="LMH1386" s="127"/>
      <c r="LMI1386" s="127"/>
      <c r="LMJ1386" s="127"/>
      <c r="LMK1386" s="127"/>
      <c r="LML1386" s="127"/>
      <c r="LMM1386" s="127"/>
      <c r="LMN1386" s="127"/>
      <c r="LMO1386" s="127"/>
      <c r="LMP1386" s="127"/>
      <c r="LMQ1386" s="127"/>
      <c r="LMR1386" s="127"/>
      <c r="LMS1386" s="127"/>
      <c r="LMT1386" s="127"/>
      <c r="LMU1386" s="127"/>
      <c r="LMV1386" s="127"/>
      <c r="LMW1386" s="127"/>
      <c r="LMX1386" s="127"/>
      <c r="LMY1386" s="127"/>
      <c r="LMZ1386" s="127"/>
      <c r="LNA1386" s="127"/>
      <c r="LNB1386" s="127"/>
      <c r="LNC1386" s="127"/>
      <c r="LND1386" s="127"/>
      <c r="LNE1386" s="127"/>
      <c r="LNF1386" s="127"/>
      <c r="LNG1386" s="127"/>
      <c r="LNH1386" s="127"/>
      <c r="LNI1386" s="127"/>
      <c r="LNJ1386" s="127"/>
      <c r="LNK1386" s="127"/>
      <c r="LNL1386" s="127"/>
      <c r="LNM1386" s="127"/>
      <c r="LNN1386" s="127"/>
      <c r="LNO1386" s="127"/>
      <c r="LNP1386" s="127"/>
      <c r="LNQ1386" s="127"/>
      <c r="LNR1386" s="127"/>
      <c r="LNS1386" s="127"/>
      <c r="LNT1386" s="127"/>
      <c r="LNU1386" s="127"/>
      <c r="LNV1386" s="127"/>
      <c r="LNW1386" s="127"/>
      <c r="LNX1386" s="127"/>
      <c r="LNY1386" s="127"/>
      <c r="LNZ1386" s="127"/>
      <c r="LOA1386" s="127"/>
      <c r="LOB1386" s="127"/>
      <c r="LOC1386" s="127"/>
      <c r="LOD1386" s="127"/>
      <c r="LOE1386" s="127"/>
      <c r="LOF1386" s="127"/>
      <c r="LOG1386" s="127"/>
      <c r="LOH1386" s="127"/>
      <c r="LOI1386" s="127"/>
      <c r="LOJ1386" s="127"/>
      <c r="LOK1386" s="127"/>
      <c r="LOL1386" s="127"/>
      <c r="LOM1386" s="127"/>
      <c r="LON1386" s="127"/>
      <c r="LOO1386" s="127"/>
      <c r="LOP1386" s="127"/>
      <c r="LOQ1386" s="127"/>
      <c r="LOR1386" s="127"/>
      <c r="LOS1386" s="127"/>
      <c r="LOT1386" s="127"/>
      <c r="LOU1386" s="127"/>
      <c r="LOV1386" s="127"/>
      <c r="LOW1386" s="127"/>
      <c r="LOX1386" s="127"/>
      <c r="LOY1386" s="127"/>
      <c r="LOZ1386" s="127"/>
      <c r="LPA1386" s="127"/>
      <c r="LPB1386" s="127"/>
      <c r="LPC1386" s="127"/>
      <c r="LPD1386" s="127"/>
      <c r="LPE1386" s="127"/>
      <c r="LPF1386" s="127"/>
      <c r="LPG1386" s="127"/>
      <c r="LPH1386" s="127"/>
      <c r="LPI1386" s="127"/>
      <c r="LPJ1386" s="127"/>
      <c r="LPK1386" s="127"/>
      <c r="LPL1386" s="127"/>
      <c r="LPM1386" s="127"/>
      <c r="LPN1386" s="127"/>
      <c r="LPO1386" s="127"/>
      <c r="LPP1386" s="127"/>
      <c r="LPQ1386" s="127"/>
      <c r="LPR1386" s="127"/>
      <c r="LPS1386" s="127"/>
      <c r="LPT1386" s="127"/>
      <c r="LPU1386" s="127"/>
      <c r="LPV1386" s="127"/>
      <c r="LPW1386" s="127"/>
      <c r="LPX1386" s="127"/>
      <c r="LPY1386" s="127"/>
      <c r="LPZ1386" s="127"/>
      <c r="LQA1386" s="127"/>
      <c r="LQB1386" s="127"/>
      <c r="LQC1386" s="127"/>
      <c r="LQD1386" s="127"/>
      <c r="LQE1386" s="127"/>
      <c r="LQF1386" s="127"/>
      <c r="LQG1386" s="127"/>
      <c r="LQH1386" s="127"/>
      <c r="LQI1386" s="127"/>
      <c r="LQJ1386" s="127"/>
      <c r="LQK1386" s="127"/>
      <c r="LQL1386" s="127"/>
      <c r="LQM1386" s="127"/>
      <c r="LQN1386" s="127"/>
      <c r="LQO1386" s="127"/>
      <c r="LQP1386" s="127"/>
      <c r="LQQ1386" s="127"/>
      <c r="LQR1386" s="127"/>
      <c r="LQS1386" s="127"/>
      <c r="LQT1386" s="127"/>
      <c r="LQU1386" s="127"/>
      <c r="LQV1386" s="127"/>
      <c r="LQW1386" s="127"/>
      <c r="LQX1386" s="127"/>
      <c r="LQY1386" s="127"/>
      <c r="LQZ1386" s="127"/>
      <c r="LRA1386" s="127"/>
      <c r="LRB1386" s="127"/>
      <c r="LRC1386" s="127"/>
      <c r="LRD1386" s="127"/>
      <c r="LRE1386" s="127"/>
      <c r="LRF1386" s="127"/>
      <c r="LRG1386" s="127"/>
      <c r="LRH1386" s="127"/>
      <c r="LRI1386" s="127"/>
      <c r="LRJ1386" s="127"/>
      <c r="LRK1386" s="127"/>
      <c r="LRL1386" s="127"/>
      <c r="LRM1386" s="127"/>
      <c r="LRN1386" s="127"/>
      <c r="LRO1386" s="127"/>
      <c r="LRP1386" s="127"/>
      <c r="LRQ1386" s="127"/>
      <c r="LRR1386" s="127"/>
      <c r="LRS1386" s="127"/>
      <c r="LRT1386" s="127"/>
      <c r="LRU1386" s="127"/>
      <c r="LRV1386" s="127"/>
      <c r="LRW1386" s="127"/>
      <c r="LRX1386" s="127"/>
      <c r="LRY1386" s="127"/>
      <c r="LRZ1386" s="127"/>
      <c r="LSA1386" s="127"/>
      <c r="LSB1386" s="127"/>
      <c r="LSC1386" s="127"/>
      <c r="LSD1386" s="127"/>
      <c r="LSE1386" s="127"/>
      <c r="LSF1386" s="127"/>
      <c r="LSG1386" s="127"/>
      <c r="LSH1386" s="127"/>
      <c r="LSI1386" s="127"/>
      <c r="LSJ1386" s="127"/>
      <c r="LSK1386" s="127"/>
      <c r="LSL1386" s="127"/>
      <c r="LSM1386" s="127"/>
      <c r="LSN1386" s="127"/>
      <c r="LSO1386" s="127"/>
      <c r="LSP1386" s="127"/>
      <c r="LSQ1386" s="127"/>
      <c r="LSR1386" s="127"/>
      <c r="LSS1386" s="127"/>
      <c r="LST1386" s="127"/>
      <c r="LSU1386" s="127"/>
      <c r="LSV1386" s="127"/>
      <c r="LSW1386" s="127"/>
      <c r="LSX1386" s="127"/>
      <c r="LSY1386" s="127"/>
      <c r="LSZ1386" s="127"/>
      <c r="LTA1386" s="127"/>
      <c r="LTB1386" s="127"/>
      <c r="LTC1386" s="127"/>
      <c r="LTD1386" s="127"/>
      <c r="LTE1386" s="127"/>
      <c r="LTF1386" s="127"/>
      <c r="LTG1386" s="127"/>
      <c r="LTH1386" s="127"/>
      <c r="LTI1386" s="127"/>
      <c r="LTJ1386" s="127"/>
      <c r="LTK1386" s="127"/>
      <c r="LTL1386" s="127"/>
      <c r="LTM1386" s="127"/>
      <c r="LTN1386" s="127"/>
      <c r="LTO1386" s="127"/>
      <c r="LTP1386" s="127"/>
      <c r="LTQ1386" s="127"/>
      <c r="LTR1386" s="127"/>
      <c r="LTS1386" s="127"/>
      <c r="LTT1386" s="127"/>
      <c r="LTU1386" s="127"/>
      <c r="LTV1386" s="127"/>
      <c r="LTW1386" s="127"/>
      <c r="LTX1386" s="127"/>
      <c r="LTY1386" s="127"/>
      <c r="LTZ1386" s="127"/>
      <c r="LUA1386" s="127"/>
      <c r="LUB1386" s="127"/>
      <c r="LUC1386" s="127"/>
      <c r="LUD1386" s="127"/>
      <c r="LUE1386" s="127"/>
      <c r="LUF1386" s="127"/>
      <c r="LUG1386" s="127"/>
      <c r="LUH1386" s="127"/>
      <c r="LUI1386" s="127"/>
      <c r="LUJ1386" s="127"/>
      <c r="LUK1386" s="127"/>
      <c r="LUL1386" s="127"/>
      <c r="LUM1386" s="127"/>
      <c r="LUN1386" s="127"/>
      <c r="LUO1386" s="127"/>
      <c r="LUP1386" s="127"/>
      <c r="LUQ1386" s="127"/>
      <c r="LUR1386" s="127"/>
      <c r="LUS1386" s="127"/>
      <c r="LUT1386" s="127"/>
      <c r="LUU1386" s="127"/>
      <c r="LUV1386" s="127"/>
      <c r="LUW1386" s="127"/>
      <c r="LUX1386" s="127"/>
      <c r="LUY1386" s="127"/>
      <c r="LUZ1386" s="127"/>
      <c r="LVA1386" s="127"/>
      <c r="LVB1386" s="127"/>
      <c r="LVC1386" s="127"/>
      <c r="LVD1386" s="127"/>
      <c r="LVE1386" s="127"/>
      <c r="LVF1386" s="127"/>
      <c r="LVG1386" s="127"/>
      <c r="LVH1386" s="127"/>
      <c r="LVI1386" s="127"/>
      <c r="LVJ1386" s="127"/>
      <c r="LVK1386" s="127"/>
      <c r="LVL1386" s="127"/>
      <c r="LVM1386" s="127"/>
      <c r="LVN1386" s="127"/>
      <c r="LVO1386" s="127"/>
      <c r="LVP1386" s="127"/>
      <c r="LVQ1386" s="127"/>
      <c r="LVR1386" s="127"/>
      <c r="LVS1386" s="127"/>
      <c r="LVT1386" s="127"/>
      <c r="LVU1386" s="127"/>
      <c r="LVV1386" s="127"/>
      <c r="LVW1386" s="127"/>
      <c r="LVX1386" s="127"/>
      <c r="LVY1386" s="127"/>
      <c r="LVZ1386" s="127"/>
      <c r="LWA1386" s="127"/>
      <c r="LWB1386" s="127"/>
      <c r="LWC1386" s="127"/>
      <c r="LWD1386" s="127"/>
      <c r="LWE1386" s="127"/>
      <c r="LWF1386" s="127"/>
      <c r="LWG1386" s="127"/>
      <c r="LWH1386" s="127"/>
      <c r="LWI1386" s="127"/>
      <c r="LWJ1386" s="127"/>
      <c r="LWK1386" s="127"/>
      <c r="LWL1386" s="127"/>
      <c r="LWM1386" s="127"/>
      <c r="LWN1386" s="127"/>
      <c r="LWO1386" s="127"/>
      <c r="LWP1386" s="127"/>
      <c r="LWQ1386" s="127"/>
      <c r="LWR1386" s="127"/>
      <c r="LWS1386" s="127"/>
      <c r="LWT1386" s="127"/>
      <c r="LWU1386" s="127"/>
      <c r="LWV1386" s="127"/>
      <c r="LWW1386" s="127"/>
      <c r="LWX1386" s="127"/>
      <c r="LWY1386" s="127"/>
      <c r="LWZ1386" s="127"/>
      <c r="LXA1386" s="127"/>
      <c r="LXB1386" s="127"/>
      <c r="LXC1386" s="127"/>
      <c r="LXD1386" s="127"/>
      <c r="LXE1386" s="127"/>
      <c r="LXF1386" s="127"/>
      <c r="LXG1386" s="127"/>
      <c r="LXH1386" s="127"/>
      <c r="LXI1386" s="127"/>
      <c r="LXJ1386" s="127"/>
      <c r="LXK1386" s="127"/>
      <c r="LXL1386" s="127"/>
      <c r="LXM1386" s="127"/>
      <c r="LXN1386" s="127"/>
      <c r="LXO1386" s="127"/>
      <c r="LXP1386" s="127"/>
      <c r="LXQ1386" s="127"/>
      <c r="LXR1386" s="127"/>
      <c r="LXS1386" s="127"/>
      <c r="LXT1386" s="127"/>
      <c r="LXU1386" s="127"/>
      <c r="LXV1386" s="127"/>
      <c r="LXW1386" s="127"/>
      <c r="LXX1386" s="127"/>
      <c r="LXY1386" s="127"/>
      <c r="LXZ1386" s="127"/>
      <c r="LYA1386" s="127"/>
      <c r="LYB1386" s="127"/>
      <c r="LYC1386" s="127"/>
      <c r="LYD1386" s="127"/>
      <c r="LYE1386" s="127"/>
      <c r="LYF1386" s="127"/>
      <c r="LYG1386" s="127"/>
      <c r="LYH1386" s="127"/>
      <c r="LYI1386" s="127"/>
      <c r="LYJ1386" s="127"/>
      <c r="LYK1386" s="127"/>
      <c r="LYL1386" s="127"/>
      <c r="LYM1386" s="127"/>
      <c r="LYN1386" s="127"/>
      <c r="LYO1386" s="127"/>
      <c r="LYP1386" s="127"/>
      <c r="LYQ1386" s="127"/>
      <c r="LYR1386" s="127"/>
      <c r="LYS1386" s="127"/>
      <c r="LYT1386" s="127"/>
      <c r="LYU1386" s="127"/>
      <c r="LYV1386" s="127"/>
      <c r="LYW1386" s="127"/>
      <c r="LYX1386" s="127"/>
      <c r="LYY1386" s="127"/>
      <c r="LYZ1386" s="127"/>
      <c r="LZA1386" s="127"/>
      <c r="LZB1386" s="127"/>
      <c r="LZC1386" s="127"/>
      <c r="LZD1386" s="127"/>
      <c r="LZE1386" s="127"/>
      <c r="LZF1386" s="127"/>
      <c r="LZG1386" s="127"/>
      <c r="LZH1386" s="127"/>
      <c r="LZI1386" s="127"/>
      <c r="LZJ1386" s="127"/>
      <c r="LZK1386" s="127"/>
      <c r="LZL1386" s="127"/>
      <c r="LZM1386" s="127"/>
      <c r="LZN1386" s="127"/>
      <c r="LZO1386" s="127"/>
      <c r="LZP1386" s="127"/>
      <c r="LZQ1386" s="127"/>
      <c r="LZR1386" s="127"/>
      <c r="LZS1386" s="127"/>
      <c r="LZT1386" s="127"/>
      <c r="LZU1386" s="127"/>
      <c r="LZV1386" s="127"/>
      <c r="LZW1386" s="127"/>
      <c r="LZX1386" s="127"/>
      <c r="LZY1386" s="127"/>
      <c r="LZZ1386" s="127"/>
      <c r="MAA1386" s="127"/>
      <c r="MAB1386" s="127"/>
      <c r="MAC1386" s="127"/>
      <c r="MAD1386" s="127"/>
      <c r="MAE1386" s="127"/>
      <c r="MAF1386" s="127"/>
      <c r="MAG1386" s="127"/>
      <c r="MAH1386" s="127"/>
      <c r="MAI1386" s="127"/>
      <c r="MAJ1386" s="127"/>
      <c r="MAK1386" s="127"/>
      <c r="MAL1386" s="127"/>
      <c r="MAM1386" s="127"/>
      <c r="MAN1386" s="127"/>
      <c r="MAO1386" s="127"/>
      <c r="MAP1386" s="127"/>
      <c r="MAQ1386" s="127"/>
      <c r="MAR1386" s="127"/>
      <c r="MAS1386" s="127"/>
      <c r="MAT1386" s="127"/>
      <c r="MAU1386" s="127"/>
      <c r="MAV1386" s="127"/>
      <c r="MAW1386" s="127"/>
      <c r="MAX1386" s="127"/>
      <c r="MAY1386" s="127"/>
      <c r="MAZ1386" s="127"/>
      <c r="MBA1386" s="127"/>
      <c r="MBB1386" s="127"/>
      <c r="MBC1386" s="127"/>
      <c r="MBD1386" s="127"/>
      <c r="MBE1386" s="127"/>
      <c r="MBF1386" s="127"/>
      <c r="MBG1386" s="127"/>
      <c r="MBH1386" s="127"/>
      <c r="MBI1386" s="127"/>
      <c r="MBJ1386" s="127"/>
      <c r="MBK1386" s="127"/>
      <c r="MBL1386" s="127"/>
      <c r="MBM1386" s="127"/>
      <c r="MBN1386" s="127"/>
      <c r="MBO1386" s="127"/>
      <c r="MBP1386" s="127"/>
      <c r="MBQ1386" s="127"/>
      <c r="MBR1386" s="127"/>
      <c r="MBS1386" s="127"/>
      <c r="MBT1386" s="127"/>
      <c r="MBU1386" s="127"/>
      <c r="MBV1386" s="127"/>
      <c r="MBW1386" s="127"/>
      <c r="MBX1386" s="127"/>
      <c r="MBY1386" s="127"/>
      <c r="MBZ1386" s="127"/>
      <c r="MCA1386" s="127"/>
      <c r="MCB1386" s="127"/>
      <c r="MCC1386" s="127"/>
      <c r="MCD1386" s="127"/>
      <c r="MCE1386" s="127"/>
      <c r="MCF1386" s="127"/>
      <c r="MCG1386" s="127"/>
      <c r="MCH1386" s="127"/>
      <c r="MCI1386" s="127"/>
      <c r="MCJ1386" s="127"/>
      <c r="MCK1386" s="127"/>
      <c r="MCL1386" s="127"/>
      <c r="MCM1386" s="127"/>
      <c r="MCN1386" s="127"/>
      <c r="MCO1386" s="127"/>
      <c r="MCP1386" s="127"/>
      <c r="MCQ1386" s="127"/>
      <c r="MCR1386" s="127"/>
      <c r="MCS1386" s="127"/>
      <c r="MCT1386" s="127"/>
      <c r="MCU1386" s="127"/>
      <c r="MCV1386" s="127"/>
      <c r="MCW1386" s="127"/>
      <c r="MCX1386" s="127"/>
      <c r="MCY1386" s="127"/>
      <c r="MCZ1386" s="127"/>
      <c r="MDA1386" s="127"/>
      <c r="MDB1386" s="127"/>
      <c r="MDC1386" s="127"/>
      <c r="MDD1386" s="127"/>
      <c r="MDE1386" s="127"/>
      <c r="MDF1386" s="127"/>
      <c r="MDG1386" s="127"/>
      <c r="MDH1386" s="127"/>
      <c r="MDI1386" s="127"/>
      <c r="MDJ1386" s="127"/>
      <c r="MDK1386" s="127"/>
      <c r="MDL1386" s="127"/>
      <c r="MDM1386" s="127"/>
      <c r="MDN1386" s="127"/>
      <c r="MDO1386" s="127"/>
      <c r="MDP1386" s="127"/>
      <c r="MDQ1386" s="127"/>
      <c r="MDR1386" s="127"/>
      <c r="MDS1386" s="127"/>
      <c r="MDT1386" s="127"/>
      <c r="MDU1386" s="127"/>
      <c r="MDV1386" s="127"/>
      <c r="MDW1386" s="127"/>
      <c r="MDX1386" s="127"/>
      <c r="MDY1386" s="127"/>
      <c r="MDZ1386" s="127"/>
      <c r="MEA1386" s="127"/>
      <c r="MEB1386" s="127"/>
      <c r="MEC1386" s="127"/>
      <c r="MED1386" s="127"/>
      <c r="MEE1386" s="127"/>
      <c r="MEF1386" s="127"/>
      <c r="MEG1386" s="127"/>
      <c r="MEH1386" s="127"/>
      <c r="MEI1386" s="127"/>
      <c r="MEJ1386" s="127"/>
      <c r="MEK1386" s="127"/>
      <c r="MEL1386" s="127"/>
      <c r="MEM1386" s="127"/>
      <c r="MEN1386" s="127"/>
      <c r="MEO1386" s="127"/>
      <c r="MEP1386" s="127"/>
      <c r="MEQ1386" s="127"/>
      <c r="MER1386" s="127"/>
      <c r="MES1386" s="127"/>
      <c r="MET1386" s="127"/>
      <c r="MEU1386" s="127"/>
      <c r="MEV1386" s="127"/>
      <c r="MEW1386" s="127"/>
      <c r="MEX1386" s="127"/>
      <c r="MEY1386" s="127"/>
      <c r="MEZ1386" s="127"/>
      <c r="MFA1386" s="127"/>
      <c r="MFB1386" s="127"/>
      <c r="MFC1386" s="127"/>
      <c r="MFD1386" s="127"/>
      <c r="MFE1386" s="127"/>
      <c r="MFF1386" s="127"/>
      <c r="MFG1386" s="127"/>
      <c r="MFH1386" s="127"/>
      <c r="MFI1386" s="127"/>
      <c r="MFJ1386" s="127"/>
      <c r="MFK1386" s="127"/>
      <c r="MFL1386" s="127"/>
      <c r="MFM1386" s="127"/>
      <c r="MFN1386" s="127"/>
      <c r="MFO1386" s="127"/>
      <c r="MFP1386" s="127"/>
      <c r="MFQ1386" s="127"/>
      <c r="MFR1386" s="127"/>
      <c r="MFS1386" s="127"/>
      <c r="MFT1386" s="127"/>
      <c r="MFU1386" s="127"/>
      <c r="MFV1386" s="127"/>
      <c r="MFW1386" s="127"/>
      <c r="MFX1386" s="127"/>
      <c r="MFY1386" s="127"/>
      <c r="MFZ1386" s="127"/>
      <c r="MGA1386" s="127"/>
      <c r="MGB1386" s="127"/>
      <c r="MGC1386" s="127"/>
      <c r="MGD1386" s="127"/>
      <c r="MGE1386" s="127"/>
      <c r="MGF1386" s="127"/>
      <c r="MGG1386" s="127"/>
      <c r="MGH1386" s="127"/>
      <c r="MGI1386" s="127"/>
      <c r="MGJ1386" s="127"/>
      <c r="MGK1386" s="127"/>
      <c r="MGL1386" s="127"/>
      <c r="MGM1386" s="127"/>
      <c r="MGN1386" s="127"/>
      <c r="MGO1386" s="127"/>
      <c r="MGP1386" s="127"/>
      <c r="MGQ1386" s="127"/>
      <c r="MGR1386" s="127"/>
      <c r="MGS1386" s="127"/>
      <c r="MGT1386" s="127"/>
      <c r="MGU1386" s="127"/>
      <c r="MGV1386" s="127"/>
      <c r="MGW1386" s="127"/>
      <c r="MGX1386" s="127"/>
      <c r="MGY1386" s="127"/>
      <c r="MGZ1386" s="127"/>
      <c r="MHA1386" s="127"/>
      <c r="MHB1386" s="127"/>
      <c r="MHC1386" s="127"/>
      <c r="MHD1386" s="127"/>
      <c r="MHE1386" s="127"/>
      <c r="MHF1386" s="127"/>
      <c r="MHG1386" s="127"/>
      <c r="MHH1386" s="127"/>
      <c r="MHI1386" s="127"/>
      <c r="MHJ1386" s="127"/>
      <c r="MHK1386" s="127"/>
      <c r="MHL1386" s="127"/>
      <c r="MHM1386" s="127"/>
      <c r="MHN1386" s="127"/>
      <c r="MHO1386" s="127"/>
      <c r="MHP1386" s="127"/>
      <c r="MHQ1386" s="127"/>
      <c r="MHR1386" s="127"/>
      <c r="MHS1386" s="127"/>
      <c r="MHT1386" s="127"/>
      <c r="MHU1386" s="127"/>
      <c r="MHV1386" s="127"/>
      <c r="MHW1386" s="127"/>
      <c r="MHX1386" s="127"/>
      <c r="MHY1386" s="127"/>
      <c r="MHZ1386" s="127"/>
      <c r="MIA1386" s="127"/>
      <c r="MIB1386" s="127"/>
      <c r="MIC1386" s="127"/>
      <c r="MID1386" s="127"/>
      <c r="MIE1386" s="127"/>
      <c r="MIF1386" s="127"/>
      <c r="MIG1386" s="127"/>
      <c r="MIH1386" s="127"/>
      <c r="MII1386" s="127"/>
      <c r="MIJ1386" s="127"/>
      <c r="MIK1386" s="127"/>
      <c r="MIL1386" s="127"/>
      <c r="MIM1386" s="127"/>
      <c r="MIN1386" s="127"/>
      <c r="MIO1386" s="127"/>
      <c r="MIP1386" s="127"/>
      <c r="MIQ1386" s="127"/>
      <c r="MIR1386" s="127"/>
      <c r="MIS1386" s="127"/>
      <c r="MIT1386" s="127"/>
      <c r="MIU1386" s="127"/>
      <c r="MIV1386" s="127"/>
      <c r="MIW1386" s="127"/>
      <c r="MIX1386" s="127"/>
      <c r="MIY1386" s="127"/>
      <c r="MIZ1386" s="127"/>
      <c r="MJA1386" s="127"/>
      <c r="MJB1386" s="127"/>
      <c r="MJC1386" s="127"/>
      <c r="MJD1386" s="127"/>
      <c r="MJE1386" s="127"/>
      <c r="MJF1386" s="127"/>
      <c r="MJG1386" s="127"/>
      <c r="MJH1386" s="127"/>
      <c r="MJI1386" s="127"/>
      <c r="MJJ1386" s="127"/>
      <c r="MJK1386" s="127"/>
      <c r="MJL1386" s="127"/>
      <c r="MJM1386" s="127"/>
      <c r="MJN1386" s="127"/>
      <c r="MJO1386" s="127"/>
      <c r="MJP1386" s="127"/>
      <c r="MJQ1386" s="127"/>
      <c r="MJR1386" s="127"/>
      <c r="MJS1386" s="127"/>
      <c r="MJT1386" s="127"/>
      <c r="MJU1386" s="127"/>
      <c r="MJV1386" s="127"/>
      <c r="MJW1386" s="127"/>
      <c r="MJX1386" s="127"/>
      <c r="MJY1386" s="127"/>
      <c r="MJZ1386" s="127"/>
      <c r="MKA1386" s="127"/>
      <c r="MKB1386" s="127"/>
      <c r="MKC1386" s="127"/>
      <c r="MKD1386" s="127"/>
      <c r="MKE1386" s="127"/>
      <c r="MKF1386" s="127"/>
      <c r="MKG1386" s="127"/>
      <c r="MKH1386" s="127"/>
      <c r="MKI1386" s="127"/>
      <c r="MKJ1386" s="127"/>
      <c r="MKK1386" s="127"/>
      <c r="MKL1386" s="127"/>
      <c r="MKM1386" s="127"/>
      <c r="MKN1386" s="127"/>
      <c r="MKO1386" s="127"/>
      <c r="MKP1386" s="127"/>
      <c r="MKQ1386" s="127"/>
      <c r="MKR1386" s="127"/>
      <c r="MKS1386" s="127"/>
      <c r="MKT1386" s="127"/>
      <c r="MKU1386" s="127"/>
      <c r="MKV1386" s="127"/>
      <c r="MKW1386" s="127"/>
      <c r="MKX1386" s="127"/>
      <c r="MKY1386" s="127"/>
      <c r="MKZ1386" s="127"/>
      <c r="MLA1386" s="127"/>
      <c r="MLB1386" s="127"/>
      <c r="MLC1386" s="127"/>
      <c r="MLD1386" s="127"/>
      <c r="MLE1386" s="127"/>
      <c r="MLF1386" s="127"/>
      <c r="MLG1386" s="127"/>
      <c r="MLH1386" s="127"/>
      <c r="MLI1386" s="127"/>
      <c r="MLJ1386" s="127"/>
      <c r="MLK1386" s="127"/>
      <c r="MLL1386" s="127"/>
      <c r="MLM1386" s="127"/>
      <c r="MLN1386" s="127"/>
      <c r="MLO1386" s="127"/>
      <c r="MLP1386" s="127"/>
      <c r="MLQ1386" s="127"/>
      <c r="MLR1386" s="127"/>
      <c r="MLS1386" s="127"/>
      <c r="MLT1386" s="127"/>
      <c r="MLU1386" s="127"/>
      <c r="MLV1386" s="127"/>
      <c r="MLW1386" s="127"/>
      <c r="MLX1386" s="127"/>
      <c r="MLY1386" s="127"/>
      <c r="MLZ1386" s="127"/>
      <c r="MMA1386" s="127"/>
      <c r="MMB1386" s="127"/>
      <c r="MMC1386" s="127"/>
      <c r="MMD1386" s="127"/>
      <c r="MME1386" s="127"/>
      <c r="MMF1386" s="127"/>
      <c r="MMG1386" s="127"/>
      <c r="MMH1386" s="127"/>
      <c r="MMI1386" s="127"/>
      <c r="MMJ1386" s="127"/>
      <c r="MMK1386" s="127"/>
      <c r="MML1386" s="127"/>
      <c r="MMM1386" s="127"/>
      <c r="MMN1386" s="127"/>
      <c r="MMO1386" s="127"/>
      <c r="MMP1386" s="127"/>
      <c r="MMQ1386" s="127"/>
      <c r="MMR1386" s="127"/>
      <c r="MMS1386" s="127"/>
      <c r="MMT1386" s="127"/>
      <c r="MMU1386" s="127"/>
      <c r="MMV1386" s="127"/>
      <c r="MMW1386" s="127"/>
      <c r="MMX1386" s="127"/>
      <c r="MMY1386" s="127"/>
      <c r="MMZ1386" s="127"/>
      <c r="MNA1386" s="127"/>
      <c r="MNB1386" s="127"/>
      <c r="MNC1386" s="127"/>
      <c r="MND1386" s="127"/>
      <c r="MNE1386" s="127"/>
      <c r="MNF1386" s="127"/>
      <c r="MNG1386" s="127"/>
      <c r="MNH1386" s="127"/>
      <c r="MNI1386" s="127"/>
      <c r="MNJ1386" s="127"/>
      <c r="MNK1386" s="127"/>
      <c r="MNL1386" s="127"/>
      <c r="MNM1386" s="127"/>
      <c r="MNN1386" s="127"/>
      <c r="MNO1386" s="127"/>
      <c r="MNP1386" s="127"/>
      <c r="MNQ1386" s="127"/>
      <c r="MNR1386" s="127"/>
      <c r="MNS1386" s="127"/>
      <c r="MNT1386" s="127"/>
      <c r="MNU1386" s="127"/>
      <c r="MNV1386" s="127"/>
      <c r="MNW1386" s="127"/>
      <c r="MNX1386" s="127"/>
      <c r="MNY1386" s="127"/>
      <c r="MNZ1386" s="127"/>
      <c r="MOA1386" s="127"/>
      <c r="MOB1386" s="127"/>
      <c r="MOC1386" s="127"/>
      <c r="MOD1386" s="127"/>
      <c r="MOE1386" s="127"/>
      <c r="MOF1386" s="127"/>
      <c r="MOG1386" s="127"/>
      <c r="MOH1386" s="127"/>
      <c r="MOI1386" s="127"/>
      <c r="MOJ1386" s="127"/>
      <c r="MOK1386" s="127"/>
      <c r="MOL1386" s="127"/>
      <c r="MOM1386" s="127"/>
      <c r="MON1386" s="127"/>
      <c r="MOO1386" s="127"/>
      <c r="MOP1386" s="127"/>
      <c r="MOQ1386" s="127"/>
      <c r="MOR1386" s="127"/>
      <c r="MOS1386" s="127"/>
      <c r="MOT1386" s="127"/>
      <c r="MOU1386" s="127"/>
      <c r="MOV1386" s="127"/>
      <c r="MOW1386" s="127"/>
      <c r="MOX1386" s="127"/>
      <c r="MOY1386" s="127"/>
      <c r="MOZ1386" s="127"/>
      <c r="MPA1386" s="127"/>
      <c r="MPB1386" s="127"/>
      <c r="MPC1386" s="127"/>
      <c r="MPD1386" s="127"/>
      <c r="MPE1386" s="127"/>
      <c r="MPF1386" s="127"/>
      <c r="MPG1386" s="127"/>
      <c r="MPH1386" s="127"/>
      <c r="MPI1386" s="127"/>
      <c r="MPJ1386" s="127"/>
      <c r="MPK1386" s="127"/>
      <c r="MPL1386" s="127"/>
      <c r="MPM1386" s="127"/>
      <c r="MPN1386" s="127"/>
      <c r="MPO1386" s="127"/>
      <c r="MPP1386" s="127"/>
      <c r="MPQ1386" s="127"/>
      <c r="MPR1386" s="127"/>
      <c r="MPS1386" s="127"/>
      <c r="MPT1386" s="127"/>
      <c r="MPU1386" s="127"/>
      <c r="MPV1386" s="127"/>
      <c r="MPW1386" s="127"/>
      <c r="MPX1386" s="127"/>
      <c r="MPY1386" s="127"/>
      <c r="MPZ1386" s="127"/>
      <c r="MQA1386" s="127"/>
      <c r="MQB1386" s="127"/>
      <c r="MQC1386" s="127"/>
      <c r="MQD1386" s="127"/>
      <c r="MQE1386" s="127"/>
      <c r="MQF1386" s="127"/>
      <c r="MQG1386" s="127"/>
      <c r="MQH1386" s="127"/>
      <c r="MQI1386" s="127"/>
      <c r="MQJ1386" s="127"/>
      <c r="MQK1386" s="127"/>
      <c r="MQL1386" s="127"/>
      <c r="MQM1386" s="127"/>
      <c r="MQN1386" s="127"/>
      <c r="MQO1386" s="127"/>
      <c r="MQP1386" s="127"/>
      <c r="MQQ1386" s="127"/>
      <c r="MQR1386" s="127"/>
      <c r="MQS1386" s="127"/>
      <c r="MQT1386" s="127"/>
      <c r="MQU1386" s="127"/>
      <c r="MQV1386" s="127"/>
      <c r="MQW1386" s="127"/>
      <c r="MQX1386" s="127"/>
      <c r="MQY1386" s="127"/>
      <c r="MQZ1386" s="127"/>
      <c r="MRA1386" s="127"/>
      <c r="MRB1386" s="127"/>
      <c r="MRC1386" s="127"/>
      <c r="MRD1386" s="127"/>
      <c r="MRE1386" s="127"/>
      <c r="MRF1386" s="127"/>
      <c r="MRG1386" s="127"/>
      <c r="MRH1386" s="127"/>
      <c r="MRI1386" s="127"/>
      <c r="MRJ1386" s="127"/>
      <c r="MRK1386" s="127"/>
      <c r="MRL1386" s="127"/>
      <c r="MRM1386" s="127"/>
      <c r="MRN1386" s="127"/>
      <c r="MRO1386" s="127"/>
      <c r="MRP1386" s="127"/>
      <c r="MRQ1386" s="127"/>
      <c r="MRR1386" s="127"/>
      <c r="MRS1386" s="127"/>
      <c r="MRT1386" s="127"/>
      <c r="MRU1386" s="127"/>
      <c r="MRV1386" s="127"/>
      <c r="MRW1386" s="127"/>
      <c r="MRX1386" s="127"/>
      <c r="MRY1386" s="127"/>
      <c r="MRZ1386" s="127"/>
      <c r="MSA1386" s="127"/>
      <c r="MSB1386" s="127"/>
      <c r="MSC1386" s="127"/>
      <c r="MSD1386" s="127"/>
      <c r="MSE1386" s="127"/>
      <c r="MSF1386" s="127"/>
      <c r="MSG1386" s="127"/>
      <c r="MSH1386" s="127"/>
      <c r="MSI1386" s="127"/>
      <c r="MSJ1386" s="127"/>
      <c r="MSK1386" s="127"/>
      <c r="MSL1386" s="127"/>
      <c r="MSM1386" s="127"/>
      <c r="MSN1386" s="127"/>
      <c r="MSO1386" s="127"/>
      <c r="MSP1386" s="127"/>
      <c r="MSQ1386" s="127"/>
      <c r="MSR1386" s="127"/>
      <c r="MSS1386" s="127"/>
      <c r="MST1386" s="127"/>
      <c r="MSU1386" s="127"/>
      <c r="MSV1386" s="127"/>
      <c r="MSW1386" s="127"/>
      <c r="MSX1386" s="127"/>
      <c r="MSY1386" s="127"/>
      <c r="MSZ1386" s="127"/>
      <c r="MTA1386" s="127"/>
      <c r="MTB1386" s="127"/>
      <c r="MTC1386" s="127"/>
      <c r="MTD1386" s="127"/>
      <c r="MTE1386" s="127"/>
      <c r="MTF1386" s="127"/>
      <c r="MTG1386" s="127"/>
      <c r="MTH1386" s="127"/>
      <c r="MTI1386" s="127"/>
      <c r="MTJ1386" s="127"/>
      <c r="MTK1386" s="127"/>
      <c r="MTL1386" s="127"/>
      <c r="MTM1386" s="127"/>
      <c r="MTN1386" s="127"/>
      <c r="MTO1386" s="127"/>
      <c r="MTP1386" s="127"/>
      <c r="MTQ1386" s="127"/>
      <c r="MTR1386" s="127"/>
      <c r="MTS1386" s="127"/>
      <c r="MTT1386" s="127"/>
      <c r="MTU1386" s="127"/>
      <c r="MTV1386" s="127"/>
      <c r="MTW1386" s="127"/>
      <c r="MTX1386" s="127"/>
      <c r="MTY1386" s="127"/>
      <c r="MTZ1386" s="127"/>
      <c r="MUA1386" s="127"/>
      <c r="MUB1386" s="127"/>
      <c r="MUC1386" s="127"/>
      <c r="MUD1386" s="127"/>
      <c r="MUE1386" s="127"/>
      <c r="MUF1386" s="127"/>
      <c r="MUG1386" s="127"/>
      <c r="MUH1386" s="127"/>
      <c r="MUI1386" s="127"/>
      <c r="MUJ1386" s="127"/>
      <c r="MUK1386" s="127"/>
      <c r="MUL1386" s="127"/>
      <c r="MUM1386" s="127"/>
      <c r="MUN1386" s="127"/>
      <c r="MUO1386" s="127"/>
      <c r="MUP1386" s="127"/>
      <c r="MUQ1386" s="127"/>
      <c r="MUR1386" s="127"/>
      <c r="MUS1386" s="127"/>
      <c r="MUT1386" s="127"/>
      <c r="MUU1386" s="127"/>
      <c r="MUV1386" s="127"/>
      <c r="MUW1386" s="127"/>
      <c r="MUX1386" s="127"/>
      <c r="MUY1386" s="127"/>
      <c r="MUZ1386" s="127"/>
      <c r="MVA1386" s="127"/>
      <c r="MVB1386" s="127"/>
      <c r="MVC1386" s="127"/>
      <c r="MVD1386" s="127"/>
      <c r="MVE1386" s="127"/>
      <c r="MVF1386" s="127"/>
      <c r="MVG1386" s="127"/>
      <c r="MVH1386" s="127"/>
      <c r="MVI1386" s="127"/>
      <c r="MVJ1386" s="127"/>
      <c r="MVK1386" s="127"/>
      <c r="MVL1386" s="127"/>
      <c r="MVM1386" s="127"/>
      <c r="MVN1386" s="127"/>
      <c r="MVO1386" s="127"/>
      <c r="MVP1386" s="127"/>
      <c r="MVQ1386" s="127"/>
      <c r="MVR1386" s="127"/>
      <c r="MVS1386" s="127"/>
      <c r="MVT1386" s="127"/>
      <c r="MVU1386" s="127"/>
      <c r="MVV1386" s="127"/>
      <c r="MVW1386" s="127"/>
      <c r="MVX1386" s="127"/>
      <c r="MVY1386" s="127"/>
      <c r="MVZ1386" s="127"/>
      <c r="MWA1386" s="127"/>
      <c r="MWB1386" s="127"/>
      <c r="MWC1386" s="127"/>
      <c r="MWD1386" s="127"/>
      <c r="MWE1386" s="127"/>
      <c r="MWF1386" s="127"/>
      <c r="MWG1386" s="127"/>
      <c r="MWH1386" s="127"/>
      <c r="MWI1386" s="127"/>
      <c r="MWJ1386" s="127"/>
      <c r="MWK1386" s="127"/>
      <c r="MWL1386" s="127"/>
      <c r="MWM1386" s="127"/>
      <c r="MWN1386" s="127"/>
      <c r="MWO1386" s="127"/>
      <c r="MWP1386" s="127"/>
      <c r="MWQ1386" s="127"/>
      <c r="MWR1386" s="127"/>
      <c r="MWS1386" s="127"/>
      <c r="MWT1386" s="127"/>
      <c r="MWU1386" s="127"/>
      <c r="MWV1386" s="127"/>
      <c r="MWW1386" s="127"/>
      <c r="MWX1386" s="127"/>
      <c r="MWY1386" s="127"/>
      <c r="MWZ1386" s="127"/>
      <c r="MXA1386" s="127"/>
      <c r="MXB1386" s="127"/>
      <c r="MXC1386" s="127"/>
      <c r="MXD1386" s="127"/>
      <c r="MXE1386" s="127"/>
      <c r="MXF1386" s="127"/>
      <c r="MXG1386" s="127"/>
      <c r="MXH1386" s="127"/>
      <c r="MXI1386" s="127"/>
      <c r="MXJ1386" s="127"/>
      <c r="MXK1386" s="127"/>
      <c r="MXL1386" s="127"/>
      <c r="MXM1386" s="127"/>
      <c r="MXN1386" s="127"/>
      <c r="MXO1386" s="127"/>
      <c r="MXP1386" s="127"/>
      <c r="MXQ1386" s="127"/>
      <c r="MXR1386" s="127"/>
      <c r="MXS1386" s="127"/>
      <c r="MXT1386" s="127"/>
      <c r="MXU1386" s="127"/>
      <c r="MXV1386" s="127"/>
      <c r="MXW1386" s="127"/>
      <c r="MXX1386" s="127"/>
      <c r="MXY1386" s="127"/>
      <c r="MXZ1386" s="127"/>
      <c r="MYA1386" s="127"/>
      <c r="MYB1386" s="127"/>
      <c r="MYC1386" s="127"/>
      <c r="MYD1386" s="127"/>
      <c r="MYE1386" s="127"/>
      <c r="MYF1386" s="127"/>
      <c r="MYG1386" s="127"/>
      <c r="MYH1386" s="127"/>
      <c r="MYI1386" s="127"/>
      <c r="MYJ1386" s="127"/>
      <c r="MYK1386" s="127"/>
      <c r="MYL1386" s="127"/>
      <c r="MYM1386" s="127"/>
      <c r="MYN1386" s="127"/>
      <c r="MYO1386" s="127"/>
      <c r="MYP1386" s="127"/>
      <c r="MYQ1386" s="127"/>
      <c r="MYR1386" s="127"/>
      <c r="MYS1386" s="127"/>
      <c r="MYT1386" s="127"/>
      <c r="MYU1386" s="127"/>
      <c r="MYV1386" s="127"/>
      <c r="MYW1386" s="127"/>
      <c r="MYX1386" s="127"/>
      <c r="MYY1386" s="127"/>
      <c r="MYZ1386" s="127"/>
      <c r="MZA1386" s="127"/>
      <c r="MZB1386" s="127"/>
      <c r="MZC1386" s="127"/>
      <c r="MZD1386" s="127"/>
      <c r="MZE1386" s="127"/>
      <c r="MZF1386" s="127"/>
      <c r="MZG1386" s="127"/>
      <c r="MZH1386" s="127"/>
      <c r="MZI1386" s="127"/>
      <c r="MZJ1386" s="127"/>
      <c r="MZK1386" s="127"/>
      <c r="MZL1386" s="127"/>
      <c r="MZM1386" s="127"/>
      <c r="MZN1386" s="127"/>
      <c r="MZO1386" s="127"/>
      <c r="MZP1386" s="127"/>
      <c r="MZQ1386" s="127"/>
      <c r="MZR1386" s="127"/>
      <c r="MZS1386" s="127"/>
      <c r="MZT1386" s="127"/>
      <c r="MZU1386" s="127"/>
      <c r="MZV1386" s="127"/>
      <c r="MZW1386" s="127"/>
      <c r="MZX1386" s="127"/>
      <c r="MZY1386" s="127"/>
      <c r="MZZ1386" s="127"/>
      <c r="NAA1386" s="127"/>
      <c r="NAB1386" s="127"/>
      <c r="NAC1386" s="127"/>
      <c r="NAD1386" s="127"/>
      <c r="NAE1386" s="127"/>
      <c r="NAF1386" s="127"/>
      <c r="NAG1386" s="127"/>
      <c r="NAH1386" s="127"/>
      <c r="NAI1386" s="127"/>
      <c r="NAJ1386" s="127"/>
      <c r="NAK1386" s="127"/>
      <c r="NAL1386" s="127"/>
      <c r="NAM1386" s="127"/>
      <c r="NAN1386" s="127"/>
      <c r="NAO1386" s="127"/>
      <c r="NAP1386" s="127"/>
      <c r="NAQ1386" s="127"/>
      <c r="NAR1386" s="127"/>
      <c r="NAS1386" s="127"/>
      <c r="NAT1386" s="127"/>
      <c r="NAU1386" s="127"/>
      <c r="NAV1386" s="127"/>
      <c r="NAW1386" s="127"/>
      <c r="NAX1386" s="127"/>
      <c r="NAY1386" s="127"/>
      <c r="NAZ1386" s="127"/>
      <c r="NBA1386" s="127"/>
      <c r="NBB1386" s="127"/>
      <c r="NBC1386" s="127"/>
      <c r="NBD1386" s="127"/>
      <c r="NBE1386" s="127"/>
      <c r="NBF1386" s="127"/>
      <c r="NBG1386" s="127"/>
      <c r="NBH1386" s="127"/>
      <c r="NBI1386" s="127"/>
      <c r="NBJ1386" s="127"/>
      <c r="NBK1386" s="127"/>
      <c r="NBL1386" s="127"/>
      <c r="NBM1386" s="127"/>
      <c r="NBN1386" s="127"/>
      <c r="NBO1386" s="127"/>
      <c r="NBP1386" s="127"/>
      <c r="NBQ1386" s="127"/>
      <c r="NBR1386" s="127"/>
      <c r="NBS1386" s="127"/>
      <c r="NBT1386" s="127"/>
      <c r="NBU1386" s="127"/>
      <c r="NBV1386" s="127"/>
      <c r="NBW1386" s="127"/>
      <c r="NBX1386" s="127"/>
      <c r="NBY1386" s="127"/>
      <c r="NBZ1386" s="127"/>
      <c r="NCA1386" s="127"/>
      <c r="NCB1386" s="127"/>
      <c r="NCC1386" s="127"/>
      <c r="NCD1386" s="127"/>
      <c r="NCE1386" s="127"/>
      <c r="NCF1386" s="127"/>
      <c r="NCG1386" s="127"/>
      <c r="NCH1386" s="127"/>
      <c r="NCI1386" s="127"/>
      <c r="NCJ1386" s="127"/>
      <c r="NCK1386" s="127"/>
      <c r="NCL1386" s="127"/>
      <c r="NCM1386" s="127"/>
      <c r="NCN1386" s="127"/>
      <c r="NCO1386" s="127"/>
      <c r="NCP1386" s="127"/>
      <c r="NCQ1386" s="127"/>
      <c r="NCR1386" s="127"/>
      <c r="NCS1386" s="127"/>
      <c r="NCT1386" s="127"/>
      <c r="NCU1386" s="127"/>
      <c r="NCV1386" s="127"/>
      <c r="NCW1386" s="127"/>
      <c r="NCX1386" s="127"/>
      <c r="NCY1386" s="127"/>
      <c r="NCZ1386" s="127"/>
      <c r="NDA1386" s="127"/>
      <c r="NDB1386" s="127"/>
      <c r="NDC1386" s="127"/>
      <c r="NDD1386" s="127"/>
      <c r="NDE1386" s="127"/>
      <c r="NDF1386" s="127"/>
      <c r="NDG1386" s="127"/>
      <c r="NDH1386" s="127"/>
      <c r="NDI1386" s="127"/>
      <c r="NDJ1386" s="127"/>
      <c r="NDK1386" s="127"/>
      <c r="NDL1386" s="127"/>
      <c r="NDM1386" s="127"/>
      <c r="NDN1386" s="127"/>
      <c r="NDO1386" s="127"/>
      <c r="NDP1386" s="127"/>
      <c r="NDQ1386" s="127"/>
      <c r="NDR1386" s="127"/>
      <c r="NDS1386" s="127"/>
      <c r="NDT1386" s="127"/>
      <c r="NDU1386" s="127"/>
      <c r="NDV1386" s="127"/>
      <c r="NDW1386" s="127"/>
      <c r="NDX1386" s="127"/>
      <c r="NDY1386" s="127"/>
      <c r="NDZ1386" s="127"/>
      <c r="NEA1386" s="127"/>
      <c r="NEB1386" s="127"/>
      <c r="NEC1386" s="127"/>
      <c r="NED1386" s="127"/>
      <c r="NEE1386" s="127"/>
      <c r="NEF1386" s="127"/>
      <c r="NEG1386" s="127"/>
      <c r="NEH1386" s="127"/>
      <c r="NEI1386" s="127"/>
      <c r="NEJ1386" s="127"/>
      <c r="NEK1386" s="127"/>
      <c r="NEL1386" s="127"/>
      <c r="NEM1386" s="127"/>
      <c r="NEN1386" s="127"/>
      <c r="NEO1386" s="127"/>
      <c r="NEP1386" s="127"/>
      <c r="NEQ1386" s="127"/>
      <c r="NER1386" s="127"/>
      <c r="NES1386" s="127"/>
      <c r="NET1386" s="127"/>
      <c r="NEU1386" s="127"/>
      <c r="NEV1386" s="127"/>
      <c r="NEW1386" s="127"/>
      <c r="NEX1386" s="127"/>
      <c r="NEY1386" s="127"/>
      <c r="NEZ1386" s="127"/>
      <c r="NFA1386" s="127"/>
      <c r="NFB1386" s="127"/>
      <c r="NFC1386" s="127"/>
      <c r="NFD1386" s="127"/>
      <c r="NFE1386" s="127"/>
      <c r="NFF1386" s="127"/>
      <c r="NFG1386" s="127"/>
      <c r="NFH1386" s="127"/>
      <c r="NFI1386" s="127"/>
      <c r="NFJ1386" s="127"/>
      <c r="NFK1386" s="127"/>
      <c r="NFL1386" s="127"/>
      <c r="NFM1386" s="127"/>
      <c r="NFN1386" s="127"/>
      <c r="NFO1386" s="127"/>
      <c r="NFP1386" s="127"/>
      <c r="NFQ1386" s="127"/>
      <c r="NFR1386" s="127"/>
      <c r="NFS1386" s="127"/>
      <c r="NFT1386" s="127"/>
      <c r="NFU1386" s="127"/>
      <c r="NFV1386" s="127"/>
      <c r="NFW1386" s="127"/>
      <c r="NFX1386" s="127"/>
      <c r="NFY1386" s="127"/>
      <c r="NFZ1386" s="127"/>
      <c r="NGA1386" s="127"/>
      <c r="NGB1386" s="127"/>
      <c r="NGC1386" s="127"/>
      <c r="NGD1386" s="127"/>
      <c r="NGE1386" s="127"/>
      <c r="NGF1386" s="127"/>
      <c r="NGG1386" s="127"/>
      <c r="NGH1386" s="127"/>
      <c r="NGI1386" s="127"/>
      <c r="NGJ1386" s="127"/>
      <c r="NGK1386" s="127"/>
      <c r="NGL1386" s="127"/>
      <c r="NGM1386" s="127"/>
      <c r="NGN1386" s="127"/>
      <c r="NGO1386" s="127"/>
      <c r="NGP1386" s="127"/>
      <c r="NGQ1386" s="127"/>
      <c r="NGR1386" s="127"/>
      <c r="NGS1386" s="127"/>
      <c r="NGT1386" s="127"/>
      <c r="NGU1386" s="127"/>
      <c r="NGV1386" s="127"/>
      <c r="NGW1386" s="127"/>
      <c r="NGX1386" s="127"/>
      <c r="NGY1386" s="127"/>
      <c r="NGZ1386" s="127"/>
      <c r="NHA1386" s="127"/>
      <c r="NHB1386" s="127"/>
      <c r="NHC1386" s="127"/>
      <c r="NHD1386" s="127"/>
      <c r="NHE1386" s="127"/>
      <c r="NHF1386" s="127"/>
      <c r="NHG1386" s="127"/>
      <c r="NHH1386" s="127"/>
      <c r="NHI1386" s="127"/>
      <c r="NHJ1386" s="127"/>
      <c r="NHK1386" s="127"/>
      <c r="NHL1386" s="127"/>
      <c r="NHM1386" s="127"/>
      <c r="NHN1386" s="127"/>
      <c r="NHO1386" s="127"/>
      <c r="NHP1386" s="127"/>
      <c r="NHQ1386" s="127"/>
      <c r="NHR1386" s="127"/>
      <c r="NHS1386" s="127"/>
      <c r="NHT1386" s="127"/>
      <c r="NHU1386" s="127"/>
      <c r="NHV1386" s="127"/>
      <c r="NHW1386" s="127"/>
      <c r="NHX1386" s="127"/>
      <c r="NHY1386" s="127"/>
      <c r="NHZ1386" s="127"/>
      <c r="NIA1386" s="127"/>
      <c r="NIB1386" s="127"/>
      <c r="NIC1386" s="127"/>
      <c r="NID1386" s="127"/>
      <c r="NIE1386" s="127"/>
      <c r="NIF1386" s="127"/>
      <c r="NIG1386" s="127"/>
      <c r="NIH1386" s="127"/>
      <c r="NII1386" s="127"/>
      <c r="NIJ1386" s="127"/>
      <c r="NIK1386" s="127"/>
      <c r="NIL1386" s="127"/>
      <c r="NIM1386" s="127"/>
      <c r="NIN1386" s="127"/>
      <c r="NIO1386" s="127"/>
      <c r="NIP1386" s="127"/>
      <c r="NIQ1386" s="127"/>
      <c r="NIR1386" s="127"/>
      <c r="NIS1386" s="127"/>
      <c r="NIT1386" s="127"/>
      <c r="NIU1386" s="127"/>
      <c r="NIV1386" s="127"/>
      <c r="NIW1386" s="127"/>
      <c r="NIX1386" s="127"/>
      <c r="NIY1386" s="127"/>
      <c r="NIZ1386" s="127"/>
      <c r="NJA1386" s="127"/>
      <c r="NJB1386" s="127"/>
      <c r="NJC1386" s="127"/>
      <c r="NJD1386" s="127"/>
      <c r="NJE1386" s="127"/>
      <c r="NJF1386" s="127"/>
      <c r="NJG1386" s="127"/>
      <c r="NJH1386" s="127"/>
      <c r="NJI1386" s="127"/>
      <c r="NJJ1386" s="127"/>
      <c r="NJK1386" s="127"/>
      <c r="NJL1386" s="127"/>
      <c r="NJM1386" s="127"/>
      <c r="NJN1386" s="127"/>
      <c r="NJO1386" s="127"/>
      <c r="NJP1386" s="127"/>
      <c r="NJQ1386" s="127"/>
      <c r="NJR1386" s="127"/>
      <c r="NJS1386" s="127"/>
      <c r="NJT1386" s="127"/>
      <c r="NJU1386" s="127"/>
      <c r="NJV1386" s="127"/>
      <c r="NJW1386" s="127"/>
      <c r="NJX1386" s="127"/>
      <c r="NJY1386" s="127"/>
      <c r="NJZ1386" s="127"/>
      <c r="NKA1386" s="127"/>
      <c r="NKB1386" s="127"/>
      <c r="NKC1386" s="127"/>
      <c r="NKD1386" s="127"/>
      <c r="NKE1386" s="127"/>
      <c r="NKF1386" s="127"/>
      <c r="NKG1386" s="127"/>
      <c r="NKH1386" s="127"/>
      <c r="NKI1386" s="127"/>
      <c r="NKJ1386" s="127"/>
      <c r="NKK1386" s="127"/>
      <c r="NKL1386" s="127"/>
      <c r="NKM1386" s="127"/>
      <c r="NKN1386" s="127"/>
      <c r="NKO1386" s="127"/>
      <c r="NKP1386" s="127"/>
      <c r="NKQ1386" s="127"/>
      <c r="NKR1386" s="127"/>
      <c r="NKS1386" s="127"/>
      <c r="NKT1386" s="127"/>
      <c r="NKU1386" s="127"/>
      <c r="NKV1386" s="127"/>
      <c r="NKW1386" s="127"/>
      <c r="NKX1386" s="127"/>
      <c r="NKY1386" s="127"/>
      <c r="NKZ1386" s="127"/>
      <c r="NLA1386" s="127"/>
      <c r="NLB1386" s="127"/>
      <c r="NLC1386" s="127"/>
      <c r="NLD1386" s="127"/>
      <c r="NLE1386" s="127"/>
      <c r="NLF1386" s="127"/>
      <c r="NLG1386" s="127"/>
      <c r="NLH1386" s="127"/>
      <c r="NLI1386" s="127"/>
      <c r="NLJ1386" s="127"/>
      <c r="NLK1386" s="127"/>
      <c r="NLL1386" s="127"/>
      <c r="NLM1386" s="127"/>
      <c r="NLN1386" s="127"/>
      <c r="NLO1386" s="127"/>
      <c r="NLP1386" s="127"/>
      <c r="NLQ1386" s="127"/>
      <c r="NLR1386" s="127"/>
      <c r="NLS1386" s="127"/>
      <c r="NLT1386" s="127"/>
      <c r="NLU1386" s="127"/>
      <c r="NLV1386" s="127"/>
      <c r="NLW1386" s="127"/>
      <c r="NLX1386" s="127"/>
      <c r="NLY1386" s="127"/>
      <c r="NLZ1386" s="127"/>
      <c r="NMA1386" s="127"/>
      <c r="NMB1386" s="127"/>
      <c r="NMC1386" s="127"/>
      <c r="NMD1386" s="127"/>
      <c r="NME1386" s="127"/>
      <c r="NMF1386" s="127"/>
      <c r="NMG1386" s="127"/>
      <c r="NMH1386" s="127"/>
      <c r="NMI1386" s="127"/>
      <c r="NMJ1386" s="127"/>
      <c r="NMK1386" s="127"/>
      <c r="NML1386" s="127"/>
      <c r="NMM1386" s="127"/>
      <c r="NMN1386" s="127"/>
      <c r="NMO1386" s="127"/>
      <c r="NMP1386" s="127"/>
      <c r="NMQ1386" s="127"/>
      <c r="NMR1386" s="127"/>
      <c r="NMS1386" s="127"/>
      <c r="NMT1386" s="127"/>
      <c r="NMU1386" s="127"/>
      <c r="NMV1386" s="127"/>
      <c r="NMW1386" s="127"/>
      <c r="NMX1386" s="127"/>
      <c r="NMY1386" s="127"/>
      <c r="NMZ1386" s="127"/>
      <c r="NNA1386" s="127"/>
      <c r="NNB1386" s="127"/>
      <c r="NNC1386" s="127"/>
      <c r="NND1386" s="127"/>
      <c r="NNE1386" s="127"/>
      <c r="NNF1386" s="127"/>
      <c r="NNG1386" s="127"/>
      <c r="NNH1386" s="127"/>
      <c r="NNI1386" s="127"/>
      <c r="NNJ1386" s="127"/>
      <c r="NNK1386" s="127"/>
      <c r="NNL1386" s="127"/>
      <c r="NNM1386" s="127"/>
      <c r="NNN1386" s="127"/>
      <c r="NNO1386" s="127"/>
      <c r="NNP1386" s="127"/>
      <c r="NNQ1386" s="127"/>
      <c r="NNR1386" s="127"/>
      <c r="NNS1386" s="127"/>
      <c r="NNT1386" s="127"/>
      <c r="NNU1386" s="127"/>
      <c r="NNV1386" s="127"/>
      <c r="NNW1386" s="127"/>
      <c r="NNX1386" s="127"/>
      <c r="NNY1386" s="127"/>
      <c r="NNZ1386" s="127"/>
      <c r="NOA1386" s="127"/>
      <c r="NOB1386" s="127"/>
      <c r="NOC1386" s="127"/>
      <c r="NOD1386" s="127"/>
      <c r="NOE1386" s="127"/>
      <c r="NOF1386" s="127"/>
      <c r="NOG1386" s="127"/>
      <c r="NOH1386" s="127"/>
      <c r="NOI1386" s="127"/>
      <c r="NOJ1386" s="127"/>
      <c r="NOK1386" s="127"/>
      <c r="NOL1386" s="127"/>
      <c r="NOM1386" s="127"/>
      <c r="NON1386" s="127"/>
      <c r="NOO1386" s="127"/>
      <c r="NOP1386" s="127"/>
      <c r="NOQ1386" s="127"/>
      <c r="NOR1386" s="127"/>
      <c r="NOS1386" s="127"/>
      <c r="NOT1386" s="127"/>
      <c r="NOU1386" s="127"/>
      <c r="NOV1386" s="127"/>
      <c r="NOW1386" s="127"/>
      <c r="NOX1386" s="127"/>
      <c r="NOY1386" s="127"/>
      <c r="NOZ1386" s="127"/>
      <c r="NPA1386" s="127"/>
      <c r="NPB1386" s="127"/>
      <c r="NPC1386" s="127"/>
      <c r="NPD1386" s="127"/>
      <c r="NPE1386" s="127"/>
      <c r="NPF1386" s="127"/>
      <c r="NPG1386" s="127"/>
      <c r="NPH1386" s="127"/>
      <c r="NPI1386" s="127"/>
      <c r="NPJ1386" s="127"/>
      <c r="NPK1386" s="127"/>
      <c r="NPL1386" s="127"/>
      <c r="NPM1386" s="127"/>
      <c r="NPN1386" s="127"/>
      <c r="NPO1386" s="127"/>
      <c r="NPP1386" s="127"/>
      <c r="NPQ1386" s="127"/>
      <c r="NPR1386" s="127"/>
      <c r="NPS1386" s="127"/>
      <c r="NPT1386" s="127"/>
      <c r="NPU1386" s="127"/>
      <c r="NPV1386" s="127"/>
      <c r="NPW1386" s="127"/>
      <c r="NPX1386" s="127"/>
      <c r="NPY1386" s="127"/>
      <c r="NPZ1386" s="127"/>
      <c r="NQA1386" s="127"/>
      <c r="NQB1386" s="127"/>
      <c r="NQC1386" s="127"/>
      <c r="NQD1386" s="127"/>
      <c r="NQE1386" s="127"/>
      <c r="NQF1386" s="127"/>
      <c r="NQG1386" s="127"/>
      <c r="NQH1386" s="127"/>
      <c r="NQI1386" s="127"/>
      <c r="NQJ1386" s="127"/>
      <c r="NQK1386" s="127"/>
      <c r="NQL1386" s="127"/>
      <c r="NQM1386" s="127"/>
      <c r="NQN1386" s="127"/>
      <c r="NQO1386" s="127"/>
      <c r="NQP1386" s="127"/>
      <c r="NQQ1386" s="127"/>
      <c r="NQR1386" s="127"/>
      <c r="NQS1386" s="127"/>
      <c r="NQT1386" s="127"/>
      <c r="NQU1386" s="127"/>
      <c r="NQV1386" s="127"/>
      <c r="NQW1386" s="127"/>
      <c r="NQX1386" s="127"/>
      <c r="NQY1386" s="127"/>
      <c r="NQZ1386" s="127"/>
      <c r="NRA1386" s="127"/>
      <c r="NRB1386" s="127"/>
      <c r="NRC1386" s="127"/>
      <c r="NRD1386" s="127"/>
      <c r="NRE1386" s="127"/>
      <c r="NRF1386" s="127"/>
      <c r="NRG1386" s="127"/>
      <c r="NRH1386" s="127"/>
      <c r="NRI1386" s="127"/>
      <c r="NRJ1386" s="127"/>
      <c r="NRK1386" s="127"/>
      <c r="NRL1386" s="127"/>
      <c r="NRM1386" s="127"/>
      <c r="NRN1386" s="127"/>
      <c r="NRO1386" s="127"/>
      <c r="NRP1386" s="127"/>
      <c r="NRQ1386" s="127"/>
      <c r="NRR1386" s="127"/>
      <c r="NRS1386" s="127"/>
      <c r="NRT1386" s="127"/>
      <c r="NRU1386" s="127"/>
      <c r="NRV1386" s="127"/>
      <c r="NRW1386" s="127"/>
      <c r="NRX1386" s="127"/>
      <c r="NRY1386" s="127"/>
      <c r="NRZ1386" s="127"/>
      <c r="NSA1386" s="127"/>
      <c r="NSB1386" s="127"/>
      <c r="NSC1386" s="127"/>
      <c r="NSD1386" s="127"/>
      <c r="NSE1386" s="127"/>
      <c r="NSF1386" s="127"/>
      <c r="NSG1386" s="127"/>
      <c r="NSH1386" s="127"/>
      <c r="NSI1386" s="127"/>
      <c r="NSJ1386" s="127"/>
      <c r="NSK1386" s="127"/>
      <c r="NSL1386" s="127"/>
      <c r="NSM1386" s="127"/>
      <c r="NSN1386" s="127"/>
      <c r="NSO1386" s="127"/>
      <c r="NSP1386" s="127"/>
      <c r="NSQ1386" s="127"/>
      <c r="NSR1386" s="127"/>
      <c r="NSS1386" s="127"/>
      <c r="NST1386" s="127"/>
      <c r="NSU1386" s="127"/>
      <c r="NSV1386" s="127"/>
      <c r="NSW1386" s="127"/>
      <c r="NSX1386" s="127"/>
      <c r="NSY1386" s="127"/>
      <c r="NSZ1386" s="127"/>
      <c r="NTA1386" s="127"/>
      <c r="NTB1386" s="127"/>
      <c r="NTC1386" s="127"/>
      <c r="NTD1386" s="127"/>
      <c r="NTE1386" s="127"/>
      <c r="NTF1386" s="127"/>
      <c r="NTG1386" s="127"/>
      <c r="NTH1386" s="127"/>
      <c r="NTI1386" s="127"/>
      <c r="NTJ1386" s="127"/>
      <c r="NTK1386" s="127"/>
      <c r="NTL1386" s="127"/>
      <c r="NTM1386" s="127"/>
      <c r="NTN1386" s="127"/>
      <c r="NTO1386" s="127"/>
      <c r="NTP1386" s="127"/>
      <c r="NTQ1386" s="127"/>
      <c r="NTR1386" s="127"/>
      <c r="NTS1386" s="127"/>
      <c r="NTT1386" s="127"/>
      <c r="NTU1386" s="127"/>
      <c r="NTV1386" s="127"/>
      <c r="NTW1386" s="127"/>
      <c r="NTX1386" s="127"/>
      <c r="NTY1386" s="127"/>
      <c r="NTZ1386" s="127"/>
      <c r="NUA1386" s="127"/>
      <c r="NUB1386" s="127"/>
      <c r="NUC1386" s="127"/>
      <c r="NUD1386" s="127"/>
      <c r="NUE1386" s="127"/>
      <c r="NUF1386" s="127"/>
      <c r="NUG1386" s="127"/>
      <c r="NUH1386" s="127"/>
      <c r="NUI1386" s="127"/>
      <c r="NUJ1386" s="127"/>
      <c r="NUK1386" s="127"/>
      <c r="NUL1386" s="127"/>
      <c r="NUM1386" s="127"/>
      <c r="NUN1386" s="127"/>
      <c r="NUO1386" s="127"/>
      <c r="NUP1386" s="127"/>
      <c r="NUQ1386" s="127"/>
      <c r="NUR1386" s="127"/>
      <c r="NUS1386" s="127"/>
      <c r="NUT1386" s="127"/>
      <c r="NUU1386" s="127"/>
      <c r="NUV1386" s="127"/>
      <c r="NUW1386" s="127"/>
      <c r="NUX1386" s="127"/>
      <c r="NUY1386" s="127"/>
      <c r="NUZ1386" s="127"/>
      <c r="NVA1386" s="127"/>
      <c r="NVB1386" s="127"/>
      <c r="NVC1386" s="127"/>
      <c r="NVD1386" s="127"/>
      <c r="NVE1386" s="127"/>
      <c r="NVF1386" s="127"/>
      <c r="NVG1386" s="127"/>
      <c r="NVH1386" s="127"/>
      <c r="NVI1386" s="127"/>
      <c r="NVJ1386" s="127"/>
      <c r="NVK1386" s="127"/>
      <c r="NVL1386" s="127"/>
      <c r="NVM1386" s="127"/>
      <c r="NVN1386" s="127"/>
      <c r="NVO1386" s="127"/>
      <c r="NVP1386" s="127"/>
      <c r="NVQ1386" s="127"/>
      <c r="NVR1386" s="127"/>
      <c r="NVS1386" s="127"/>
      <c r="NVT1386" s="127"/>
      <c r="NVU1386" s="127"/>
      <c r="NVV1386" s="127"/>
      <c r="NVW1386" s="127"/>
      <c r="NVX1386" s="127"/>
      <c r="NVY1386" s="127"/>
      <c r="NVZ1386" s="127"/>
      <c r="NWA1386" s="127"/>
      <c r="NWB1386" s="127"/>
      <c r="NWC1386" s="127"/>
      <c r="NWD1386" s="127"/>
      <c r="NWE1386" s="127"/>
      <c r="NWF1386" s="127"/>
      <c r="NWG1386" s="127"/>
      <c r="NWH1386" s="127"/>
      <c r="NWI1386" s="127"/>
      <c r="NWJ1386" s="127"/>
      <c r="NWK1386" s="127"/>
      <c r="NWL1386" s="127"/>
      <c r="NWM1386" s="127"/>
      <c r="NWN1386" s="127"/>
      <c r="NWO1386" s="127"/>
      <c r="NWP1386" s="127"/>
      <c r="NWQ1386" s="127"/>
      <c r="NWR1386" s="127"/>
      <c r="NWS1386" s="127"/>
      <c r="NWT1386" s="127"/>
      <c r="NWU1386" s="127"/>
      <c r="NWV1386" s="127"/>
      <c r="NWW1386" s="127"/>
      <c r="NWX1386" s="127"/>
      <c r="NWY1386" s="127"/>
      <c r="NWZ1386" s="127"/>
      <c r="NXA1386" s="127"/>
      <c r="NXB1386" s="127"/>
      <c r="NXC1386" s="127"/>
      <c r="NXD1386" s="127"/>
      <c r="NXE1386" s="127"/>
      <c r="NXF1386" s="127"/>
      <c r="NXG1386" s="127"/>
      <c r="NXH1386" s="127"/>
      <c r="NXI1386" s="127"/>
      <c r="NXJ1386" s="127"/>
      <c r="NXK1386" s="127"/>
      <c r="NXL1386" s="127"/>
      <c r="NXM1386" s="127"/>
      <c r="NXN1386" s="127"/>
      <c r="NXO1386" s="127"/>
      <c r="NXP1386" s="127"/>
      <c r="NXQ1386" s="127"/>
      <c r="NXR1386" s="127"/>
      <c r="NXS1386" s="127"/>
      <c r="NXT1386" s="127"/>
      <c r="NXU1386" s="127"/>
      <c r="NXV1386" s="127"/>
      <c r="NXW1386" s="127"/>
      <c r="NXX1386" s="127"/>
      <c r="NXY1386" s="127"/>
      <c r="NXZ1386" s="127"/>
      <c r="NYA1386" s="127"/>
      <c r="NYB1386" s="127"/>
      <c r="NYC1386" s="127"/>
      <c r="NYD1386" s="127"/>
      <c r="NYE1386" s="127"/>
      <c r="NYF1386" s="127"/>
      <c r="NYG1386" s="127"/>
      <c r="NYH1386" s="127"/>
      <c r="NYI1386" s="127"/>
      <c r="NYJ1386" s="127"/>
      <c r="NYK1386" s="127"/>
      <c r="NYL1386" s="127"/>
      <c r="NYM1386" s="127"/>
      <c r="NYN1386" s="127"/>
      <c r="NYO1386" s="127"/>
      <c r="NYP1386" s="127"/>
      <c r="NYQ1386" s="127"/>
      <c r="NYR1386" s="127"/>
      <c r="NYS1386" s="127"/>
      <c r="NYT1386" s="127"/>
      <c r="NYU1386" s="127"/>
      <c r="NYV1386" s="127"/>
      <c r="NYW1386" s="127"/>
      <c r="NYX1386" s="127"/>
      <c r="NYY1386" s="127"/>
      <c r="NYZ1386" s="127"/>
      <c r="NZA1386" s="127"/>
      <c r="NZB1386" s="127"/>
      <c r="NZC1386" s="127"/>
      <c r="NZD1386" s="127"/>
      <c r="NZE1386" s="127"/>
      <c r="NZF1386" s="127"/>
      <c r="NZG1386" s="127"/>
      <c r="NZH1386" s="127"/>
      <c r="NZI1386" s="127"/>
      <c r="NZJ1386" s="127"/>
      <c r="NZK1386" s="127"/>
      <c r="NZL1386" s="127"/>
      <c r="NZM1386" s="127"/>
      <c r="NZN1386" s="127"/>
      <c r="NZO1386" s="127"/>
      <c r="NZP1386" s="127"/>
      <c r="NZQ1386" s="127"/>
      <c r="NZR1386" s="127"/>
      <c r="NZS1386" s="127"/>
      <c r="NZT1386" s="127"/>
      <c r="NZU1386" s="127"/>
      <c r="NZV1386" s="127"/>
      <c r="NZW1386" s="127"/>
      <c r="NZX1386" s="127"/>
      <c r="NZY1386" s="127"/>
      <c r="NZZ1386" s="127"/>
      <c r="OAA1386" s="127"/>
      <c r="OAB1386" s="127"/>
      <c r="OAC1386" s="127"/>
      <c r="OAD1386" s="127"/>
      <c r="OAE1386" s="127"/>
      <c r="OAF1386" s="127"/>
      <c r="OAG1386" s="127"/>
      <c r="OAH1386" s="127"/>
      <c r="OAI1386" s="127"/>
      <c r="OAJ1386" s="127"/>
      <c r="OAK1386" s="127"/>
      <c r="OAL1386" s="127"/>
      <c r="OAM1386" s="127"/>
      <c r="OAN1386" s="127"/>
      <c r="OAO1386" s="127"/>
      <c r="OAP1386" s="127"/>
      <c r="OAQ1386" s="127"/>
      <c r="OAR1386" s="127"/>
      <c r="OAS1386" s="127"/>
      <c r="OAT1386" s="127"/>
      <c r="OAU1386" s="127"/>
      <c r="OAV1386" s="127"/>
      <c r="OAW1386" s="127"/>
      <c r="OAX1386" s="127"/>
      <c r="OAY1386" s="127"/>
      <c r="OAZ1386" s="127"/>
      <c r="OBA1386" s="127"/>
      <c r="OBB1386" s="127"/>
      <c r="OBC1386" s="127"/>
      <c r="OBD1386" s="127"/>
      <c r="OBE1386" s="127"/>
      <c r="OBF1386" s="127"/>
      <c r="OBG1386" s="127"/>
      <c r="OBH1386" s="127"/>
      <c r="OBI1386" s="127"/>
      <c r="OBJ1386" s="127"/>
      <c r="OBK1386" s="127"/>
      <c r="OBL1386" s="127"/>
      <c r="OBM1386" s="127"/>
      <c r="OBN1386" s="127"/>
      <c r="OBO1386" s="127"/>
      <c r="OBP1386" s="127"/>
      <c r="OBQ1386" s="127"/>
      <c r="OBR1386" s="127"/>
      <c r="OBS1386" s="127"/>
      <c r="OBT1386" s="127"/>
      <c r="OBU1386" s="127"/>
      <c r="OBV1386" s="127"/>
      <c r="OBW1386" s="127"/>
      <c r="OBX1386" s="127"/>
      <c r="OBY1386" s="127"/>
      <c r="OBZ1386" s="127"/>
      <c r="OCA1386" s="127"/>
      <c r="OCB1386" s="127"/>
      <c r="OCC1386" s="127"/>
      <c r="OCD1386" s="127"/>
      <c r="OCE1386" s="127"/>
      <c r="OCF1386" s="127"/>
      <c r="OCG1386" s="127"/>
      <c r="OCH1386" s="127"/>
      <c r="OCI1386" s="127"/>
      <c r="OCJ1386" s="127"/>
      <c r="OCK1386" s="127"/>
      <c r="OCL1386" s="127"/>
      <c r="OCM1386" s="127"/>
      <c r="OCN1386" s="127"/>
      <c r="OCO1386" s="127"/>
      <c r="OCP1386" s="127"/>
      <c r="OCQ1386" s="127"/>
      <c r="OCR1386" s="127"/>
      <c r="OCS1386" s="127"/>
      <c r="OCT1386" s="127"/>
      <c r="OCU1386" s="127"/>
      <c r="OCV1386" s="127"/>
      <c r="OCW1386" s="127"/>
      <c r="OCX1386" s="127"/>
      <c r="OCY1386" s="127"/>
      <c r="OCZ1386" s="127"/>
      <c r="ODA1386" s="127"/>
      <c r="ODB1386" s="127"/>
      <c r="ODC1386" s="127"/>
      <c r="ODD1386" s="127"/>
      <c r="ODE1386" s="127"/>
      <c r="ODF1386" s="127"/>
      <c r="ODG1386" s="127"/>
      <c r="ODH1386" s="127"/>
      <c r="ODI1386" s="127"/>
      <c r="ODJ1386" s="127"/>
      <c r="ODK1386" s="127"/>
      <c r="ODL1386" s="127"/>
      <c r="ODM1386" s="127"/>
      <c r="ODN1386" s="127"/>
      <c r="ODO1386" s="127"/>
      <c r="ODP1386" s="127"/>
      <c r="ODQ1386" s="127"/>
      <c r="ODR1386" s="127"/>
      <c r="ODS1386" s="127"/>
      <c r="ODT1386" s="127"/>
      <c r="ODU1386" s="127"/>
      <c r="ODV1386" s="127"/>
      <c r="ODW1386" s="127"/>
      <c r="ODX1386" s="127"/>
      <c r="ODY1386" s="127"/>
      <c r="ODZ1386" s="127"/>
      <c r="OEA1386" s="127"/>
      <c r="OEB1386" s="127"/>
      <c r="OEC1386" s="127"/>
      <c r="OED1386" s="127"/>
      <c r="OEE1386" s="127"/>
      <c r="OEF1386" s="127"/>
      <c r="OEG1386" s="127"/>
      <c r="OEH1386" s="127"/>
      <c r="OEI1386" s="127"/>
      <c r="OEJ1386" s="127"/>
      <c r="OEK1386" s="127"/>
      <c r="OEL1386" s="127"/>
      <c r="OEM1386" s="127"/>
      <c r="OEN1386" s="127"/>
      <c r="OEO1386" s="127"/>
      <c r="OEP1386" s="127"/>
      <c r="OEQ1386" s="127"/>
      <c r="OER1386" s="127"/>
      <c r="OES1386" s="127"/>
      <c r="OET1386" s="127"/>
      <c r="OEU1386" s="127"/>
      <c r="OEV1386" s="127"/>
      <c r="OEW1386" s="127"/>
      <c r="OEX1386" s="127"/>
      <c r="OEY1386" s="127"/>
      <c r="OEZ1386" s="127"/>
      <c r="OFA1386" s="127"/>
      <c r="OFB1386" s="127"/>
      <c r="OFC1386" s="127"/>
      <c r="OFD1386" s="127"/>
      <c r="OFE1386" s="127"/>
      <c r="OFF1386" s="127"/>
      <c r="OFG1386" s="127"/>
      <c r="OFH1386" s="127"/>
      <c r="OFI1386" s="127"/>
      <c r="OFJ1386" s="127"/>
      <c r="OFK1386" s="127"/>
      <c r="OFL1386" s="127"/>
      <c r="OFM1386" s="127"/>
      <c r="OFN1386" s="127"/>
      <c r="OFO1386" s="127"/>
      <c r="OFP1386" s="127"/>
      <c r="OFQ1386" s="127"/>
      <c r="OFR1386" s="127"/>
      <c r="OFS1386" s="127"/>
      <c r="OFT1386" s="127"/>
      <c r="OFU1386" s="127"/>
      <c r="OFV1386" s="127"/>
      <c r="OFW1386" s="127"/>
      <c r="OFX1386" s="127"/>
      <c r="OFY1386" s="127"/>
      <c r="OFZ1386" s="127"/>
      <c r="OGA1386" s="127"/>
      <c r="OGB1386" s="127"/>
      <c r="OGC1386" s="127"/>
      <c r="OGD1386" s="127"/>
      <c r="OGE1386" s="127"/>
      <c r="OGF1386" s="127"/>
      <c r="OGG1386" s="127"/>
      <c r="OGH1386" s="127"/>
      <c r="OGI1386" s="127"/>
      <c r="OGJ1386" s="127"/>
      <c r="OGK1386" s="127"/>
      <c r="OGL1386" s="127"/>
      <c r="OGM1386" s="127"/>
      <c r="OGN1386" s="127"/>
      <c r="OGO1386" s="127"/>
      <c r="OGP1386" s="127"/>
      <c r="OGQ1386" s="127"/>
      <c r="OGR1386" s="127"/>
      <c r="OGS1386" s="127"/>
      <c r="OGT1386" s="127"/>
      <c r="OGU1386" s="127"/>
      <c r="OGV1386" s="127"/>
      <c r="OGW1386" s="127"/>
      <c r="OGX1386" s="127"/>
      <c r="OGY1386" s="127"/>
      <c r="OGZ1386" s="127"/>
      <c r="OHA1386" s="127"/>
      <c r="OHB1386" s="127"/>
      <c r="OHC1386" s="127"/>
      <c r="OHD1386" s="127"/>
      <c r="OHE1386" s="127"/>
      <c r="OHF1386" s="127"/>
      <c r="OHG1386" s="127"/>
      <c r="OHH1386" s="127"/>
      <c r="OHI1386" s="127"/>
      <c r="OHJ1386" s="127"/>
      <c r="OHK1386" s="127"/>
      <c r="OHL1386" s="127"/>
      <c r="OHM1386" s="127"/>
      <c r="OHN1386" s="127"/>
      <c r="OHO1386" s="127"/>
      <c r="OHP1386" s="127"/>
      <c r="OHQ1386" s="127"/>
      <c r="OHR1386" s="127"/>
      <c r="OHS1386" s="127"/>
      <c r="OHT1386" s="127"/>
      <c r="OHU1386" s="127"/>
      <c r="OHV1386" s="127"/>
      <c r="OHW1386" s="127"/>
      <c r="OHX1386" s="127"/>
      <c r="OHY1386" s="127"/>
      <c r="OHZ1386" s="127"/>
      <c r="OIA1386" s="127"/>
      <c r="OIB1386" s="127"/>
      <c r="OIC1386" s="127"/>
      <c r="OID1386" s="127"/>
      <c r="OIE1386" s="127"/>
      <c r="OIF1386" s="127"/>
      <c r="OIG1386" s="127"/>
      <c r="OIH1386" s="127"/>
      <c r="OII1386" s="127"/>
      <c r="OIJ1386" s="127"/>
      <c r="OIK1386" s="127"/>
      <c r="OIL1386" s="127"/>
      <c r="OIM1386" s="127"/>
      <c r="OIN1386" s="127"/>
      <c r="OIO1386" s="127"/>
      <c r="OIP1386" s="127"/>
      <c r="OIQ1386" s="127"/>
      <c r="OIR1386" s="127"/>
      <c r="OIS1386" s="127"/>
      <c r="OIT1386" s="127"/>
      <c r="OIU1386" s="127"/>
      <c r="OIV1386" s="127"/>
      <c r="OIW1386" s="127"/>
      <c r="OIX1386" s="127"/>
      <c r="OIY1386" s="127"/>
      <c r="OIZ1386" s="127"/>
      <c r="OJA1386" s="127"/>
      <c r="OJB1386" s="127"/>
      <c r="OJC1386" s="127"/>
      <c r="OJD1386" s="127"/>
      <c r="OJE1386" s="127"/>
      <c r="OJF1386" s="127"/>
      <c r="OJG1386" s="127"/>
      <c r="OJH1386" s="127"/>
      <c r="OJI1386" s="127"/>
      <c r="OJJ1386" s="127"/>
      <c r="OJK1386" s="127"/>
      <c r="OJL1386" s="127"/>
      <c r="OJM1386" s="127"/>
      <c r="OJN1386" s="127"/>
      <c r="OJO1386" s="127"/>
      <c r="OJP1386" s="127"/>
      <c r="OJQ1386" s="127"/>
      <c r="OJR1386" s="127"/>
      <c r="OJS1386" s="127"/>
      <c r="OJT1386" s="127"/>
      <c r="OJU1386" s="127"/>
      <c r="OJV1386" s="127"/>
      <c r="OJW1386" s="127"/>
      <c r="OJX1386" s="127"/>
      <c r="OJY1386" s="127"/>
      <c r="OJZ1386" s="127"/>
      <c r="OKA1386" s="127"/>
      <c r="OKB1386" s="127"/>
      <c r="OKC1386" s="127"/>
      <c r="OKD1386" s="127"/>
      <c r="OKE1386" s="127"/>
      <c r="OKF1386" s="127"/>
      <c r="OKG1386" s="127"/>
      <c r="OKH1386" s="127"/>
      <c r="OKI1386" s="127"/>
      <c r="OKJ1386" s="127"/>
      <c r="OKK1386" s="127"/>
      <c r="OKL1386" s="127"/>
      <c r="OKM1386" s="127"/>
      <c r="OKN1386" s="127"/>
      <c r="OKO1386" s="127"/>
      <c r="OKP1386" s="127"/>
      <c r="OKQ1386" s="127"/>
      <c r="OKR1386" s="127"/>
      <c r="OKS1386" s="127"/>
      <c r="OKT1386" s="127"/>
      <c r="OKU1386" s="127"/>
      <c r="OKV1386" s="127"/>
      <c r="OKW1386" s="127"/>
      <c r="OKX1386" s="127"/>
      <c r="OKY1386" s="127"/>
      <c r="OKZ1386" s="127"/>
      <c r="OLA1386" s="127"/>
      <c r="OLB1386" s="127"/>
      <c r="OLC1386" s="127"/>
      <c r="OLD1386" s="127"/>
      <c r="OLE1386" s="127"/>
      <c r="OLF1386" s="127"/>
      <c r="OLG1386" s="127"/>
      <c r="OLH1386" s="127"/>
      <c r="OLI1386" s="127"/>
      <c r="OLJ1386" s="127"/>
      <c r="OLK1386" s="127"/>
      <c r="OLL1386" s="127"/>
      <c r="OLM1386" s="127"/>
      <c r="OLN1386" s="127"/>
      <c r="OLO1386" s="127"/>
      <c r="OLP1386" s="127"/>
      <c r="OLQ1386" s="127"/>
      <c r="OLR1386" s="127"/>
      <c r="OLS1386" s="127"/>
      <c r="OLT1386" s="127"/>
      <c r="OLU1386" s="127"/>
      <c r="OLV1386" s="127"/>
      <c r="OLW1386" s="127"/>
      <c r="OLX1386" s="127"/>
      <c r="OLY1386" s="127"/>
      <c r="OLZ1386" s="127"/>
      <c r="OMA1386" s="127"/>
      <c r="OMB1386" s="127"/>
      <c r="OMC1386" s="127"/>
      <c r="OMD1386" s="127"/>
      <c r="OME1386" s="127"/>
      <c r="OMF1386" s="127"/>
      <c r="OMG1386" s="127"/>
      <c r="OMH1386" s="127"/>
      <c r="OMI1386" s="127"/>
      <c r="OMJ1386" s="127"/>
      <c r="OMK1386" s="127"/>
      <c r="OML1386" s="127"/>
      <c r="OMM1386" s="127"/>
      <c r="OMN1386" s="127"/>
      <c r="OMO1386" s="127"/>
      <c r="OMP1386" s="127"/>
      <c r="OMQ1386" s="127"/>
      <c r="OMR1386" s="127"/>
      <c r="OMS1386" s="127"/>
      <c r="OMT1386" s="127"/>
      <c r="OMU1386" s="127"/>
      <c r="OMV1386" s="127"/>
      <c r="OMW1386" s="127"/>
      <c r="OMX1386" s="127"/>
      <c r="OMY1386" s="127"/>
      <c r="OMZ1386" s="127"/>
      <c r="ONA1386" s="127"/>
      <c r="ONB1386" s="127"/>
      <c r="ONC1386" s="127"/>
      <c r="OND1386" s="127"/>
      <c r="ONE1386" s="127"/>
      <c r="ONF1386" s="127"/>
      <c r="ONG1386" s="127"/>
      <c r="ONH1386" s="127"/>
      <c r="ONI1386" s="127"/>
      <c r="ONJ1386" s="127"/>
      <c r="ONK1386" s="127"/>
      <c r="ONL1386" s="127"/>
      <c r="ONM1386" s="127"/>
      <c r="ONN1386" s="127"/>
      <c r="ONO1386" s="127"/>
      <c r="ONP1386" s="127"/>
      <c r="ONQ1386" s="127"/>
      <c r="ONR1386" s="127"/>
      <c r="ONS1386" s="127"/>
      <c r="ONT1386" s="127"/>
      <c r="ONU1386" s="127"/>
      <c r="ONV1386" s="127"/>
      <c r="ONW1386" s="127"/>
      <c r="ONX1386" s="127"/>
      <c r="ONY1386" s="127"/>
      <c r="ONZ1386" s="127"/>
      <c r="OOA1386" s="127"/>
      <c r="OOB1386" s="127"/>
      <c r="OOC1386" s="127"/>
      <c r="OOD1386" s="127"/>
      <c r="OOE1386" s="127"/>
      <c r="OOF1386" s="127"/>
      <c r="OOG1386" s="127"/>
      <c r="OOH1386" s="127"/>
      <c r="OOI1386" s="127"/>
      <c r="OOJ1386" s="127"/>
      <c r="OOK1386" s="127"/>
      <c r="OOL1386" s="127"/>
      <c r="OOM1386" s="127"/>
      <c r="OON1386" s="127"/>
      <c r="OOO1386" s="127"/>
      <c r="OOP1386" s="127"/>
      <c r="OOQ1386" s="127"/>
      <c r="OOR1386" s="127"/>
      <c r="OOS1386" s="127"/>
      <c r="OOT1386" s="127"/>
      <c r="OOU1386" s="127"/>
      <c r="OOV1386" s="127"/>
      <c r="OOW1386" s="127"/>
      <c r="OOX1386" s="127"/>
      <c r="OOY1386" s="127"/>
      <c r="OOZ1386" s="127"/>
      <c r="OPA1386" s="127"/>
      <c r="OPB1386" s="127"/>
      <c r="OPC1386" s="127"/>
      <c r="OPD1386" s="127"/>
      <c r="OPE1386" s="127"/>
      <c r="OPF1386" s="127"/>
      <c r="OPG1386" s="127"/>
      <c r="OPH1386" s="127"/>
      <c r="OPI1386" s="127"/>
      <c r="OPJ1386" s="127"/>
      <c r="OPK1386" s="127"/>
      <c r="OPL1386" s="127"/>
      <c r="OPM1386" s="127"/>
      <c r="OPN1386" s="127"/>
      <c r="OPO1386" s="127"/>
      <c r="OPP1386" s="127"/>
      <c r="OPQ1386" s="127"/>
      <c r="OPR1386" s="127"/>
      <c r="OPS1386" s="127"/>
      <c r="OPT1386" s="127"/>
      <c r="OPU1386" s="127"/>
      <c r="OPV1386" s="127"/>
      <c r="OPW1386" s="127"/>
      <c r="OPX1386" s="127"/>
      <c r="OPY1386" s="127"/>
      <c r="OPZ1386" s="127"/>
      <c r="OQA1386" s="127"/>
      <c r="OQB1386" s="127"/>
      <c r="OQC1386" s="127"/>
      <c r="OQD1386" s="127"/>
      <c r="OQE1386" s="127"/>
      <c r="OQF1386" s="127"/>
      <c r="OQG1386" s="127"/>
      <c r="OQH1386" s="127"/>
      <c r="OQI1386" s="127"/>
      <c r="OQJ1386" s="127"/>
      <c r="OQK1386" s="127"/>
      <c r="OQL1386" s="127"/>
      <c r="OQM1386" s="127"/>
      <c r="OQN1386" s="127"/>
      <c r="OQO1386" s="127"/>
      <c r="OQP1386" s="127"/>
      <c r="OQQ1386" s="127"/>
      <c r="OQR1386" s="127"/>
      <c r="OQS1386" s="127"/>
      <c r="OQT1386" s="127"/>
      <c r="OQU1386" s="127"/>
      <c r="OQV1386" s="127"/>
      <c r="OQW1386" s="127"/>
      <c r="OQX1386" s="127"/>
      <c r="OQY1386" s="127"/>
      <c r="OQZ1386" s="127"/>
      <c r="ORA1386" s="127"/>
      <c r="ORB1386" s="127"/>
      <c r="ORC1386" s="127"/>
      <c r="ORD1386" s="127"/>
      <c r="ORE1386" s="127"/>
      <c r="ORF1386" s="127"/>
      <c r="ORG1386" s="127"/>
      <c r="ORH1386" s="127"/>
      <c r="ORI1386" s="127"/>
      <c r="ORJ1386" s="127"/>
      <c r="ORK1386" s="127"/>
      <c r="ORL1386" s="127"/>
      <c r="ORM1386" s="127"/>
      <c r="ORN1386" s="127"/>
      <c r="ORO1386" s="127"/>
      <c r="ORP1386" s="127"/>
      <c r="ORQ1386" s="127"/>
      <c r="ORR1386" s="127"/>
      <c r="ORS1386" s="127"/>
      <c r="ORT1386" s="127"/>
      <c r="ORU1386" s="127"/>
      <c r="ORV1386" s="127"/>
      <c r="ORW1386" s="127"/>
      <c r="ORX1386" s="127"/>
      <c r="ORY1386" s="127"/>
      <c r="ORZ1386" s="127"/>
      <c r="OSA1386" s="127"/>
      <c r="OSB1386" s="127"/>
      <c r="OSC1386" s="127"/>
      <c r="OSD1386" s="127"/>
      <c r="OSE1386" s="127"/>
      <c r="OSF1386" s="127"/>
      <c r="OSG1386" s="127"/>
      <c r="OSH1386" s="127"/>
      <c r="OSI1386" s="127"/>
      <c r="OSJ1386" s="127"/>
      <c r="OSK1386" s="127"/>
      <c r="OSL1386" s="127"/>
      <c r="OSM1386" s="127"/>
      <c r="OSN1386" s="127"/>
      <c r="OSO1386" s="127"/>
      <c r="OSP1386" s="127"/>
      <c r="OSQ1386" s="127"/>
      <c r="OSR1386" s="127"/>
      <c r="OSS1386" s="127"/>
      <c r="OST1386" s="127"/>
      <c r="OSU1386" s="127"/>
      <c r="OSV1386" s="127"/>
      <c r="OSW1386" s="127"/>
      <c r="OSX1386" s="127"/>
      <c r="OSY1386" s="127"/>
      <c r="OSZ1386" s="127"/>
      <c r="OTA1386" s="127"/>
      <c r="OTB1386" s="127"/>
      <c r="OTC1386" s="127"/>
      <c r="OTD1386" s="127"/>
      <c r="OTE1386" s="127"/>
      <c r="OTF1386" s="127"/>
      <c r="OTG1386" s="127"/>
      <c r="OTH1386" s="127"/>
      <c r="OTI1386" s="127"/>
      <c r="OTJ1386" s="127"/>
      <c r="OTK1386" s="127"/>
      <c r="OTL1386" s="127"/>
      <c r="OTM1386" s="127"/>
      <c r="OTN1386" s="127"/>
      <c r="OTO1386" s="127"/>
      <c r="OTP1386" s="127"/>
      <c r="OTQ1386" s="127"/>
      <c r="OTR1386" s="127"/>
      <c r="OTS1386" s="127"/>
      <c r="OTT1386" s="127"/>
      <c r="OTU1386" s="127"/>
      <c r="OTV1386" s="127"/>
      <c r="OTW1386" s="127"/>
      <c r="OTX1386" s="127"/>
      <c r="OTY1386" s="127"/>
      <c r="OTZ1386" s="127"/>
      <c r="OUA1386" s="127"/>
      <c r="OUB1386" s="127"/>
      <c r="OUC1386" s="127"/>
      <c r="OUD1386" s="127"/>
      <c r="OUE1386" s="127"/>
      <c r="OUF1386" s="127"/>
      <c r="OUG1386" s="127"/>
      <c r="OUH1386" s="127"/>
      <c r="OUI1386" s="127"/>
      <c r="OUJ1386" s="127"/>
      <c r="OUK1386" s="127"/>
      <c r="OUL1386" s="127"/>
      <c r="OUM1386" s="127"/>
      <c r="OUN1386" s="127"/>
      <c r="OUO1386" s="127"/>
      <c r="OUP1386" s="127"/>
      <c r="OUQ1386" s="127"/>
      <c r="OUR1386" s="127"/>
      <c r="OUS1386" s="127"/>
      <c r="OUT1386" s="127"/>
      <c r="OUU1386" s="127"/>
      <c r="OUV1386" s="127"/>
      <c r="OUW1386" s="127"/>
      <c r="OUX1386" s="127"/>
      <c r="OUY1386" s="127"/>
      <c r="OUZ1386" s="127"/>
      <c r="OVA1386" s="127"/>
      <c r="OVB1386" s="127"/>
      <c r="OVC1386" s="127"/>
      <c r="OVD1386" s="127"/>
      <c r="OVE1386" s="127"/>
      <c r="OVF1386" s="127"/>
      <c r="OVG1386" s="127"/>
      <c r="OVH1386" s="127"/>
      <c r="OVI1386" s="127"/>
      <c r="OVJ1386" s="127"/>
      <c r="OVK1386" s="127"/>
      <c r="OVL1386" s="127"/>
      <c r="OVM1386" s="127"/>
      <c r="OVN1386" s="127"/>
      <c r="OVO1386" s="127"/>
      <c r="OVP1386" s="127"/>
      <c r="OVQ1386" s="127"/>
      <c r="OVR1386" s="127"/>
      <c r="OVS1386" s="127"/>
      <c r="OVT1386" s="127"/>
      <c r="OVU1386" s="127"/>
      <c r="OVV1386" s="127"/>
      <c r="OVW1386" s="127"/>
      <c r="OVX1386" s="127"/>
      <c r="OVY1386" s="127"/>
      <c r="OVZ1386" s="127"/>
      <c r="OWA1386" s="127"/>
      <c r="OWB1386" s="127"/>
      <c r="OWC1386" s="127"/>
      <c r="OWD1386" s="127"/>
      <c r="OWE1386" s="127"/>
      <c r="OWF1386" s="127"/>
      <c r="OWG1386" s="127"/>
      <c r="OWH1386" s="127"/>
      <c r="OWI1386" s="127"/>
      <c r="OWJ1386" s="127"/>
      <c r="OWK1386" s="127"/>
      <c r="OWL1386" s="127"/>
      <c r="OWM1386" s="127"/>
      <c r="OWN1386" s="127"/>
      <c r="OWO1386" s="127"/>
      <c r="OWP1386" s="127"/>
      <c r="OWQ1386" s="127"/>
      <c r="OWR1386" s="127"/>
      <c r="OWS1386" s="127"/>
      <c r="OWT1386" s="127"/>
      <c r="OWU1386" s="127"/>
      <c r="OWV1386" s="127"/>
      <c r="OWW1386" s="127"/>
      <c r="OWX1386" s="127"/>
      <c r="OWY1386" s="127"/>
      <c r="OWZ1386" s="127"/>
      <c r="OXA1386" s="127"/>
      <c r="OXB1386" s="127"/>
      <c r="OXC1386" s="127"/>
      <c r="OXD1386" s="127"/>
      <c r="OXE1386" s="127"/>
      <c r="OXF1386" s="127"/>
      <c r="OXG1386" s="127"/>
      <c r="OXH1386" s="127"/>
      <c r="OXI1386" s="127"/>
      <c r="OXJ1386" s="127"/>
      <c r="OXK1386" s="127"/>
      <c r="OXL1386" s="127"/>
      <c r="OXM1386" s="127"/>
      <c r="OXN1386" s="127"/>
      <c r="OXO1386" s="127"/>
      <c r="OXP1386" s="127"/>
      <c r="OXQ1386" s="127"/>
      <c r="OXR1386" s="127"/>
      <c r="OXS1386" s="127"/>
      <c r="OXT1386" s="127"/>
      <c r="OXU1386" s="127"/>
      <c r="OXV1386" s="127"/>
      <c r="OXW1386" s="127"/>
      <c r="OXX1386" s="127"/>
      <c r="OXY1386" s="127"/>
      <c r="OXZ1386" s="127"/>
      <c r="OYA1386" s="127"/>
      <c r="OYB1386" s="127"/>
      <c r="OYC1386" s="127"/>
      <c r="OYD1386" s="127"/>
      <c r="OYE1386" s="127"/>
      <c r="OYF1386" s="127"/>
      <c r="OYG1386" s="127"/>
      <c r="OYH1386" s="127"/>
      <c r="OYI1386" s="127"/>
      <c r="OYJ1386" s="127"/>
      <c r="OYK1386" s="127"/>
      <c r="OYL1386" s="127"/>
      <c r="OYM1386" s="127"/>
      <c r="OYN1386" s="127"/>
      <c r="OYO1386" s="127"/>
      <c r="OYP1386" s="127"/>
      <c r="OYQ1386" s="127"/>
      <c r="OYR1386" s="127"/>
      <c r="OYS1386" s="127"/>
      <c r="OYT1386" s="127"/>
      <c r="OYU1386" s="127"/>
      <c r="OYV1386" s="127"/>
      <c r="OYW1386" s="127"/>
      <c r="OYX1386" s="127"/>
      <c r="OYY1386" s="127"/>
      <c r="OYZ1386" s="127"/>
      <c r="OZA1386" s="127"/>
      <c r="OZB1386" s="127"/>
      <c r="OZC1386" s="127"/>
      <c r="OZD1386" s="127"/>
      <c r="OZE1386" s="127"/>
      <c r="OZF1386" s="127"/>
      <c r="OZG1386" s="127"/>
      <c r="OZH1386" s="127"/>
      <c r="OZI1386" s="127"/>
      <c r="OZJ1386" s="127"/>
      <c r="OZK1386" s="127"/>
      <c r="OZL1386" s="127"/>
      <c r="OZM1386" s="127"/>
      <c r="OZN1386" s="127"/>
      <c r="OZO1386" s="127"/>
      <c r="OZP1386" s="127"/>
      <c r="OZQ1386" s="127"/>
      <c r="OZR1386" s="127"/>
      <c r="OZS1386" s="127"/>
      <c r="OZT1386" s="127"/>
      <c r="OZU1386" s="127"/>
      <c r="OZV1386" s="127"/>
      <c r="OZW1386" s="127"/>
      <c r="OZX1386" s="127"/>
      <c r="OZY1386" s="127"/>
      <c r="OZZ1386" s="127"/>
      <c r="PAA1386" s="127"/>
      <c r="PAB1386" s="127"/>
      <c r="PAC1386" s="127"/>
      <c r="PAD1386" s="127"/>
      <c r="PAE1386" s="127"/>
      <c r="PAF1386" s="127"/>
      <c r="PAG1386" s="127"/>
      <c r="PAH1386" s="127"/>
      <c r="PAI1386" s="127"/>
      <c r="PAJ1386" s="127"/>
      <c r="PAK1386" s="127"/>
      <c r="PAL1386" s="127"/>
      <c r="PAM1386" s="127"/>
      <c r="PAN1386" s="127"/>
      <c r="PAO1386" s="127"/>
      <c r="PAP1386" s="127"/>
      <c r="PAQ1386" s="127"/>
      <c r="PAR1386" s="127"/>
      <c r="PAS1386" s="127"/>
      <c r="PAT1386" s="127"/>
      <c r="PAU1386" s="127"/>
      <c r="PAV1386" s="127"/>
      <c r="PAW1386" s="127"/>
      <c r="PAX1386" s="127"/>
      <c r="PAY1386" s="127"/>
      <c r="PAZ1386" s="127"/>
      <c r="PBA1386" s="127"/>
      <c r="PBB1386" s="127"/>
      <c r="PBC1386" s="127"/>
      <c r="PBD1386" s="127"/>
      <c r="PBE1386" s="127"/>
      <c r="PBF1386" s="127"/>
      <c r="PBG1386" s="127"/>
      <c r="PBH1386" s="127"/>
      <c r="PBI1386" s="127"/>
      <c r="PBJ1386" s="127"/>
      <c r="PBK1386" s="127"/>
      <c r="PBL1386" s="127"/>
      <c r="PBM1386" s="127"/>
      <c r="PBN1386" s="127"/>
      <c r="PBO1386" s="127"/>
      <c r="PBP1386" s="127"/>
      <c r="PBQ1386" s="127"/>
      <c r="PBR1386" s="127"/>
      <c r="PBS1386" s="127"/>
      <c r="PBT1386" s="127"/>
      <c r="PBU1386" s="127"/>
      <c r="PBV1386" s="127"/>
      <c r="PBW1386" s="127"/>
      <c r="PBX1386" s="127"/>
      <c r="PBY1386" s="127"/>
      <c r="PBZ1386" s="127"/>
      <c r="PCA1386" s="127"/>
      <c r="PCB1386" s="127"/>
      <c r="PCC1386" s="127"/>
      <c r="PCD1386" s="127"/>
      <c r="PCE1386" s="127"/>
      <c r="PCF1386" s="127"/>
      <c r="PCG1386" s="127"/>
      <c r="PCH1386" s="127"/>
      <c r="PCI1386" s="127"/>
      <c r="PCJ1386" s="127"/>
      <c r="PCK1386" s="127"/>
      <c r="PCL1386" s="127"/>
      <c r="PCM1386" s="127"/>
      <c r="PCN1386" s="127"/>
      <c r="PCO1386" s="127"/>
      <c r="PCP1386" s="127"/>
      <c r="PCQ1386" s="127"/>
      <c r="PCR1386" s="127"/>
      <c r="PCS1386" s="127"/>
      <c r="PCT1386" s="127"/>
      <c r="PCU1386" s="127"/>
      <c r="PCV1386" s="127"/>
      <c r="PCW1386" s="127"/>
      <c r="PCX1386" s="127"/>
      <c r="PCY1386" s="127"/>
      <c r="PCZ1386" s="127"/>
      <c r="PDA1386" s="127"/>
      <c r="PDB1386" s="127"/>
      <c r="PDC1386" s="127"/>
      <c r="PDD1386" s="127"/>
      <c r="PDE1386" s="127"/>
      <c r="PDF1386" s="127"/>
      <c r="PDG1386" s="127"/>
      <c r="PDH1386" s="127"/>
      <c r="PDI1386" s="127"/>
      <c r="PDJ1386" s="127"/>
      <c r="PDK1386" s="127"/>
      <c r="PDL1386" s="127"/>
      <c r="PDM1386" s="127"/>
      <c r="PDN1386" s="127"/>
      <c r="PDO1386" s="127"/>
      <c r="PDP1386" s="127"/>
      <c r="PDQ1386" s="127"/>
      <c r="PDR1386" s="127"/>
      <c r="PDS1386" s="127"/>
      <c r="PDT1386" s="127"/>
      <c r="PDU1386" s="127"/>
      <c r="PDV1386" s="127"/>
      <c r="PDW1386" s="127"/>
      <c r="PDX1386" s="127"/>
      <c r="PDY1386" s="127"/>
      <c r="PDZ1386" s="127"/>
      <c r="PEA1386" s="127"/>
      <c r="PEB1386" s="127"/>
      <c r="PEC1386" s="127"/>
      <c r="PED1386" s="127"/>
      <c r="PEE1386" s="127"/>
      <c r="PEF1386" s="127"/>
      <c r="PEG1386" s="127"/>
      <c r="PEH1386" s="127"/>
      <c r="PEI1386" s="127"/>
      <c r="PEJ1386" s="127"/>
      <c r="PEK1386" s="127"/>
      <c r="PEL1386" s="127"/>
      <c r="PEM1386" s="127"/>
      <c r="PEN1386" s="127"/>
      <c r="PEO1386" s="127"/>
      <c r="PEP1386" s="127"/>
      <c r="PEQ1386" s="127"/>
      <c r="PER1386" s="127"/>
      <c r="PES1386" s="127"/>
      <c r="PET1386" s="127"/>
      <c r="PEU1386" s="127"/>
      <c r="PEV1386" s="127"/>
      <c r="PEW1386" s="127"/>
      <c r="PEX1386" s="127"/>
      <c r="PEY1386" s="127"/>
      <c r="PEZ1386" s="127"/>
      <c r="PFA1386" s="127"/>
      <c r="PFB1386" s="127"/>
      <c r="PFC1386" s="127"/>
      <c r="PFD1386" s="127"/>
      <c r="PFE1386" s="127"/>
      <c r="PFF1386" s="127"/>
      <c r="PFG1386" s="127"/>
      <c r="PFH1386" s="127"/>
      <c r="PFI1386" s="127"/>
      <c r="PFJ1386" s="127"/>
      <c r="PFK1386" s="127"/>
      <c r="PFL1386" s="127"/>
      <c r="PFM1386" s="127"/>
      <c r="PFN1386" s="127"/>
      <c r="PFO1386" s="127"/>
      <c r="PFP1386" s="127"/>
      <c r="PFQ1386" s="127"/>
      <c r="PFR1386" s="127"/>
      <c r="PFS1386" s="127"/>
      <c r="PFT1386" s="127"/>
      <c r="PFU1386" s="127"/>
      <c r="PFV1386" s="127"/>
      <c r="PFW1386" s="127"/>
      <c r="PFX1386" s="127"/>
      <c r="PFY1386" s="127"/>
      <c r="PFZ1386" s="127"/>
      <c r="PGA1386" s="127"/>
      <c r="PGB1386" s="127"/>
      <c r="PGC1386" s="127"/>
      <c r="PGD1386" s="127"/>
      <c r="PGE1386" s="127"/>
      <c r="PGF1386" s="127"/>
      <c r="PGG1386" s="127"/>
      <c r="PGH1386" s="127"/>
      <c r="PGI1386" s="127"/>
      <c r="PGJ1386" s="127"/>
      <c r="PGK1386" s="127"/>
      <c r="PGL1386" s="127"/>
      <c r="PGM1386" s="127"/>
      <c r="PGN1386" s="127"/>
      <c r="PGO1386" s="127"/>
      <c r="PGP1386" s="127"/>
      <c r="PGQ1386" s="127"/>
      <c r="PGR1386" s="127"/>
      <c r="PGS1386" s="127"/>
      <c r="PGT1386" s="127"/>
      <c r="PGU1386" s="127"/>
      <c r="PGV1386" s="127"/>
      <c r="PGW1386" s="127"/>
      <c r="PGX1386" s="127"/>
      <c r="PGY1386" s="127"/>
      <c r="PGZ1386" s="127"/>
      <c r="PHA1386" s="127"/>
      <c r="PHB1386" s="127"/>
      <c r="PHC1386" s="127"/>
      <c r="PHD1386" s="127"/>
      <c r="PHE1386" s="127"/>
      <c r="PHF1386" s="127"/>
      <c r="PHG1386" s="127"/>
      <c r="PHH1386" s="127"/>
      <c r="PHI1386" s="127"/>
      <c r="PHJ1386" s="127"/>
      <c r="PHK1386" s="127"/>
      <c r="PHL1386" s="127"/>
      <c r="PHM1386" s="127"/>
      <c r="PHN1386" s="127"/>
      <c r="PHO1386" s="127"/>
      <c r="PHP1386" s="127"/>
      <c r="PHQ1386" s="127"/>
      <c r="PHR1386" s="127"/>
      <c r="PHS1386" s="127"/>
      <c r="PHT1386" s="127"/>
      <c r="PHU1386" s="127"/>
      <c r="PHV1386" s="127"/>
      <c r="PHW1386" s="127"/>
      <c r="PHX1386" s="127"/>
      <c r="PHY1386" s="127"/>
      <c r="PHZ1386" s="127"/>
      <c r="PIA1386" s="127"/>
      <c r="PIB1386" s="127"/>
      <c r="PIC1386" s="127"/>
      <c r="PID1386" s="127"/>
      <c r="PIE1386" s="127"/>
      <c r="PIF1386" s="127"/>
      <c r="PIG1386" s="127"/>
      <c r="PIH1386" s="127"/>
      <c r="PII1386" s="127"/>
      <c r="PIJ1386" s="127"/>
      <c r="PIK1386" s="127"/>
      <c r="PIL1386" s="127"/>
      <c r="PIM1386" s="127"/>
      <c r="PIN1386" s="127"/>
      <c r="PIO1386" s="127"/>
      <c r="PIP1386" s="127"/>
      <c r="PIQ1386" s="127"/>
      <c r="PIR1386" s="127"/>
      <c r="PIS1386" s="127"/>
      <c r="PIT1386" s="127"/>
      <c r="PIU1386" s="127"/>
      <c r="PIV1386" s="127"/>
      <c r="PIW1386" s="127"/>
      <c r="PIX1386" s="127"/>
      <c r="PIY1386" s="127"/>
      <c r="PIZ1386" s="127"/>
      <c r="PJA1386" s="127"/>
      <c r="PJB1386" s="127"/>
      <c r="PJC1386" s="127"/>
      <c r="PJD1386" s="127"/>
      <c r="PJE1386" s="127"/>
      <c r="PJF1386" s="127"/>
      <c r="PJG1386" s="127"/>
      <c r="PJH1386" s="127"/>
      <c r="PJI1386" s="127"/>
      <c r="PJJ1386" s="127"/>
      <c r="PJK1386" s="127"/>
      <c r="PJL1386" s="127"/>
      <c r="PJM1386" s="127"/>
      <c r="PJN1386" s="127"/>
      <c r="PJO1386" s="127"/>
      <c r="PJP1386" s="127"/>
      <c r="PJQ1386" s="127"/>
      <c r="PJR1386" s="127"/>
      <c r="PJS1386" s="127"/>
      <c r="PJT1386" s="127"/>
      <c r="PJU1386" s="127"/>
      <c r="PJV1386" s="127"/>
      <c r="PJW1386" s="127"/>
      <c r="PJX1386" s="127"/>
      <c r="PJY1386" s="127"/>
      <c r="PJZ1386" s="127"/>
      <c r="PKA1386" s="127"/>
      <c r="PKB1386" s="127"/>
      <c r="PKC1386" s="127"/>
      <c r="PKD1386" s="127"/>
      <c r="PKE1386" s="127"/>
      <c r="PKF1386" s="127"/>
      <c r="PKG1386" s="127"/>
      <c r="PKH1386" s="127"/>
      <c r="PKI1386" s="127"/>
      <c r="PKJ1386" s="127"/>
      <c r="PKK1386" s="127"/>
      <c r="PKL1386" s="127"/>
      <c r="PKM1386" s="127"/>
      <c r="PKN1386" s="127"/>
      <c r="PKO1386" s="127"/>
      <c r="PKP1386" s="127"/>
      <c r="PKQ1386" s="127"/>
      <c r="PKR1386" s="127"/>
      <c r="PKS1386" s="127"/>
      <c r="PKT1386" s="127"/>
      <c r="PKU1386" s="127"/>
      <c r="PKV1386" s="127"/>
      <c r="PKW1386" s="127"/>
      <c r="PKX1386" s="127"/>
      <c r="PKY1386" s="127"/>
      <c r="PKZ1386" s="127"/>
      <c r="PLA1386" s="127"/>
      <c r="PLB1386" s="127"/>
      <c r="PLC1386" s="127"/>
      <c r="PLD1386" s="127"/>
      <c r="PLE1386" s="127"/>
      <c r="PLF1386" s="127"/>
      <c r="PLG1386" s="127"/>
      <c r="PLH1386" s="127"/>
      <c r="PLI1386" s="127"/>
      <c r="PLJ1386" s="127"/>
      <c r="PLK1386" s="127"/>
      <c r="PLL1386" s="127"/>
      <c r="PLM1386" s="127"/>
      <c r="PLN1386" s="127"/>
      <c r="PLO1386" s="127"/>
      <c r="PLP1386" s="127"/>
      <c r="PLQ1386" s="127"/>
      <c r="PLR1386" s="127"/>
      <c r="PLS1386" s="127"/>
      <c r="PLT1386" s="127"/>
      <c r="PLU1386" s="127"/>
      <c r="PLV1386" s="127"/>
      <c r="PLW1386" s="127"/>
      <c r="PLX1386" s="127"/>
      <c r="PLY1386" s="127"/>
      <c r="PLZ1386" s="127"/>
      <c r="PMA1386" s="127"/>
      <c r="PMB1386" s="127"/>
      <c r="PMC1386" s="127"/>
      <c r="PMD1386" s="127"/>
      <c r="PME1386" s="127"/>
      <c r="PMF1386" s="127"/>
      <c r="PMG1386" s="127"/>
      <c r="PMH1386" s="127"/>
      <c r="PMI1386" s="127"/>
      <c r="PMJ1386" s="127"/>
      <c r="PMK1386" s="127"/>
      <c r="PML1386" s="127"/>
      <c r="PMM1386" s="127"/>
      <c r="PMN1386" s="127"/>
      <c r="PMO1386" s="127"/>
      <c r="PMP1386" s="127"/>
      <c r="PMQ1386" s="127"/>
      <c r="PMR1386" s="127"/>
      <c r="PMS1386" s="127"/>
      <c r="PMT1386" s="127"/>
      <c r="PMU1386" s="127"/>
      <c r="PMV1386" s="127"/>
      <c r="PMW1386" s="127"/>
      <c r="PMX1386" s="127"/>
      <c r="PMY1386" s="127"/>
      <c r="PMZ1386" s="127"/>
      <c r="PNA1386" s="127"/>
      <c r="PNB1386" s="127"/>
      <c r="PNC1386" s="127"/>
      <c r="PND1386" s="127"/>
      <c r="PNE1386" s="127"/>
      <c r="PNF1386" s="127"/>
      <c r="PNG1386" s="127"/>
      <c r="PNH1386" s="127"/>
      <c r="PNI1386" s="127"/>
      <c r="PNJ1386" s="127"/>
      <c r="PNK1386" s="127"/>
      <c r="PNL1386" s="127"/>
      <c r="PNM1386" s="127"/>
      <c r="PNN1386" s="127"/>
      <c r="PNO1386" s="127"/>
      <c r="PNP1386" s="127"/>
      <c r="PNQ1386" s="127"/>
      <c r="PNR1386" s="127"/>
      <c r="PNS1386" s="127"/>
      <c r="PNT1386" s="127"/>
      <c r="PNU1386" s="127"/>
      <c r="PNV1386" s="127"/>
      <c r="PNW1386" s="127"/>
      <c r="PNX1386" s="127"/>
      <c r="PNY1386" s="127"/>
      <c r="PNZ1386" s="127"/>
      <c r="POA1386" s="127"/>
      <c r="POB1386" s="127"/>
      <c r="POC1386" s="127"/>
      <c r="POD1386" s="127"/>
      <c r="POE1386" s="127"/>
      <c r="POF1386" s="127"/>
      <c r="POG1386" s="127"/>
      <c r="POH1386" s="127"/>
      <c r="POI1386" s="127"/>
      <c r="POJ1386" s="127"/>
      <c r="POK1386" s="127"/>
      <c r="POL1386" s="127"/>
      <c r="POM1386" s="127"/>
      <c r="PON1386" s="127"/>
      <c r="POO1386" s="127"/>
      <c r="POP1386" s="127"/>
      <c r="POQ1386" s="127"/>
      <c r="POR1386" s="127"/>
      <c r="POS1386" s="127"/>
      <c r="POT1386" s="127"/>
      <c r="POU1386" s="127"/>
      <c r="POV1386" s="127"/>
      <c r="POW1386" s="127"/>
      <c r="POX1386" s="127"/>
      <c r="POY1386" s="127"/>
      <c r="POZ1386" s="127"/>
      <c r="PPA1386" s="127"/>
      <c r="PPB1386" s="127"/>
      <c r="PPC1386" s="127"/>
      <c r="PPD1386" s="127"/>
      <c r="PPE1386" s="127"/>
      <c r="PPF1386" s="127"/>
      <c r="PPG1386" s="127"/>
      <c r="PPH1386" s="127"/>
      <c r="PPI1386" s="127"/>
      <c r="PPJ1386" s="127"/>
      <c r="PPK1386" s="127"/>
      <c r="PPL1386" s="127"/>
      <c r="PPM1386" s="127"/>
      <c r="PPN1386" s="127"/>
      <c r="PPO1386" s="127"/>
      <c r="PPP1386" s="127"/>
      <c r="PPQ1386" s="127"/>
      <c r="PPR1386" s="127"/>
      <c r="PPS1386" s="127"/>
      <c r="PPT1386" s="127"/>
      <c r="PPU1386" s="127"/>
      <c r="PPV1386" s="127"/>
      <c r="PPW1386" s="127"/>
      <c r="PPX1386" s="127"/>
      <c r="PPY1386" s="127"/>
      <c r="PPZ1386" s="127"/>
      <c r="PQA1386" s="127"/>
      <c r="PQB1386" s="127"/>
      <c r="PQC1386" s="127"/>
      <c r="PQD1386" s="127"/>
      <c r="PQE1386" s="127"/>
      <c r="PQF1386" s="127"/>
      <c r="PQG1386" s="127"/>
      <c r="PQH1386" s="127"/>
      <c r="PQI1386" s="127"/>
      <c r="PQJ1386" s="127"/>
      <c r="PQK1386" s="127"/>
      <c r="PQL1386" s="127"/>
      <c r="PQM1386" s="127"/>
      <c r="PQN1386" s="127"/>
      <c r="PQO1386" s="127"/>
      <c r="PQP1386" s="127"/>
      <c r="PQQ1386" s="127"/>
      <c r="PQR1386" s="127"/>
      <c r="PQS1386" s="127"/>
      <c r="PQT1386" s="127"/>
      <c r="PQU1386" s="127"/>
      <c r="PQV1386" s="127"/>
      <c r="PQW1386" s="127"/>
      <c r="PQX1386" s="127"/>
      <c r="PQY1386" s="127"/>
      <c r="PQZ1386" s="127"/>
      <c r="PRA1386" s="127"/>
      <c r="PRB1386" s="127"/>
      <c r="PRC1386" s="127"/>
      <c r="PRD1386" s="127"/>
      <c r="PRE1386" s="127"/>
      <c r="PRF1386" s="127"/>
      <c r="PRG1386" s="127"/>
      <c r="PRH1386" s="127"/>
      <c r="PRI1386" s="127"/>
      <c r="PRJ1386" s="127"/>
      <c r="PRK1386" s="127"/>
      <c r="PRL1386" s="127"/>
      <c r="PRM1386" s="127"/>
      <c r="PRN1386" s="127"/>
      <c r="PRO1386" s="127"/>
      <c r="PRP1386" s="127"/>
      <c r="PRQ1386" s="127"/>
      <c r="PRR1386" s="127"/>
      <c r="PRS1386" s="127"/>
      <c r="PRT1386" s="127"/>
      <c r="PRU1386" s="127"/>
      <c r="PRV1386" s="127"/>
      <c r="PRW1386" s="127"/>
      <c r="PRX1386" s="127"/>
      <c r="PRY1386" s="127"/>
      <c r="PRZ1386" s="127"/>
      <c r="PSA1386" s="127"/>
      <c r="PSB1386" s="127"/>
      <c r="PSC1386" s="127"/>
      <c r="PSD1386" s="127"/>
      <c r="PSE1386" s="127"/>
      <c r="PSF1386" s="127"/>
      <c r="PSG1386" s="127"/>
      <c r="PSH1386" s="127"/>
      <c r="PSI1386" s="127"/>
      <c r="PSJ1386" s="127"/>
      <c r="PSK1386" s="127"/>
      <c r="PSL1386" s="127"/>
      <c r="PSM1386" s="127"/>
      <c r="PSN1386" s="127"/>
      <c r="PSO1386" s="127"/>
      <c r="PSP1386" s="127"/>
      <c r="PSQ1386" s="127"/>
      <c r="PSR1386" s="127"/>
      <c r="PSS1386" s="127"/>
      <c r="PST1386" s="127"/>
      <c r="PSU1386" s="127"/>
      <c r="PSV1386" s="127"/>
      <c r="PSW1386" s="127"/>
      <c r="PSX1386" s="127"/>
      <c r="PSY1386" s="127"/>
      <c r="PSZ1386" s="127"/>
      <c r="PTA1386" s="127"/>
      <c r="PTB1386" s="127"/>
      <c r="PTC1386" s="127"/>
      <c r="PTD1386" s="127"/>
      <c r="PTE1386" s="127"/>
      <c r="PTF1386" s="127"/>
      <c r="PTG1386" s="127"/>
      <c r="PTH1386" s="127"/>
      <c r="PTI1386" s="127"/>
      <c r="PTJ1386" s="127"/>
      <c r="PTK1386" s="127"/>
      <c r="PTL1386" s="127"/>
      <c r="PTM1386" s="127"/>
      <c r="PTN1386" s="127"/>
      <c r="PTO1386" s="127"/>
      <c r="PTP1386" s="127"/>
      <c r="PTQ1386" s="127"/>
      <c r="PTR1386" s="127"/>
      <c r="PTS1386" s="127"/>
      <c r="PTT1386" s="127"/>
      <c r="PTU1386" s="127"/>
      <c r="PTV1386" s="127"/>
      <c r="PTW1386" s="127"/>
      <c r="PTX1386" s="127"/>
      <c r="PTY1386" s="127"/>
      <c r="PTZ1386" s="127"/>
      <c r="PUA1386" s="127"/>
      <c r="PUB1386" s="127"/>
      <c r="PUC1386" s="127"/>
      <c r="PUD1386" s="127"/>
      <c r="PUE1386" s="127"/>
      <c r="PUF1386" s="127"/>
      <c r="PUG1386" s="127"/>
      <c r="PUH1386" s="127"/>
      <c r="PUI1386" s="127"/>
      <c r="PUJ1386" s="127"/>
      <c r="PUK1386" s="127"/>
      <c r="PUL1386" s="127"/>
      <c r="PUM1386" s="127"/>
      <c r="PUN1386" s="127"/>
      <c r="PUO1386" s="127"/>
      <c r="PUP1386" s="127"/>
      <c r="PUQ1386" s="127"/>
      <c r="PUR1386" s="127"/>
      <c r="PUS1386" s="127"/>
      <c r="PUT1386" s="127"/>
      <c r="PUU1386" s="127"/>
      <c r="PUV1386" s="127"/>
      <c r="PUW1386" s="127"/>
      <c r="PUX1386" s="127"/>
      <c r="PUY1386" s="127"/>
      <c r="PUZ1386" s="127"/>
      <c r="PVA1386" s="127"/>
      <c r="PVB1386" s="127"/>
      <c r="PVC1386" s="127"/>
      <c r="PVD1386" s="127"/>
      <c r="PVE1386" s="127"/>
      <c r="PVF1386" s="127"/>
      <c r="PVG1386" s="127"/>
      <c r="PVH1386" s="127"/>
      <c r="PVI1386" s="127"/>
      <c r="PVJ1386" s="127"/>
      <c r="PVK1386" s="127"/>
      <c r="PVL1386" s="127"/>
      <c r="PVM1386" s="127"/>
      <c r="PVN1386" s="127"/>
      <c r="PVO1386" s="127"/>
      <c r="PVP1386" s="127"/>
      <c r="PVQ1386" s="127"/>
      <c r="PVR1386" s="127"/>
      <c r="PVS1386" s="127"/>
      <c r="PVT1386" s="127"/>
      <c r="PVU1386" s="127"/>
      <c r="PVV1386" s="127"/>
      <c r="PVW1386" s="127"/>
      <c r="PVX1386" s="127"/>
      <c r="PVY1386" s="127"/>
      <c r="PVZ1386" s="127"/>
      <c r="PWA1386" s="127"/>
      <c r="PWB1386" s="127"/>
      <c r="PWC1386" s="127"/>
      <c r="PWD1386" s="127"/>
      <c r="PWE1386" s="127"/>
      <c r="PWF1386" s="127"/>
      <c r="PWG1386" s="127"/>
      <c r="PWH1386" s="127"/>
      <c r="PWI1386" s="127"/>
      <c r="PWJ1386" s="127"/>
      <c r="PWK1386" s="127"/>
      <c r="PWL1386" s="127"/>
      <c r="PWM1386" s="127"/>
      <c r="PWN1386" s="127"/>
      <c r="PWO1386" s="127"/>
      <c r="PWP1386" s="127"/>
      <c r="PWQ1386" s="127"/>
      <c r="PWR1386" s="127"/>
      <c r="PWS1386" s="127"/>
      <c r="PWT1386" s="127"/>
      <c r="PWU1386" s="127"/>
      <c r="PWV1386" s="127"/>
      <c r="PWW1386" s="127"/>
      <c r="PWX1386" s="127"/>
      <c r="PWY1386" s="127"/>
      <c r="PWZ1386" s="127"/>
      <c r="PXA1386" s="127"/>
      <c r="PXB1386" s="127"/>
      <c r="PXC1386" s="127"/>
      <c r="PXD1386" s="127"/>
      <c r="PXE1386" s="127"/>
      <c r="PXF1386" s="127"/>
      <c r="PXG1386" s="127"/>
      <c r="PXH1386" s="127"/>
      <c r="PXI1386" s="127"/>
      <c r="PXJ1386" s="127"/>
      <c r="PXK1386" s="127"/>
      <c r="PXL1386" s="127"/>
      <c r="PXM1386" s="127"/>
      <c r="PXN1386" s="127"/>
      <c r="PXO1386" s="127"/>
      <c r="PXP1386" s="127"/>
      <c r="PXQ1386" s="127"/>
      <c r="PXR1386" s="127"/>
      <c r="PXS1386" s="127"/>
      <c r="PXT1386" s="127"/>
      <c r="PXU1386" s="127"/>
      <c r="PXV1386" s="127"/>
      <c r="PXW1386" s="127"/>
      <c r="PXX1386" s="127"/>
      <c r="PXY1386" s="127"/>
      <c r="PXZ1386" s="127"/>
      <c r="PYA1386" s="127"/>
      <c r="PYB1386" s="127"/>
      <c r="PYC1386" s="127"/>
      <c r="PYD1386" s="127"/>
      <c r="PYE1386" s="127"/>
      <c r="PYF1386" s="127"/>
      <c r="PYG1386" s="127"/>
      <c r="PYH1386" s="127"/>
      <c r="PYI1386" s="127"/>
      <c r="PYJ1386" s="127"/>
      <c r="PYK1386" s="127"/>
      <c r="PYL1386" s="127"/>
      <c r="PYM1386" s="127"/>
      <c r="PYN1386" s="127"/>
      <c r="PYO1386" s="127"/>
      <c r="PYP1386" s="127"/>
      <c r="PYQ1386" s="127"/>
      <c r="PYR1386" s="127"/>
      <c r="PYS1386" s="127"/>
      <c r="PYT1386" s="127"/>
      <c r="PYU1386" s="127"/>
      <c r="PYV1386" s="127"/>
      <c r="PYW1386" s="127"/>
      <c r="PYX1386" s="127"/>
      <c r="PYY1386" s="127"/>
      <c r="PYZ1386" s="127"/>
      <c r="PZA1386" s="127"/>
      <c r="PZB1386" s="127"/>
      <c r="PZC1386" s="127"/>
      <c r="PZD1386" s="127"/>
      <c r="PZE1386" s="127"/>
      <c r="PZF1386" s="127"/>
      <c r="PZG1386" s="127"/>
      <c r="PZH1386" s="127"/>
      <c r="PZI1386" s="127"/>
      <c r="PZJ1386" s="127"/>
      <c r="PZK1386" s="127"/>
      <c r="PZL1386" s="127"/>
      <c r="PZM1386" s="127"/>
      <c r="PZN1386" s="127"/>
      <c r="PZO1386" s="127"/>
      <c r="PZP1386" s="127"/>
      <c r="PZQ1386" s="127"/>
      <c r="PZR1386" s="127"/>
      <c r="PZS1386" s="127"/>
      <c r="PZT1386" s="127"/>
      <c r="PZU1386" s="127"/>
      <c r="PZV1386" s="127"/>
      <c r="PZW1386" s="127"/>
      <c r="PZX1386" s="127"/>
      <c r="PZY1386" s="127"/>
      <c r="PZZ1386" s="127"/>
      <c r="QAA1386" s="127"/>
      <c r="QAB1386" s="127"/>
      <c r="QAC1386" s="127"/>
      <c r="QAD1386" s="127"/>
      <c r="QAE1386" s="127"/>
      <c r="QAF1386" s="127"/>
      <c r="QAG1386" s="127"/>
      <c r="QAH1386" s="127"/>
      <c r="QAI1386" s="127"/>
      <c r="QAJ1386" s="127"/>
      <c r="QAK1386" s="127"/>
      <c r="QAL1386" s="127"/>
      <c r="QAM1386" s="127"/>
      <c r="QAN1386" s="127"/>
      <c r="QAO1386" s="127"/>
      <c r="QAP1386" s="127"/>
      <c r="QAQ1386" s="127"/>
      <c r="QAR1386" s="127"/>
      <c r="QAS1386" s="127"/>
      <c r="QAT1386" s="127"/>
      <c r="QAU1386" s="127"/>
      <c r="QAV1386" s="127"/>
      <c r="QAW1386" s="127"/>
      <c r="QAX1386" s="127"/>
      <c r="QAY1386" s="127"/>
      <c r="QAZ1386" s="127"/>
      <c r="QBA1386" s="127"/>
      <c r="QBB1386" s="127"/>
      <c r="QBC1386" s="127"/>
      <c r="QBD1386" s="127"/>
      <c r="QBE1386" s="127"/>
      <c r="QBF1386" s="127"/>
      <c r="QBG1386" s="127"/>
      <c r="QBH1386" s="127"/>
      <c r="QBI1386" s="127"/>
      <c r="QBJ1386" s="127"/>
      <c r="QBK1386" s="127"/>
      <c r="QBL1386" s="127"/>
      <c r="QBM1386" s="127"/>
      <c r="QBN1386" s="127"/>
      <c r="QBO1386" s="127"/>
      <c r="QBP1386" s="127"/>
      <c r="QBQ1386" s="127"/>
      <c r="QBR1386" s="127"/>
      <c r="QBS1386" s="127"/>
      <c r="QBT1386" s="127"/>
      <c r="QBU1386" s="127"/>
      <c r="QBV1386" s="127"/>
      <c r="QBW1386" s="127"/>
      <c r="QBX1386" s="127"/>
      <c r="QBY1386" s="127"/>
      <c r="QBZ1386" s="127"/>
      <c r="QCA1386" s="127"/>
      <c r="QCB1386" s="127"/>
      <c r="QCC1386" s="127"/>
      <c r="QCD1386" s="127"/>
      <c r="QCE1386" s="127"/>
      <c r="QCF1386" s="127"/>
      <c r="QCG1386" s="127"/>
      <c r="QCH1386" s="127"/>
      <c r="QCI1386" s="127"/>
      <c r="QCJ1386" s="127"/>
      <c r="QCK1386" s="127"/>
      <c r="QCL1386" s="127"/>
      <c r="QCM1386" s="127"/>
      <c r="QCN1386" s="127"/>
      <c r="QCO1386" s="127"/>
      <c r="QCP1386" s="127"/>
      <c r="QCQ1386" s="127"/>
      <c r="QCR1386" s="127"/>
      <c r="QCS1386" s="127"/>
      <c r="QCT1386" s="127"/>
      <c r="QCU1386" s="127"/>
      <c r="QCV1386" s="127"/>
      <c r="QCW1386" s="127"/>
      <c r="QCX1386" s="127"/>
      <c r="QCY1386" s="127"/>
      <c r="QCZ1386" s="127"/>
      <c r="QDA1386" s="127"/>
      <c r="QDB1386" s="127"/>
      <c r="QDC1386" s="127"/>
      <c r="QDD1386" s="127"/>
      <c r="QDE1386" s="127"/>
      <c r="QDF1386" s="127"/>
      <c r="QDG1386" s="127"/>
      <c r="QDH1386" s="127"/>
      <c r="QDI1386" s="127"/>
      <c r="QDJ1386" s="127"/>
      <c r="QDK1386" s="127"/>
      <c r="QDL1386" s="127"/>
      <c r="QDM1386" s="127"/>
      <c r="QDN1386" s="127"/>
      <c r="QDO1386" s="127"/>
      <c r="QDP1386" s="127"/>
      <c r="QDQ1386" s="127"/>
      <c r="QDR1386" s="127"/>
      <c r="QDS1386" s="127"/>
      <c r="QDT1386" s="127"/>
      <c r="QDU1386" s="127"/>
      <c r="QDV1386" s="127"/>
      <c r="QDW1386" s="127"/>
      <c r="QDX1386" s="127"/>
      <c r="QDY1386" s="127"/>
      <c r="QDZ1386" s="127"/>
      <c r="QEA1386" s="127"/>
      <c r="QEB1386" s="127"/>
      <c r="QEC1386" s="127"/>
      <c r="QED1386" s="127"/>
      <c r="QEE1386" s="127"/>
      <c r="QEF1386" s="127"/>
      <c r="QEG1386" s="127"/>
      <c r="QEH1386" s="127"/>
      <c r="QEI1386" s="127"/>
      <c r="QEJ1386" s="127"/>
      <c r="QEK1386" s="127"/>
      <c r="QEL1386" s="127"/>
      <c r="QEM1386" s="127"/>
      <c r="QEN1386" s="127"/>
      <c r="QEO1386" s="127"/>
      <c r="QEP1386" s="127"/>
      <c r="QEQ1386" s="127"/>
      <c r="QER1386" s="127"/>
      <c r="QES1386" s="127"/>
      <c r="QET1386" s="127"/>
      <c r="QEU1386" s="127"/>
      <c r="QEV1386" s="127"/>
      <c r="QEW1386" s="127"/>
      <c r="QEX1386" s="127"/>
      <c r="QEY1386" s="127"/>
      <c r="QEZ1386" s="127"/>
      <c r="QFA1386" s="127"/>
      <c r="QFB1386" s="127"/>
      <c r="QFC1386" s="127"/>
      <c r="QFD1386" s="127"/>
      <c r="QFE1386" s="127"/>
      <c r="QFF1386" s="127"/>
      <c r="QFG1386" s="127"/>
      <c r="QFH1386" s="127"/>
      <c r="QFI1386" s="127"/>
      <c r="QFJ1386" s="127"/>
      <c r="QFK1386" s="127"/>
      <c r="QFL1386" s="127"/>
      <c r="QFM1386" s="127"/>
      <c r="QFN1386" s="127"/>
      <c r="QFO1386" s="127"/>
      <c r="QFP1386" s="127"/>
      <c r="QFQ1386" s="127"/>
      <c r="QFR1386" s="127"/>
      <c r="QFS1386" s="127"/>
      <c r="QFT1386" s="127"/>
      <c r="QFU1386" s="127"/>
      <c r="QFV1386" s="127"/>
      <c r="QFW1386" s="127"/>
      <c r="QFX1386" s="127"/>
      <c r="QFY1386" s="127"/>
      <c r="QFZ1386" s="127"/>
      <c r="QGA1386" s="127"/>
      <c r="QGB1386" s="127"/>
      <c r="QGC1386" s="127"/>
      <c r="QGD1386" s="127"/>
      <c r="QGE1386" s="127"/>
      <c r="QGF1386" s="127"/>
      <c r="QGG1386" s="127"/>
      <c r="QGH1386" s="127"/>
      <c r="QGI1386" s="127"/>
      <c r="QGJ1386" s="127"/>
      <c r="QGK1386" s="127"/>
      <c r="QGL1386" s="127"/>
      <c r="QGM1386" s="127"/>
      <c r="QGN1386" s="127"/>
      <c r="QGO1386" s="127"/>
      <c r="QGP1386" s="127"/>
      <c r="QGQ1386" s="127"/>
      <c r="QGR1386" s="127"/>
      <c r="QGS1386" s="127"/>
      <c r="QGT1386" s="127"/>
      <c r="QGU1386" s="127"/>
      <c r="QGV1386" s="127"/>
      <c r="QGW1386" s="127"/>
      <c r="QGX1386" s="127"/>
      <c r="QGY1386" s="127"/>
      <c r="QGZ1386" s="127"/>
      <c r="QHA1386" s="127"/>
      <c r="QHB1386" s="127"/>
      <c r="QHC1386" s="127"/>
      <c r="QHD1386" s="127"/>
      <c r="QHE1386" s="127"/>
      <c r="QHF1386" s="127"/>
      <c r="QHG1386" s="127"/>
      <c r="QHH1386" s="127"/>
      <c r="QHI1386" s="127"/>
      <c r="QHJ1386" s="127"/>
      <c r="QHK1386" s="127"/>
      <c r="QHL1386" s="127"/>
      <c r="QHM1386" s="127"/>
      <c r="QHN1386" s="127"/>
      <c r="QHO1386" s="127"/>
      <c r="QHP1386" s="127"/>
      <c r="QHQ1386" s="127"/>
      <c r="QHR1386" s="127"/>
      <c r="QHS1386" s="127"/>
      <c r="QHT1386" s="127"/>
      <c r="QHU1386" s="127"/>
      <c r="QHV1386" s="127"/>
      <c r="QHW1386" s="127"/>
      <c r="QHX1386" s="127"/>
      <c r="QHY1386" s="127"/>
      <c r="QHZ1386" s="127"/>
      <c r="QIA1386" s="127"/>
      <c r="QIB1386" s="127"/>
      <c r="QIC1386" s="127"/>
      <c r="QID1386" s="127"/>
      <c r="QIE1386" s="127"/>
      <c r="QIF1386" s="127"/>
      <c r="QIG1386" s="127"/>
      <c r="QIH1386" s="127"/>
      <c r="QII1386" s="127"/>
      <c r="QIJ1386" s="127"/>
      <c r="QIK1386" s="127"/>
      <c r="QIL1386" s="127"/>
      <c r="QIM1386" s="127"/>
      <c r="QIN1386" s="127"/>
      <c r="QIO1386" s="127"/>
      <c r="QIP1386" s="127"/>
      <c r="QIQ1386" s="127"/>
      <c r="QIR1386" s="127"/>
      <c r="QIS1386" s="127"/>
      <c r="QIT1386" s="127"/>
      <c r="QIU1386" s="127"/>
      <c r="QIV1386" s="127"/>
      <c r="QIW1386" s="127"/>
      <c r="QIX1386" s="127"/>
      <c r="QIY1386" s="127"/>
      <c r="QIZ1386" s="127"/>
      <c r="QJA1386" s="127"/>
      <c r="QJB1386" s="127"/>
      <c r="QJC1386" s="127"/>
      <c r="QJD1386" s="127"/>
      <c r="QJE1386" s="127"/>
      <c r="QJF1386" s="127"/>
      <c r="QJG1386" s="127"/>
      <c r="QJH1386" s="127"/>
      <c r="QJI1386" s="127"/>
      <c r="QJJ1386" s="127"/>
      <c r="QJK1386" s="127"/>
      <c r="QJL1386" s="127"/>
      <c r="QJM1386" s="127"/>
      <c r="QJN1386" s="127"/>
      <c r="QJO1386" s="127"/>
      <c r="QJP1386" s="127"/>
      <c r="QJQ1386" s="127"/>
      <c r="QJR1386" s="127"/>
      <c r="QJS1386" s="127"/>
      <c r="QJT1386" s="127"/>
      <c r="QJU1386" s="127"/>
      <c r="QJV1386" s="127"/>
      <c r="QJW1386" s="127"/>
      <c r="QJX1386" s="127"/>
      <c r="QJY1386" s="127"/>
      <c r="QJZ1386" s="127"/>
      <c r="QKA1386" s="127"/>
      <c r="QKB1386" s="127"/>
      <c r="QKC1386" s="127"/>
      <c r="QKD1386" s="127"/>
      <c r="QKE1386" s="127"/>
      <c r="QKF1386" s="127"/>
      <c r="QKG1386" s="127"/>
      <c r="QKH1386" s="127"/>
      <c r="QKI1386" s="127"/>
      <c r="QKJ1386" s="127"/>
      <c r="QKK1386" s="127"/>
      <c r="QKL1386" s="127"/>
      <c r="QKM1386" s="127"/>
      <c r="QKN1386" s="127"/>
      <c r="QKO1386" s="127"/>
      <c r="QKP1386" s="127"/>
      <c r="QKQ1386" s="127"/>
      <c r="QKR1386" s="127"/>
      <c r="QKS1386" s="127"/>
      <c r="QKT1386" s="127"/>
      <c r="QKU1386" s="127"/>
      <c r="QKV1386" s="127"/>
      <c r="QKW1386" s="127"/>
      <c r="QKX1386" s="127"/>
      <c r="QKY1386" s="127"/>
      <c r="QKZ1386" s="127"/>
      <c r="QLA1386" s="127"/>
      <c r="QLB1386" s="127"/>
      <c r="QLC1386" s="127"/>
      <c r="QLD1386" s="127"/>
      <c r="QLE1386" s="127"/>
      <c r="QLF1386" s="127"/>
      <c r="QLG1386" s="127"/>
      <c r="QLH1386" s="127"/>
      <c r="QLI1386" s="127"/>
      <c r="QLJ1386" s="127"/>
      <c r="QLK1386" s="127"/>
      <c r="QLL1386" s="127"/>
      <c r="QLM1386" s="127"/>
      <c r="QLN1386" s="127"/>
      <c r="QLO1386" s="127"/>
      <c r="QLP1386" s="127"/>
      <c r="QLQ1386" s="127"/>
      <c r="QLR1386" s="127"/>
      <c r="QLS1386" s="127"/>
      <c r="QLT1386" s="127"/>
      <c r="QLU1386" s="127"/>
      <c r="QLV1386" s="127"/>
      <c r="QLW1386" s="127"/>
      <c r="QLX1386" s="127"/>
      <c r="QLY1386" s="127"/>
      <c r="QLZ1386" s="127"/>
      <c r="QMA1386" s="127"/>
      <c r="QMB1386" s="127"/>
      <c r="QMC1386" s="127"/>
      <c r="QMD1386" s="127"/>
      <c r="QME1386" s="127"/>
      <c r="QMF1386" s="127"/>
      <c r="QMG1386" s="127"/>
      <c r="QMH1386" s="127"/>
      <c r="QMI1386" s="127"/>
      <c r="QMJ1386" s="127"/>
      <c r="QMK1386" s="127"/>
      <c r="QML1386" s="127"/>
      <c r="QMM1386" s="127"/>
      <c r="QMN1386" s="127"/>
      <c r="QMO1386" s="127"/>
      <c r="QMP1386" s="127"/>
      <c r="QMQ1386" s="127"/>
      <c r="QMR1386" s="127"/>
      <c r="QMS1386" s="127"/>
      <c r="QMT1386" s="127"/>
      <c r="QMU1386" s="127"/>
      <c r="QMV1386" s="127"/>
      <c r="QMW1386" s="127"/>
      <c r="QMX1386" s="127"/>
      <c r="QMY1386" s="127"/>
      <c r="QMZ1386" s="127"/>
      <c r="QNA1386" s="127"/>
      <c r="QNB1386" s="127"/>
      <c r="QNC1386" s="127"/>
      <c r="QND1386" s="127"/>
      <c r="QNE1386" s="127"/>
      <c r="QNF1386" s="127"/>
      <c r="QNG1386" s="127"/>
      <c r="QNH1386" s="127"/>
      <c r="QNI1386" s="127"/>
      <c r="QNJ1386" s="127"/>
      <c r="QNK1386" s="127"/>
      <c r="QNL1386" s="127"/>
      <c r="QNM1386" s="127"/>
      <c r="QNN1386" s="127"/>
      <c r="QNO1386" s="127"/>
      <c r="QNP1386" s="127"/>
      <c r="QNQ1386" s="127"/>
      <c r="QNR1386" s="127"/>
      <c r="QNS1386" s="127"/>
      <c r="QNT1386" s="127"/>
      <c r="QNU1386" s="127"/>
      <c r="QNV1386" s="127"/>
      <c r="QNW1386" s="127"/>
      <c r="QNX1386" s="127"/>
      <c r="QNY1386" s="127"/>
      <c r="QNZ1386" s="127"/>
      <c r="QOA1386" s="127"/>
      <c r="QOB1386" s="127"/>
      <c r="QOC1386" s="127"/>
      <c r="QOD1386" s="127"/>
      <c r="QOE1386" s="127"/>
      <c r="QOF1386" s="127"/>
      <c r="QOG1386" s="127"/>
      <c r="QOH1386" s="127"/>
      <c r="QOI1386" s="127"/>
      <c r="QOJ1386" s="127"/>
      <c r="QOK1386" s="127"/>
      <c r="QOL1386" s="127"/>
      <c r="QOM1386" s="127"/>
      <c r="QON1386" s="127"/>
      <c r="QOO1386" s="127"/>
      <c r="QOP1386" s="127"/>
      <c r="QOQ1386" s="127"/>
      <c r="QOR1386" s="127"/>
      <c r="QOS1386" s="127"/>
      <c r="QOT1386" s="127"/>
      <c r="QOU1386" s="127"/>
      <c r="QOV1386" s="127"/>
      <c r="QOW1386" s="127"/>
      <c r="QOX1386" s="127"/>
      <c r="QOY1386" s="127"/>
      <c r="QOZ1386" s="127"/>
      <c r="QPA1386" s="127"/>
      <c r="QPB1386" s="127"/>
      <c r="QPC1386" s="127"/>
      <c r="QPD1386" s="127"/>
      <c r="QPE1386" s="127"/>
      <c r="QPF1386" s="127"/>
      <c r="QPG1386" s="127"/>
      <c r="QPH1386" s="127"/>
      <c r="QPI1386" s="127"/>
      <c r="QPJ1386" s="127"/>
      <c r="QPK1386" s="127"/>
      <c r="QPL1386" s="127"/>
      <c r="QPM1386" s="127"/>
      <c r="QPN1386" s="127"/>
      <c r="QPO1386" s="127"/>
      <c r="QPP1386" s="127"/>
      <c r="QPQ1386" s="127"/>
      <c r="QPR1386" s="127"/>
      <c r="QPS1386" s="127"/>
      <c r="QPT1386" s="127"/>
      <c r="QPU1386" s="127"/>
      <c r="QPV1386" s="127"/>
      <c r="QPW1386" s="127"/>
      <c r="QPX1386" s="127"/>
      <c r="QPY1386" s="127"/>
      <c r="QPZ1386" s="127"/>
      <c r="QQA1386" s="127"/>
      <c r="QQB1386" s="127"/>
      <c r="QQC1386" s="127"/>
      <c r="QQD1386" s="127"/>
      <c r="QQE1386" s="127"/>
      <c r="QQF1386" s="127"/>
      <c r="QQG1386" s="127"/>
      <c r="QQH1386" s="127"/>
      <c r="QQI1386" s="127"/>
      <c r="QQJ1386" s="127"/>
      <c r="QQK1386" s="127"/>
      <c r="QQL1386" s="127"/>
      <c r="QQM1386" s="127"/>
      <c r="QQN1386" s="127"/>
      <c r="QQO1386" s="127"/>
      <c r="QQP1386" s="127"/>
      <c r="QQQ1386" s="127"/>
      <c r="QQR1386" s="127"/>
      <c r="QQS1386" s="127"/>
      <c r="QQT1386" s="127"/>
      <c r="QQU1386" s="127"/>
      <c r="QQV1386" s="127"/>
      <c r="QQW1386" s="127"/>
      <c r="QQX1386" s="127"/>
      <c r="QQY1386" s="127"/>
      <c r="QQZ1386" s="127"/>
      <c r="QRA1386" s="127"/>
      <c r="QRB1386" s="127"/>
      <c r="QRC1386" s="127"/>
      <c r="QRD1386" s="127"/>
      <c r="QRE1386" s="127"/>
      <c r="QRF1386" s="127"/>
      <c r="QRG1386" s="127"/>
      <c r="QRH1386" s="127"/>
      <c r="QRI1386" s="127"/>
      <c r="QRJ1386" s="127"/>
      <c r="QRK1386" s="127"/>
      <c r="QRL1386" s="127"/>
      <c r="QRM1386" s="127"/>
      <c r="QRN1386" s="127"/>
      <c r="QRO1386" s="127"/>
      <c r="QRP1386" s="127"/>
      <c r="QRQ1386" s="127"/>
      <c r="QRR1386" s="127"/>
      <c r="QRS1386" s="127"/>
      <c r="QRT1386" s="127"/>
      <c r="QRU1386" s="127"/>
      <c r="QRV1386" s="127"/>
      <c r="QRW1386" s="127"/>
      <c r="QRX1386" s="127"/>
      <c r="QRY1386" s="127"/>
      <c r="QRZ1386" s="127"/>
      <c r="QSA1386" s="127"/>
      <c r="QSB1386" s="127"/>
      <c r="QSC1386" s="127"/>
      <c r="QSD1386" s="127"/>
      <c r="QSE1386" s="127"/>
      <c r="QSF1386" s="127"/>
      <c r="QSG1386" s="127"/>
      <c r="QSH1386" s="127"/>
      <c r="QSI1386" s="127"/>
      <c r="QSJ1386" s="127"/>
      <c r="QSK1386" s="127"/>
      <c r="QSL1386" s="127"/>
      <c r="QSM1386" s="127"/>
      <c r="QSN1386" s="127"/>
      <c r="QSO1386" s="127"/>
      <c r="QSP1386" s="127"/>
      <c r="QSQ1386" s="127"/>
      <c r="QSR1386" s="127"/>
      <c r="QSS1386" s="127"/>
      <c r="QST1386" s="127"/>
      <c r="QSU1386" s="127"/>
      <c r="QSV1386" s="127"/>
      <c r="QSW1386" s="127"/>
      <c r="QSX1386" s="127"/>
      <c r="QSY1386" s="127"/>
      <c r="QSZ1386" s="127"/>
      <c r="QTA1386" s="127"/>
      <c r="QTB1386" s="127"/>
      <c r="QTC1386" s="127"/>
      <c r="QTD1386" s="127"/>
      <c r="QTE1386" s="127"/>
      <c r="QTF1386" s="127"/>
      <c r="QTG1386" s="127"/>
      <c r="QTH1386" s="127"/>
      <c r="QTI1386" s="127"/>
      <c r="QTJ1386" s="127"/>
      <c r="QTK1386" s="127"/>
      <c r="QTL1386" s="127"/>
      <c r="QTM1386" s="127"/>
      <c r="QTN1386" s="127"/>
      <c r="QTO1386" s="127"/>
      <c r="QTP1386" s="127"/>
      <c r="QTQ1386" s="127"/>
      <c r="QTR1386" s="127"/>
      <c r="QTS1386" s="127"/>
      <c r="QTT1386" s="127"/>
      <c r="QTU1386" s="127"/>
      <c r="QTV1386" s="127"/>
      <c r="QTW1386" s="127"/>
      <c r="QTX1386" s="127"/>
      <c r="QTY1386" s="127"/>
      <c r="QTZ1386" s="127"/>
      <c r="QUA1386" s="127"/>
      <c r="QUB1386" s="127"/>
      <c r="QUC1386" s="127"/>
      <c r="QUD1386" s="127"/>
      <c r="QUE1386" s="127"/>
      <c r="QUF1386" s="127"/>
      <c r="QUG1386" s="127"/>
      <c r="QUH1386" s="127"/>
      <c r="QUI1386" s="127"/>
      <c r="QUJ1386" s="127"/>
      <c r="QUK1386" s="127"/>
      <c r="QUL1386" s="127"/>
      <c r="QUM1386" s="127"/>
      <c r="QUN1386" s="127"/>
      <c r="QUO1386" s="127"/>
      <c r="QUP1386" s="127"/>
      <c r="QUQ1386" s="127"/>
      <c r="QUR1386" s="127"/>
      <c r="QUS1386" s="127"/>
      <c r="QUT1386" s="127"/>
      <c r="QUU1386" s="127"/>
      <c r="QUV1386" s="127"/>
      <c r="QUW1386" s="127"/>
      <c r="QUX1386" s="127"/>
      <c r="QUY1386" s="127"/>
      <c r="QUZ1386" s="127"/>
      <c r="QVA1386" s="127"/>
      <c r="QVB1386" s="127"/>
      <c r="QVC1386" s="127"/>
      <c r="QVD1386" s="127"/>
      <c r="QVE1386" s="127"/>
      <c r="QVF1386" s="127"/>
      <c r="QVG1386" s="127"/>
      <c r="QVH1386" s="127"/>
      <c r="QVI1386" s="127"/>
      <c r="QVJ1386" s="127"/>
      <c r="QVK1386" s="127"/>
      <c r="QVL1386" s="127"/>
      <c r="QVM1386" s="127"/>
      <c r="QVN1386" s="127"/>
      <c r="QVO1386" s="127"/>
      <c r="QVP1386" s="127"/>
      <c r="QVQ1386" s="127"/>
      <c r="QVR1386" s="127"/>
      <c r="QVS1386" s="127"/>
      <c r="QVT1386" s="127"/>
      <c r="QVU1386" s="127"/>
      <c r="QVV1386" s="127"/>
      <c r="QVW1386" s="127"/>
      <c r="QVX1386" s="127"/>
      <c r="QVY1386" s="127"/>
      <c r="QVZ1386" s="127"/>
      <c r="QWA1386" s="127"/>
      <c r="QWB1386" s="127"/>
      <c r="QWC1386" s="127"/>
      <c r="QWD1386" s="127"/>
      <c r="QWE1386" s="127"/>
      <c r="QWF1386" s="127"/>
      <c r="QWG1386" s="127"/>
      <c r="QWH1386" s="127"/>
      <c r="QWI1386" s="127"/>
      <c r="QWJ1386" s="127"/>
      <c r="QWK1386" s="127"/>
      <c r="QWL1386" s="127"/>
      <c r="QWM1386" s="127"/>
      <c r="QWN1386" s="127"/>
      <c r="QWO1386" s="127"/>
      <c r="QWP1386" s="127"/>
      <c r="QWQ1386" s="127"/>
      <c r="QWR1386" s="127"/>
      <c r="QWS1386" s="127"/>
      <c r="QWT1386" s="127"/>
      <c r="QWU1386" s="127"/>
      <c r="QWV1386" s="127"/>
      <c r="QWW1386" s="127"/>
      <c r="QWX1386" s="127"/>
      <c r="QWY1386" s="127"/>
      <c r="QWZ1386" s="127"/>
      <c r="QXA1386" s="127"/>
      <c r="QXB1386" s="127"/>
      <c r="QXC1386" s="127"/>
      <c r="QXD1386" s="127"/>
      <c r="QXE1386" s="127"/>
      <c r="QXF1386" s="127"/>
      <c r="QXG1386" s="127"/>
      <c r="QXH1386" s="127"/>
      <c r="QXI1386" s="127"/>
      <c r="QXJ1386" s="127"/>
      <c r="QXK1386" s="127"/>
      <c r="QXL1386" s="127"/>
      <c r="QXM1386" s="127"/>
      <c r="QXN1386" s="127"/>
      <c r="QXO1386" s="127"/>
      <c r="QXP1386" s="127"/>
      <c r="QXQ1386" s="127"/>
      <c r="QXR1386" s="127"/>
      <c r="QXS1386" s="127"/>
      <c r="QXT1386" s="127"/>
      <c r="QXU1386" s="127"/>
      <c r="QXV1386" s="127"/>
      <c r="QXW1386" s="127"/>
      <c r="QXX1386" s="127"/>
      <c r="QXY1386" s="127"/>
      <c r="QXZ1386" s="127"/>
      <c r="QYA1386" s="127"/>
      <c r="QYB1386" s="127"/>
      <c r="QYC1386" s="127"/>
      <c r="QYD1386" s="127"/>
      <c r="QYE1386" s="127"/>
      <c r="QYF1386" s="127"/>
      <c r="QYG1386" s="127"/>
      <c r="QYH1386" s="127"/>
      <c r="QYI1386" s="127"/>
      <c r="QYJ1386" s="127"/>
      <c r="QYK1386" s="127"/>
      <c r="QYL1386" s="127"/>
      <c r="QYM1386" s="127"/>
      <c r="QYN1386" s="127"/>
      <c r="QYO1386" s="127"/>
      <c r="QYP1386" s="127"/>
      <c r="QYQ1386" s="127"/>
      <c r="QYR1386" s="127"/>
      <c r="QYS1386" s="127"/>
      <c r="QYT1386" s="127"/>
      <c r="QYU1386" s="127"/>
      <c r="QYV1386" s="127"/>
      <c r="QYW1386" s="127"/>
      <c r="QYX1386" s="127"/>
      <c r="QYY1386" s="127"/>
      <c r="QYZ1386" s="127"/>
      <c r="QZA1386" s="127"/>
      <c r="QZB1386" s="127"/>
      <c r="QZC1386" s="127"/>
      <c r="QZD1386" s="127"/>
      <c r="QZE1386" s="127"/>
      <c r="QZF1386" s="127"/>
      <c r="QZG1386" s="127"/>
      <c r="QZH1386" s="127"/>
      <c r="QZI1386" s="127"/>
      <c r="QZJ1386" s="127"/>
      <c r="QZK1386" s="127"/>
      <c r="QZL1386" s="127"/>
      <c r="QZM1386" s="127"/>
      <c r="QZN1386" s="127"/>
      <c r="QZO1386" s="127"/>
      <c r="QZP1386" s="127"/>
      <c r="QZQ1386" s="127"/>
      <c r="QZR1386" s="127"/>
      <c r="QZS1386" s="127"/>
      <c r="QZT1386" s="127"/>
      <c r="QZU1386" s="127"/>
      <c r="QZV1386" s="127"/>
      <c r="QZW1386" s="127"/>
      <c r="QZX1386" s="127"/>
      <c r="QZY1386" s="127"/>
      <c r="QZZ1386" s="127"/>
      <c r="RAA1386" s="127"/>
      <c r="RAB1386" s="127"/>
      <c r="RAC1386" s="127"/>
      <c r="RAD1386" s="127"/>
      <c r="RAE1386" s="127"/>
      <c r="RAF1386" s="127"/>
      <c r="RAG1386" s="127"/>
      <c r="RAH1386" s="127"/>
      <c r="RAI1386" s="127"/>
      <c r="RAJ1386" s="127"/>
      <c r="RAK1386" s="127"/>
      <c r="RAL1386" s="127"/>
      <c r="RAM1386" s="127"/>
      <c r="RAN1386" s="127"/>
      <c r="RAO1386" s="127"/>
      <c r="RAP1386" s="127"/>
      <c r="RAQ1386" s="127"/>
      <c r="RAR1386" s="127"/>
      <c r="RAS1386" s="127"/>
      <c r="RAT1386" s="127"/>
      <c r="RAU1386" s="127"/>
      <c r="RAV1386" s="127"/>
      <c r="RAW1386" s="127"/>
      <c r="RAX1386" s="127"/>
      <c r="RAY1386" s="127"/>
      <c r="RAZ1386" s="127"/>
      <c r="RBA1386" s="127"/>
      <c r="RBB1386" s="127"/>
      <c r="RBC1386" s="127"/>
      <c r="RBD1386" s="127"/>
      <c r="RBE1386" s="127"/>
      <c r="RBF1386" s="127"/>
      <c r="RBG1386" s="127"/>
      <c r="RBH1386" s="127"/>
      <c r="RBI1386" s="127"/>
      <c r="RBJ1386" s="127"/>
      <c r="RBK1386" s="127"/>
      <c r="RBL1386" s="127"/>
      <c r="RBM1386" s="127"/>
      <c r="RBN1386" s="127"/>
      <c r="RBO1386" s="127"/>
      <c r="RBP1386" s="127"/>
      <c r="RBQ1386" s="127"/>
      <c r="RBR1386" s="127"/>
      <c r="RBS1386" s="127"/>
      <c r="RBT1386" s="127"/>
      <c r="RBU1386" s="127"/>
      <c r="RBV1386" s="127"/>
      <c r="RBW1386" s="127"/>
      <c r="RBX1386" s="127"/>
      <c r="RBY1386" s="127"/>
      <c r="RBZ1386" s="127"/>
      <c r="RCA1386" s="127"/>
      <c r="RCB1386" s="127"/>
      <c r="RCC1386" s="127"/>
      <c r="RCD1386" s="127"/>
      <c r="RCE1386" s="127"/>
      <c r="RCF1386" s="127"/>
      <c r="RCG1386" s="127"/>
      <c r="RCH1386" s="127"/>
      <c r="RCI1386" s="127"/>
      <c r="RCJ1386" s="127"/>
      <c r="RCK1386" s="127"/>
      <c r="RCL1386" s="127"/>
      <c r="RCM1386" s="127"/>
      <c r="RCN1386" s="127"/>
      <c r="RCO1386" s="127"/>
      <c r="RCP1386" s="127"/>
      <c r="RCQ1386" s="127"/>
      <c r="RCR1386" s="127"/>
      <c r="RCS1386" s="127"/>
      <c r="RCT1386" s="127"/>
      <c r="RCU1386" s="127"/>
      <c r="RCV1386" s="127"/>
      <c r="RCW1386" s="127"/>
      <c r="RCX1386" s="127"/>
      <c r="RCY1386" s="127"/>
      <c r="RCZ1386" s="127"/>
      <c r="RDA1386" s="127"/>
      <c r="RDB1386" s="127"/>
      <c r="RDC1386" s="127"/>
      <c r="RDD1386" s="127"/>
      <c r="RDE1386" s="127"/>
      <c r="RDF1386" s="127"/>
      <c r="RDG1386" s="127"/>
      <c r="RDH1386" s="127"/>
      <c r="RDI1386" s="127"/>
      <c r="RDJ1386" s="127"/>
      <c r="RDK1386" s="127"/>
      <c r="RDL1386" s="127"/>
      <c r="RDM1386" s="127"/>
      <c r="RDN1386" s="127"/>
      <c r="RDO1386" s="127"/>
      <c r="RDP1386" s="127"/>
      <c r="RDQ1386" s="127"/>
      <c r="RDR1386" s="127"/>
      <c r="RDS1386" s="127"/>
      <c r="RDT1386" s="127"/>
      <c r="RDU1386" s="127"/>
      <c r="RDV1386" s="127"/>
      <c r="RDW1386" s="127"/>
      <c r="RDX1386" s="127"/>
      <c r="RDY1386" s="127"/>
      <c r="RDZ1386" s="127"/>
      <c r="REA1386" s="127"/>
      <c r="REB1386" s="127"/>
      <c r="REC1386" s="127"/>
      <c r="RED1386" s="127"/>
      <c r="REE1386" s="127"/>
      <c r="REF1386" s="127"/>
      <c r="REG1386" s="127"/>
      <c r="REH1386" s="127"/>
      <c r="REI1386" s="127"/>
      <c r="REJ1386" s="127"/>
      <c r="REK1386" s="127"/>
      <c r="REL1386" s="127"/>
      <c r="REM1386" s="127"/>
      <c r="REN1386" s="127"/>
      <c r="REO1386" s="127"/>
      <c r="REP1386" s="127"/>
      <c r="REQ1386" s="127"/>
      <c r="RER1386" s="127"/>
      <c r="RES1386" s="127"/>
      <c r="RET1386" s="127"/>
      <c r="REU1386" s="127"/>
      <c r="REV1386" s="127"/>
      <c r="REW1386" s="127"/>
      <c r="REX1386" s="127"/>
      <c r="REY1386" s="127"/>
      <c r="REZ1386" s="127"/>
      <c r="RFA1386" s="127"/>
      <c r="RFB1386" s="127"/>
      <c r="RFC1386" s="127"/>
      <c r="RFD1386" s="127"/>
      <c r="RFE1386" s="127"/>
      <c r="RFF1386" s="127"/>
      <c r="RFG1386" s="127"/>
      <c r="RFH1386" s="127"/>
      <c r="RFI1386" s="127"/>
      <c r="RFJ1386" s="127"/>
      <c r="RFK1386" s="127"/>
      <c r="RFL1386" s="127"/>
      <c r="RFM1386" s="127"/>
      <c r="RFN1386" s="127"/>
      <c r="RFO1386" s="127"/>
      <c r="RFP1386" s="127"/>
      <c r="RFQ1386" s="127"/>
      <c r="RFR1386" s="127"/>
      <c r="RFS1386" s="127"/>
      <c r="RFT1386" s="127"/>
      <c r="RFU1386" s="127"/>
      <c r="RFV1386" s="127"/>
      <c r="RFW1386" s="127"/>
      <c r="RFX1386" s="127"/>
      <c r="RFY1386" s="127"/>
      <c r="RFZ1386" s="127"/>
      <c r="RGA1386" s="127"/>
      <c r="RGB1386" s="127"/>
      <c r="RGC1386" s="127"/>
      <c r="RGD1386" s="127"/>
      <c r="RGE1386" s="127"/>
      <c r="RGF1386" s="127"/>
      <c r="RGG1386" s="127"/>
      <c r="RGH1386" s="127"/>
      <c r="RGI1386" s="127"/>
      <c r="RGJ1386" s="127"/>
      <c r="RGK1386" s="127"/>
      <c r="RGL1386" s="127"/>
      <c r="RGM1386" s="127"/>
      <c r="RGN1386" s="127"/>
      <c r="RGO1386" s="127"/>
      <c r="RGP1386" s="127"/>
      <c r="RGQ1386" s="127"/>
      <c r="RGR1386" s="127"/>
      <c r="RGS1386" s="127"/>
      <c r="RGT1386" s="127"/>
      <c r="RGU1386" s="127"/>
      <c r="RGV1386" s="127"/>
      <c r="RGW1386" s="127"/>
      <c r="RGX1386" s="127"/>
      <c r="RGY1386" s="127"/>
      <c r="RGZ1386" s="127"/>
      <c r="RHA1386" s="127"/>
      <c r="RHB1386" s="127"/>
      <c r="RHC1386" s="127"/>
      <c r="RHD1386" s="127"/>
      <c r="RHE1386" s="127"/>
      <c r="RHF1386" s="127"/>
      <c r="RHG1386" s="127"/>
      <c r="RHH1386" s="127"/>
      <c r="RHI1386" s="127"/>
      <c r="RHJ1386" s="127"/>
      <c r="RHK1386" s="127"/>
      <c r="RHL1386" s="127"/>
      <c r="RHM1386" s="127"/>
      <c r="RHN1386" s="127"/>
      <c r="RHO1386" s="127"/>
      <c r="RHP1386" s="127"/>
      <c r="RHQ1386" s="127"/>
      <c r="RHR1386" s="127"/>
      <c r="RHS1386" s="127"/>
      <c r="RHT1386" s="127"/>
      <c r="RHU1386" s="127"/>
      <c r="RHV1386" s="127"/>
      <c r="RHW1386" s="127"/>
      <c r="RHX1386" s="127"/>
      <c r="RHY1386" s="127"/>
      <c r="RHZ1386" s="127"/>
      <c r="RIA1386" s="127"/>
      <c r="RIB1386" s="127"/>
      <c r="RIC1386" s="127"/>
      <c r="RID1386" s="127"/>
      <c r="RIE1386" s="127"/>
      <c r="RIF1386" s="127"/>
      <c r="RIG1386" s="127"/>
      <c r="RIH1386" s="127"/>
      <c r="RII1386" s="127"/>
      <c r="RIJ1386" s="127"/>
      <c r="RIK1386" s="127"/>
      <c r="RIL1386" s="127"/>
      <c r="RIM1386" s="127"/>
      <c r="RIN1386" s="127"/>
      <c r="RIO1386" s="127"/>
      <c r="RIP1386" s="127"/>
      <c r="RIQ1386" s="127"/>
      <c r="RIR1386" s="127"/>
      <c r="RIS1386" s="127"/>
      <c r="RIT1386" s="127"/>
      <c r="RIU1386" s="127"/>
      <c r="RIV1386" s="127"/>
      <c r="RIW1386" s="127"/>
      <c r="RIX1386" s="127"/>
      <c r="RIY1386" s="127"/>
      <c r="RIZ1386" s="127"/>
      <c r="RJA1386" s="127"/>
      <c r="RJB1386" s="127"/>
      <c r="RJC1386" s="127"/>
      <c r="RJD1386" s="127"/>
      <c r="RJE1386" s="127"/>
      <c r="RJF1386" s="127"/>
      <c r="RJG1386" s="127"/>
      <c r="RJH1386" s="127"/>
      <c r="RJI1386" s="127"/>
      <c r="RJJ1386" s="127"/>
      <c r="RJK1386" s="127"/>
      <c r="RJL1386" s="127"/>
      <c r="RJM1386" s="127"/>
      <c r="RJN1386" s="127"/>
      <c r="RJO1386" s="127"/>
      <c r="RJP1386" s="127"/>
      <c r="RJQ1386" s="127"/>
      <c r="RJR1386" s="127"/>
      <c r="RJS1386" s="127"/>
      <c r="RJT1386" s="127"/>
      <c r="RJU1386" s="127"/>
      <c r="RJV1386" s="127"/>
      <c r="RJW1386" s="127"/>
      <c r="RJX1386" s="127"/>
      <c r="RJY1386" s="127"/>
      <c r="RJZ1386" s="127"/>
      <c r="RKA1386" s="127"/>
      <c r="RKB1386" s="127"/>
      <c r="RKC1386" s="127"/>
      <c r="RKD1386" s="127"/>
      <c r="RKE1386" s="127"/>
      <c r="RKF1386" s="127"/>
      <c r="RKG1386" s="127"/>
      <c r="RKH1386" s="127"/>
      <c r="RKI1386" s="127"/>
      <c r="RKJ1386" s="127"/>
      <c r="RKK1386" s="127"/>
      <c r="RKL1386" s="127"/>
      <c r="RKM1386" s="127"/>
      <c r="RKN1386" s="127"/>
      <c r="RKO1386" s="127"/>
      <c r="RKP1386" s="127"/>
      <c r="RKQ1386" s="127"/>
      <c r="RKR1386" s="127"/>
      <c r="RKS1386" s="127"/>
      <c r="RKT1386" s="127"/>
      <c r="RKU1386" s="127"/>
      <c r="RKV1386" s="127"/>
      <c r="RKW1386" s="127"/>
      <c r="RKX1386" s="127"/>
      <c r="RKY1386" s="127"/>
      <c r="RKZ1386" s="127"/>
      <c r="RLA1386" s="127"/>
      <c r="RLB1386" s="127"/>
      <c r="RLC1386" s="127"/>
      <c r="RLD1386" s="127"/>
      <c r="RLE1386" s="127"/>
      <c r="RLF1386" s="127"/>
      <c r="RLG1386" s="127"/>
      <c r="RLH1386" s="127"/>
      <c r="RLI1386" s="127"/>
      <c r="RLJ1386" s="127"/>
      <c r="RLK1386" s="127"/>
      <c r="RLL1386" s="127"/>
      <c r="RLM1386" s="127"/>
      <c r="RLN1386" s="127"/>
      <c r="RLO1386" s="127"/>
      <c r="RLP1386" s="127"/>
      <c r="RLQ1386" s="127"/>
      <c r="RLR1386" s="127"/>
      <c r="RLS1386" s="127"/>
      <c r="RLT1386" s="127"/>
      <c r="RLU1386" s="127"/>
      <c r="RLV1386" s="127"/>
      <c r="RLW1386" s="127"/>
      <c r="RLX1386" s="127"/>
      <c r="RLY1386" s="127"/>
      <c r="RLZ1386" s="127"/>
      <c r="RMA1386" s="127"/>
      <c r="RMB1386" s="127"/>
      <c r="RMC1386" s="127"/>
      <c r="RMD1386" s="127"/>
      <c r="RME1386" s="127"/>
      <c r="RMF1386" s="127"/>
      <c r="RMG1386" s="127"/>
      <c r="RMH1386" s="127"/>
      <c r="RMI1386" s="127"/>
      <c r="RMJ1386" s="127"/>
      <c r="RMK1386" s="127"/>
      <c r="RML1386" s="127"/>
      <c r="RMM1386" s="127"/>
      <c r="RMN1386" s="127"/>
      <c r="RMO1386" s="127"/>
      <c r="RMP1386" s="127"/>
      <c r="RMQ1386" s="127"/>
      <c r="RMR1386" s="127"/>
      <c r="RMS1386" s="127"/>
      <c r="RMT1386" s="127"/>
      <c r="RMU1386" s="127"/>
      <c r="RMV1386" s="127"/>
      <c r="RMW1386" s="127"/>
      <c r="RMX1386" s="127"/>
      <c r="RMY1386" s="127"/>
      <c r="RMZ1386" s="127"/>
      <c r="RNA1386" s="127"/>
      <c r="RNB1386" s="127"/>
      <c r="RNC1386" s="127"/>
      <c r="RND1386" s="127"/>
      <c r="RNE1386" s="127"/>
      <c r="RNF1386" s="127"/>
      <c r="RNG1386" s="127"/>
      <c r="RNH1386" s="127"/>
      <c r="RNI1386" s="127"/>
      <c r="RNJ1386" s="127"/>
      <c r="RNK1386" s="127"/>
      <c r="RNL1386" s="127"/>
      <c r="RNM1386" s="127"/>
      <c r="RNN1386" s="127"/>
      <c r="RNO1386" s="127"/>
      <c r="RNP1386" s="127"/>
      <c r="RNQ1386" s="127"/>
      <c r="RNR1386" s="127"/>
      <c r="RNS1386" s="127"/>
      <c r="RNT1386" s="127"/>
      <c r="RNU1386" s="127"/>
      <c r="RNV1386" s="127"/>
      <c r="RNW1386" s="127"/>
      <c r="RNX1386" s="127"/>
      <c r="RNY1386" s="127"/>
      <c r="RNZ1386" s="127"/>
      <c r="ROA1386" s="127"/>
      <c r="ROB1386" s="127"/>
      <c r="ROC1386" s="127"/>
      <c r="ROD1386" s="127"/>
      <c r="ROE1386" s="127"/>
      <c r="ROF1386" s="127"/>
      <c r="ROG1386" s="127"/>
      <c r="ROH1386" s="127"/>
      <c r="ROI1386" s="127"/>
      <c r="ROJ1386" s="127"/>
      <c r="ROK1386" s="127"/>
      <c r="ROL1386" s="127"/>
      <c r="ROM1386" s="127"/>
      <c r="RON1386" s="127"/>
      <c r="ROO1386" s="127"/>
      <c r="ROP1386" s="127"/>
      <c r="ROQ1386" s="127"/>
      <c r="ROR1386" s="127"/>
      <c r="ROS1386" s="127"/>
      <c r="ROT1386" s="127"/>
      <c r="ROU1386" s="127"/>
      <c r="ROV1386" s="127"/>
      <c r="ROW1386" s="127"/>
      <c r="ROX1386" s="127"/>
      <c r="ROY1386" s="127"/>
      <c r="ROZ1386" s="127"/>
      <c r="RPA1386" s="127"/>
      <c r="RPB1386" s="127"/>
      <c r="RPC1386" s="127"/>
      <c r="RPD1386" s="127"/>
      <c r="RPE1386" s="127"/>
      <c r="RPF1386" s="127"/>
      <c r="RPG1386" s="127"/>
      <c r="RPH1386" s="127"/>
      <c r="RPI1386" s="127"/>
      <c r="RPJ1386" s="127"/>
      <c r="RPK1386" s="127"/>
      <c r="RPL1386" s="127"/>
      <c r="RPM1386" s="127"/>
      <c r="RPN1386" s="127"/>
      <c r="RPO1386" s="127"/>
      <c r="RPP1386" s="127"/>
      <c r="RPQ1386" s="127"/>
      <c r="RPR1386" s="127"/>
      <c r="RPS1386" s="127"/>
      <c r="RPT1386" s="127"/>
      <c r="RPU1386" s="127"/>
      <c r="RPV1386" s="127"/>
      <c r="RPW1386" s="127"/>
      <c r="RPX1386" s="127"/>
      <c r="RPY1386" s="127"/>
      <c r="RPZ1386" s="127"/>
      <c r="RQA1386" s="127"/>
      <c r="RQB1386" s="127"/>
      <c r="RQC1386" s="127"/>
      <c r="RQD1386" s="127"/>
      <c r="RQE1386" s="127"/>
      <c r="RQF1386" s="127"/>
      <c r="RQG1386" s="127"/>
      <c r="RQH1386" s="127"/>
      <c r="RQI1386" s="127"/>
      <c r="RQJ1386" s="127"/>
      <c r="RQK1386" s="127"/>
      <c r="RQL1386" s="127"/>
      <c r="RQM1386" s="127"/>
      <c r="RQN1386" s="127"/>
      <c r="RQO1386" s="127"/>
      <c r="RQP1386" s="127"/>
      <c r="RQQ1386" s="127"/>
      <c r="RQR1386" s="127"/>
      <c r="RQS1386" s="127"/>
      <c r="RQT1386" s="127"/>
      <c r="RQU1386" s="127"/>
      <c r="RQV1386" s="127"/>
      <c r="RQW1386" s="127"/>
      <c r="RQX1386" s="127"/>
      <c r="RQY1386" s="127"/>
      <c r="RQZ1386" s="127"/>
      <c r="RRA1386" s="127"/>
      <c r="RRB1386" s="127"/>
      <c r="RRC1386" s="127"/>
      <c r="RRD1386" s="127"/>
      <c r="RRE1386" s="127"/>
      <c r="RRF1386" s="127"/>
      <c r="RRG1386" s="127"/>
      <c r="RRH1386" s="127"/>
      <c r="RRI1386" s="127"/>
      <c r="RRJ1386" s="127"/>
      <c r="RRK1386" s="127"/>
      <c r="RRL1386" s="127"/>
      <c r="RRM1386" s="127"/>
      <c r="RRN1386" s="127"/>
      <c r="RRO1386" s="127"/>
      <c r="RRP1386" s="127"/>
      <c r="RRQ1386" s="127"/>
      <c r="RRR1386" s="127"/>
      <c r="RRS1386" s="127"/>
      <c r="RRT1386" s="127"/>
      <c r="RRU1386" s="127"/>
      <c r="RRV1386" s="127"/>
      <c r="RRW1386" s="127"/>
      <c r="RRX1386" s="127"/>
      <c r="RRY1386" s="127"/>
      <c r="RRZ1386" s="127"/>
      <c r="RSA1386" s="127"/>
      <c r="RSB1386" s="127"/>
      <c r="RSC1386" s="127"/>
      <c r="RSD1386" s="127"/>
      <c r="RSE1386" s="127"/>
      <c r="RSF1386" s="127"/>
      <c r="RSG1386" s="127"/>
      <c r="RSH1386" s="127"/>
      <c r="RSI1386" s="127"/>
      <c r="RSJ1386" s="127"/>
      <c r="RSK1386" s="127"/>
      <c r="RSL1386" s="127"/>
      <c r="RSM1386" s="127"/>
      <c r="RSN1386" s="127"/>
      <c r="RSO1386" s="127"/>
      <c r="RSP1386" s="127"/>
      <c r="RSQ1386" s="127"/>
      <c r="RSR1386" s="127"/>
      <c r="RSS1386" s="127"/>
      <c r="RST1386" s="127"/>
      <c r="RSU1386" s="127"/>
      <c r="RSV1386" s="127"/>
      <c r="RSW1386" s="127"/>
      <c r="RSX1386" s="127"/>
      <c r="RSY1386" s="127"/>
      <c r="RSZ1386" s="127"/>
      <c r="RTA1386" s="127"/>
      <c r="RTB1386" s="127"/>
      <c r="RTC1386" s="127"/>
      <c r="RTD1386" s="127"/>
      <c r="RTE1386" s="127"/>
      <c r="RTF1386" s="127"/>
      <c r="RTG1386" s="127"/>
      <c r="RTH1386" s="127"/>
      <c r="RTI1386" s="127"/>
      <c r="RTJ1386" s="127"/>
      <c r="RTK1386" s="127"/>
      <c r="RTL1386" s="127"/>
      <c r="RTM1386" s="127"/>
      <c r="RTN1386" s="127"/>
      <c r="RTO1386" s="127"/>
      <c r="RTP1386" s="127"/>
      <c r="RTQ1386" s="127"/>
      <c r="RTR1386" s="127"/>
      <c r="RTS1386" s="127"/>
      <c r="RTT1386" s="127"/>
      <c r="RTU1386" s="127"/>
      <c r="RTV1386" s="127"/>
      <c r="RTW1386" s="127"/>
      <c r="RTX1386" s="127"/>
      <c r="RTY1386" s="127"/>
      <c r="RTZ1386" s="127"/>
      <c r="RUA1386" s="127"/>
      <c r="RUB1386" s="127"/>
      <c r="RUC1386" s="127"/>
      <c r="RUD1386" s="127"/>
      <c r="RUE1386" s="127"/>
      <c r="RUF1386" s="127"/>
      <c r="RUG1386" s="127"/>
      <c r="RUH1386" s="127"/>
      <c r="RUI1386" s="127"/>
      <c r="RUJ1386" s="127"/>
      <c r="RUK1386" s="127"/>
      <c r="RUL1386" s="127"/>
      <c r="RUM1386" s="127"/>
      <c r="RUN1386" s="127"/>
      <c r="RUO1386" s="127"/>
      <c r="RUP1386" s="127"/>
      <c r="RUQ1386" s="127"/>
      <c r="RUR1386" s="127"/>
      <c r="RUS1386" s="127"/>
      <c r="RUT1386" s="127"/>
      <c r="RUU1386" s="127"/>
      <c r="RUV1386" s="127"/>
      <c r="RUW1386" s="127"/>
      <c r="RUX1386" s="127"/>
      <c r="RUY1386" s="127"/>
      <c r="RUZ1386" s="127"/>
      <c r="RVA1386" s="127"/>
      <c r="RVB1386" s="127"/>
      <c r="RVC1386" s="127"/>
      <c r="RVD1386" s="127"/>
      <c r="RVE1386" s="127"/>
      <c r="RVF1386" s="127"/>
      <c r="RVG1386" s="127"/>
      <c r="RVH1386" s="127"/>
      <c r="RVI1386" s="127"/>
      <c r="RVJ1386" s="127"/>
      <c r="RVK1386" s="127"/>
      <c r="RVL1386" s="127"/>
      <c r="RVM1386" s="127"/>
      <c r="RVN1386" s="127"/>
      <c r="RVO1386" s="127"/>
      <c r="RVP1386" s="127"/>
      <c r="RVQ1386" s="127"/>
      <c r="RVR1386" s="127"/>
      <c r="RVS1386" s="127"/>
      <c r="RVT1386" s="127"/>
      <c r="RVU1386" s="127"/>
      <c r="RVV1386" s="127"/>
      <c r="RVW1386" s="127"/>
      <c r="RVX1386" s="127"/>
      <c r="RVY1386" s="127"/>
      <c r="RVZ1386" s="127"/>
      <c r="RWA1386" s="127"/>
      <c r="RWB1386" s="127"/>
      <c r="RWC1386" s="127"/>
      <c r="RWD1386" s="127"/>
      <c r="RWE1386" s="127"/>
      <c r="RWF1386" s="127"/>
      <c r="RWG1386" s="127"/>
      <c r="RWH1386" s="127"/>
      <c r="RWI1386" s="127"/>
      <c r="RWJ1386" s="127"/>
      <c r="RWK1386" s="127"/>
      <c r="RWL1386" s="127"/>
      <c r="RWM1386" s="127"/>
      <c r="RWN1386" s="127"/>
      <c r="RWO1386" s="127"/>
      <c r="RWP1386" s="127"/>
      <c r="RWQ1386" s="127"/>
      <c r="RWR1386" s="127"/>
      <c r="RWS1386" s="127"/>
      <c r="RWT1386" s="127"/>
      <c r="RWU1386" s="127"/>
      <c r="RWV1386" s="127"/>
      <c r="RWW1386" s="127"/>
      <c r="RWX1386" s="127"/>
      <c r="RWY1386" s="127"/>
      <c r="RWZ1386" s="127"/>
      <c r="RXA1386" s="127"/>
      <c r="RXB1386" s="127"/>
      <c r="RXC1386" s="127"/>
      <c r="RXD1386" s="127"/>
      <c r="RXE1386" s="127"/>
      <c r="RXF1386" s="127"/>
      <c r="RXG1386" s="127"/>
      <c r="RXH1386" s="127"/>
      <c r="RXI1386" s="127"/>
      <c r="RXJ1386" s="127"/>
      <c r="RXK1386" s="127"/>
      <c r="RXL1386" s="127"/>
      <c r="RXM1386" s="127"/>
      <c r="RXN1386" s="127"/>
      <c r="RXO1386" s="127"/>
      <c r="RXP1386" s="127"/>
      <c r="RXQ1386" s="127"/>
      <c r="RXR1386" s="127"/>
      <c r="RXS1386" s="127"/>
      <c r="RXT1386" s="127"/>
      <c r="RXU1386" s="127"/>
      <c r="RXV1386" s="127"/>
      <c r="RXW1386" s="127"/>
      <c r="RXX1386" s="127"/>
      <c r="RXY1386" s="127"/>
      <c r="RXZ1386" s="127"/>
      <c r="RYA1386" s="127"/>
      <c r="RYB1386" s="127"/>
      <c r="RYC1386" s="127"/>
      <c r="RYD1386" s="127"/>
      <c r="RYE1386" s="127"/>
      <c r="RYF1386" s="127"/>
      <c r="RYG1386" s="127"/>
      <c r="RYH1386" s="127"/>
      <c r="RYI1386" s="127"/>
      <c r="RYJ1386" s="127"/>
      <c r="RYK1386" s="127"/>
      <c r="RYL1386" s="127"/>
      <c r="RYM1386" s="127"/>
      <c r="RYN1386" s="127"/>
      <c r="RYO1386" s="127"/>
      <c r="RYP1386" s="127"/>
      <c r="RYQ1386" s="127"/>
      <c r="RYR1386" s="127"/>
      <c r="RYS1386" s="127"/>
      <c r="RYT1386" s="127"/>
      <c r="RYU1386" s="127"/>
      <c r="RYV1386" s="127"/>
      <c r="RYW1386" s="127"/>
      <c r="RYX1386" s="127"/>
      <c r="RYY1386" s="127"/>
      <c r="RYZ1386" s="127"/>
      <c r="RZA1386" s="127"/>
      <c r="RZB1386" s="127"/>
      <c r="RZC1386" s="127"/>
      <c r="RZD1386" s="127"/>
      <c r="RZE1386" s="127"/>
      <c r="RZF1386" s="127"/>
      <c r="RZG1386" s="127"/>
      <c r="RZH1386" s="127"/>
      <c r="RZI1386" s="127"/>
      <c r="RZJ1386" s="127"/>
      <c r="RZK1386" s="127"/>
      <c r="RZL1386" s="127"/>
      <c r="RZM1386" s="127"/>
      <c r="RZN1386" s="127"/>
      <c r="RZO1386" s="127"/>
      <c r="RZP1386" s="127"/>
      <c r="RZQ1386" s="127"/>
      <c r="RZR1386" s="127"/>
      <c r="RZS1386" s="127"/>
      <c r="RZT1386" s="127"/>
      <c r="RZU1386" s="127"/>
      <c r="RZV1386" s="127"/>
      <c r="RZW1386" s="127"/>
      <c r="RZX1386" s="127"/>
      <c r="RZY1386" s="127"/>
      <c r="RZZ1386" s="127"/>
      <c r="SAA1386" s="127"/>
      <c r="SAB1386" s="127"/>
      <c r="SAC1386" s="127"/>
      <c r="SAD1386" s="127"/>
      <c r="SAE1386" s="127"/>
      <c r="SAF1386" s="127"/>
      <c r="SAG1386" s="127"/>
      <c r="SAH1386" s="127"/>
      <c r="SAI1386" s="127"/>
      <c r="SAJ1386" s="127"/>
      <c r="SAK1386" s="127"/>
      <c r="SAL1386" s="127"/>
      <c r="SAM1386" s="127"/>
      <c r="SAN1386" s="127"/>
      <c r="SAO1386" s="127"/>
      <c r="SAP1386" s="127"/>
      <c r="SAQ1386" s="127"/>
      <c r="SAR1386" s="127"/>
      <c r="SAS1386" s="127"/>
      <c r="SAT1386" s="127"/>
      <c r="SAU1386" s="127"/>
      <c r="SAV1386" s="127"/>
      <c r="SAW1386" s="127"/>
      <c r="SAX1386" s="127"/>
      <c r="SAY1386" s="127"/>
      <c r="SAZ1386" s="127"/>
      <c r="SBA1386" s="127"/>
      <c r="SBB1386" s="127"/>
      <c r="SBC1386" s="127"/>
      <c r="SBD1386" s="127"/>
      <c r="SBE1386" s="127"/>
      <c r="SBF1386" s="127"/>
      <c r="SBG1386" s="127"/>
      <c r="SBH1386" s="127"/>
      <c r="SBI1386" s="127"/>
      <c r="SBJ1386" s="127"/>
      <c r="SBK1386" s="127"/>
      <c r="SBL1386" s="127"/>
      <c r="SBM1386" s="127"/>
      <c r="SBN1386" s="127"/>
      <c r="SBO1386" s="127"/>
      <c r="SBP1386" s="127"/>
      <c r="SBQ1386" s="127"/>
      <c r="SBR1386" s="127"/>
      <c r="SBS1386" s="127"/>
      <c r="SBT1386" s="127"/>
      <c r="SBU1386" s="127"/>
      <c r="SBV1386" s="127"/>
      <c r="SBW1386" s="127"/>
      <c r="SBX1386" s="127"/>
      <c r="SBY1386" s="127"/>
      <c r="SBZ1386" s="127"/>
      <c r="SCA1386" s="127"/>
      <c r="SCB1386" s="127"/>
      <c r="SCC1386" s="127"/>
      <c r="SCD1386" s="127"/>
      <c r="SCE1386" s="127"/>
      <c r="SCF1386" s="127"/>
      <c r="SCG1386" s="127"/>
      <c r="SCH1386" s="127"/>
      <c r="SCI1386" s="127"/>
      <c r="SCJ1386" s="127"/>
      <c r="SCK1386" s="127"/>
      <c r="SCL1386" s="127"/>
      <c r="SCM1386" s="127"/>
      <c r="SCN1386" s="127"/>
      <c r="SCO1386" s="127"/>
      <c r="SCP1386" s="127"/>
      <c r="SCQ1386" s="127"/>
      <c r="SCR1386" s="127"/>
      <c r="SCS1386" s="127"/>
      <c r="SCT1386" s="127"/>
      <c r="SCU1386" s="127"/>
      <c r="SCV1386" s="127"/>
      <c r="SCW1386" s="127"/>
      <c r="SCX1386" s="127"/>
      <c r="SCY1386" s="127"/>
      <c r="SCZ1386" s="127"/>
      <c r="SDA1386" s="127"/>
      <c r="SDB1386" s="127"/>
      <c r="SDC1386" s="127"/>
      <c r="SDD1386" s="127"/>
      <c r="SDE1386" s="127"/>
      <c r="SDF1386" s="127"/>
      <c r="SDG1386" s="127"/>
      <c r="SDH1386" s="127"/>
      <c r="SDI1386" s="127"/>
      <c r="SDJ1386" s="127"/>
      <c r="SDK1386" s="127"/>
      <c r="SDL1386" s="127"/>
      <c r="SDM1386" s="127"/>
      <c r="SDN1386" s="127"/>
      <c r="SDO1386" s="127"/>
      <c r="SDP1386" s="127"/>
      <c r="SDQ1386" s="127"/>
      <c r="SDR1386" s="127"/>
      <c r="SDS1386" s="127"/>
      <c r="SDT1386" s="127"/>
      <c r="SDU1386" s="127"/>
      <c r="SDV1386" s="127"/>
      <c r="SDW1386" s="127"/>
      <c r="SDX1386" s="127"/>
      <c r="SDY1386" s="127"/>
      <c r="SDZ1386" s="127"/>
      <c r="SEA1386" s="127"/>
      <c r="SEB1386" s="127"/>
      <c r="SEC1386" s="127"/>
      <c r="SED1386" s="127"/>
      <c r="SEE1386" s="127"/>
      <c r="SEF1386" s="127"/>
      <c r="SEG1386" s="127"/>
      <c r="SEH1386" s="127"/>
      <c r="SEI1386" s="127"/>
      <c r="SEJ1386" s="127"/>
      <c r="SEK1386" s="127"/>
      <c r="SEL1386" s="127"/>
      <c r="SEM1386" s="127"/>
      <c r="SEN1386" s="127"/>
      <c r="SEO1386" s="127"/>
      <c r="SEP1386" s="127"/>
      <c r="SEQ1386" s="127"/>
      <c r="SER1386" s="127"/>
      <c r="SES1386" s="127"/>
      <c r="SET1386" s="127"/>
      <c r="SEU1386" s="127"/>
      <c r="SEV1386" s="127"/>
      <c r="SEW1386" s="127"/>
      <c r="SEX1386" s="127"/>
      <c r="SEY1386" s="127"/>
      <c r="SEZ1386" s="127"/>
      <c r="SFA1386" s="127"/>
      <c r="SFB1386" s="127"/>
      <c r="SFC1386" s="127"/>
      <c r="SFD1386" s="127"/>
      <c r="SFE1386" s="127"/>
      <c r="SFF1386" s="127"/>
      <c r="SFG1386" s="127"/>
      <c r="SFH1386" s="127"/>
      <c r="SFI1386" s="127"/>
      <c r="SFJ1386" s="127"/>
      <c r="SFK1386" s="127"/>
      <c r="SFL1386" s="127"/>
      <c r="SFM1386" s="127"/>
      <c r="SFN1386" s="127"/>
      <c r="SFO1386" s="127"/>
      <c r="SFP1386" s="127"/>
      <c r="SFQ1386" s="127"/>
      <c r="SFR1386" s="127"/>
      <c r="SFS1386" s="127"/>
      <c r="SFT1386" s="127"/>
      <c r="SFU1386" s="127"/>
      <c r="SFV1386" s="127"/>
      <c r="SFW1386" s="127"/>
      <c r="SFX1386" s="127"/>
      <c r="SFY1386" s="127"/>
      <c r="SFZ1386" s="127"/>
      <c r="SGA1386" s="127"/>
      <c r="SGB1386" s="127"/>
      <c r="SGC1386" s="127"/>
      <c r="SGD1386" s="127"/>
      <c r="SGE1386" s="127"/>
      <c r="SGF1386" s="127"/>
      <c r="SGG1386" s="127"/>
      <c r="SGH1386" s="127"/>
      <c r="SGI1386" s="127"/>
      <c r="SGJ1386" s="127"/>
      <c r="SGK1386" s="127"/>
      <c r="SGL1386" s="127"/>
      <c r="SGM1386" s="127"/>
      <c r="SGN1386" s="127"/>
      <c r="SGO1386" s="127"/>
      <c r="SGP1386" s="127"/>
      <c r="SGQ1386" s="127"/>
      <c r="SGR1386" s="127"/>
      <c r="SGS1386" s="127"/>
      <c r="SGT1386" s="127"/>
      <c r="SGU1386" s="127"/>
      <c r="SGV1386" s="127"/>
      <c r="SGW1386" s="127"/>
      <c r="SGX1386" s="127"/>
      <c r="SGY1386" s="127"/>
      <c r="SGZ1386" s="127"/>
      <c r="SHA1386" s="127"/>
      <c r="SHB1386" s="127"/>
      <c r="SHC1386" s="127"/>
      <c r="SHD1386" s="127"/>
      <c r="SHE1386" s="127"/>
      <c r="SHF1386" s="127"/>
      <c r="SHG1386" s="127"/>
      <c r="SHH1386" s="127"/>
      <c r="SHI1386" s="127"/>
      <c r="SHJ1386" s="127"/>
      <c r="SHK1386" s="127"/>
      <c r="SHL1386" s="127"/>
      <c r="SHM1386" s="127"/>
      <c r="SHN1386" s="127"/>
      <c r="SHO1386" s="127"/>
      <c r="SHP1386" s="127"/>
      <c r="SHQ1386" s="127"/>
      <c r="SHR1386" s="127"/>
      <c r="SHS1386" s="127"/>
      <c r="SHT1386" s="127"/>
      <c r="SHU1386" s="127"/>
      <c r="SHV1386" s="127"/>
      <c r="SHW1386" s="127"/>
      <c r="SHX1386" s="127"/>
      <c r="SHY1386" s="127"/>
      <c r="SHZ1386" s="127"/>
      <c r="SIA1386" s="127"/>
      <c r="SIB1386" s="127"/>
      <c r="SIC1386" s="127"/>
      <c r="SID1386" s="127"/>
      <c r="SIE1386" s="127"/>
      <c r="SIF1386" s="127"/>
      <c r="SIG1386" s="127"/>
      <c r="SIH1386" s="127"/>
      <c r="SII1386" s="127"/>
      <c r="SIJ1386" s="127"/>
      <c r="SIK1386" s="127"/>
      <c r="SIL1386" s="127"/>
      <c r="SIM1386" s="127"/>
      <c r="SIN1386" s="127"/>
      <c r="SIO1386" s="127"/>
      <c r="SIP1386" s="127"/>
      <c r="SIQ1386" s="127"/>
      <c r="SIR1386" s="127"/>
      <c r="SIS1386" s="127"/>
      <c r="SIT1386" s="127"/>
      <c r="SIU1386" s="127"/>
      <c r="SIV1386" s="127"/>
      <c r="SIW1386" s="127"/>
      <c r="SIX1386" s="127"/>
      <c r="SIY1386" s="127"/>
      <c r="SIZ1386" s="127"/>
      <c r="SJA1386" s="127"/>
      <c r="SJB1386" s="127"/>
      <c r="SJC1386" s="127"/>
      <c r="SJD1386" s="127"/>
      <c r="SJE1386" s="127"/>
      <c r="SJF1386" s="127"/>
      <c r="SJG1386" s="127"/>
      <c r="SJH1386" s="127"/>
      <c r="SJI1386" s="127"/>
      <c r="SJJ1386" s="127"/>
      <c r="SJK1386" s="127"/>
      <c r="SJL1386" s="127"/>
      <c r="SJM1386" s="127"/>
      <c r="SJN1386" s="127"/>
      <c r="SJO1386" s="127"/>
      <c r="SJP1386" s="127"/>
      <c r="SJQ1386" s="127"/>
      <c r="SJR1386" s="127"/>
      <c r="SJS1386" s="127"/>
      <c r="SJT1386" s="127"/>
      <c r="SJU1386" s="127"/>
      <c r="SJV1386" s="127"/>
      <c r="SJW1386" s="127"/>
      <c r="SJX1386" s="127"/>
      <c r="SJY1386" s="127"/>
      <c r="SJZ1386" s="127"/>
      <c r="SKA1386" s="127"/>
      <c r="SKB1386" s="127"/>
      <c r="SKC1386" s="127"/>
      <c r="SKD1386" s="127"/>
      <c r="SKE1386" s="127"/>
      <c r="SKF1386" s="127"/>
      <c r="SKG1386" s="127"/>
      <c r="SKH1386" s="127"/>
      <c r="SKI1386" s="127"/>
      <c r="SKJ1386" s="127"/>
      <c r="SKK1386" s="127"/>
      <c r="SKL1386" s="127"/>
      <c r="SKM1386" s="127"/>
      <c r="SKN1386" s="127"/>
      <c r="SKO1386" s="127"/>
      <c r="SKP1386" s="127"/>
      <c r="SKQ1386" s="127"/>
      <c r="SKR1386" s="127"/>
      <c r="SKS1386" s="127"/>
      <c r="SKT1386" s="127"/>
      <c r="SKU1386" s="127"/>
      <c r="SKV1386" s="127"/>
      <c r="SKW1386" s="127"/>
      <c r="SKX1386" s="127"/>
      <c r="SKY1386" s="127"/>
      <c r="SKZ1386" s="127"/>
      <c r="SLA1386" s="127"/>
      <c r="SLB1386" s="127"/>
      <c r="SLC1386" s="127"/>
      <c r="SLD1386" s="127"/>
      <c r="SLE1386" s="127"/>
      <c r="SLF1386" s="127"/>
      <c r="SLG1386" s="127"/>
      <c r="SLH1386" s="127"/>
      <c r="SLI1386" s="127"/>
      <c r="SLJ1386" s="127"/>
      <c r="SLK1386" s="127"/>
      <c r="SLL1386" s="127"/>
      <c r="SLM1386" s="127"/>
      <c r="SLN1386" s="127"/>
      <c r="SLO1386" s="127"/>
      <c r="SLP1386" s="127"/>
      <c r="SLQ1386" s="127"/>
      <c r="SLR1386" s="127"/>
      <c r="SLS1386" s="127"/>
      <c r="SLT1386" s="127"/>
      <c r="SLU1386" s="127"/>
      <c r="SLV1386" s="127"/>
      <c r="SLW1386" s="127"/>
      <c r="SLX1386" s="127"/>
      <c r="SLY1386" s="127"/>
      <c r="SLZ1386" s="127"/>
      <c r="SMA1386" s="127"/>
      <c r="SMB1386" s="127"/>
      <c r="SMC1386" s="127"/>
      <c r="SMD1386" s="127"/>
      <c r="SME1386" s="127"/>
      <c r="SMF1386" s="127"/>
      <c r="SMG1386" s="127"/>
      <c r="SMH1386" s="127"/>
      <c r="SMI1386" s="127"/>
      <c r="SMJ1386" s="127"/>
      <c r="SMK1386" s="127"/>
      <c r="SML1386" s="127"/>
      <c r="SMM1386" s="127"/>
      <c r="SMN1386" s="127"/>
      <c r="SMO1386" s="127"/>
      <c r="SMP1386" s="127"/>
      <c r="SMQ1386" s="127"/>
      <c r="SMR1386" s="127"/>
      <c r="SMS1386" s="127"/>
      <c r="SMT1386" s="127"/>
      <c r="SMU1386" s="127"/>
      <c r="SMV1386" s="127"/>
      <c r="SMW1386" s="127"/>
      <c r="SMX1386" s="127"/>
      <c r="SMY1386" s="127"/>
      <c r="SMZ1386" s="127"/>
      <c r="SNA1386" s="127"/>
      <c r="SNB1386" s="127"/>
      <c r="SNC1386" s="127"/>
      <c r="SND1386" s="127"/>
      <c r="SNE1386" s="127"/>
      <c r="SNF1386" s="127"/>
      <c r="SNG1386" s="127"/>
      <c r="SNH1386" s="127"/>
      <c r="SNI1386" s="127"/>
      <c r="SNJ1386" s="127"/>
      <c r="SNK1386" s="127"/>
      <c r="SNL1386" s="127"/>
      <c r="SNM1386" s="127"/>
      <c r="SNN1386" s="127"/>
      <c r="SNO1386" s="127"/>
      <c r="SNP1386" s="127"/>
      <c r="SNQ1386" s="127"/>
      <c r="SNR1386" s="127"/>
      <c r="SNS1386" s="127"/>
      <c r="SNT1386" s="127"/>
      <c r="SNU1386" s="127"/>
      <c r="SNV1386" s="127"/>
      <c r="SNW1386" s="127"/>
      <c r="SNX1386" s="127"/>
      <c r="SNY1386" s="127"/>
      <c r="SNZ1386" s="127"/>
      <c r="SOA1386" s="127"/>
      <c r="SOB1386" s="127"/>
      <c r="SOC1386" s="127"/>
      <c r="SOD1386" s="127"/>
      <c r="SOE1386" s="127"/>
      <c r="SOF1386" s="127"/>
      <c r="SOG1386" s="127"/>
      <c r="SOH1386" s="127"/>
      <c r="SOI1386" s="127"/>
      <c r="SOJ1386" s="127"/>
      <c r="SOK1386" s="127"/>
      <c r="SOL1386" s="127"/>
      <c r="SOM1386" s="127"/>
      <c r="SON1386" s="127"/>
      <c r="SOO1386" s="127"/>
      <c r="SOP1386" s="127"/>
      <c r="SOQ1386" s="127"/>
      <c r="SOR1386" s="127"/>
      <c r="SOS1386" s="127"/>
      <c r="SOT1386" s="127"/>
      <c r="SOU1386" s="127"/>
      <c r="SOV1386" s="127"/>
      <c r="SOW1386" s="127"/>
      <c r="SOX1386" s="127"/>
      <c r="SOY1386" s="127"/>
      <c r="SOZ1386" s="127"/>
      <c r="SPA1386" s="127"/>
      <c r="SPB1386" s="127"/>
      <c r="SPC1386" s="127"/>
      <c r="SPD1386" s="127"/>
      <c r="SPE1386" s="127"/>
      <c r="SPF1386" s="127"/>
      <c r="SPG1386" s="127"/>
      <c r="SPH1386" s="127"/>
      <c r="SPI1386" s="127"/>
      <c r="SPJ1386" s="127"/>
      <c r="SPK1386" s="127"/>
      <c r="SPL1386" s="127"/>
      <c r="SPM1386" s="127"/>
      <c r="SPN1386" s="127"/>
      <c r="SPO1386" s="127"/>
      <c r="SPP1386" s="127"/>
      <c r="SPQ1386" s="127"/>
      <c r="SPR1386" s="127"/>
      <c r="SPS1386" s="127"/>
      <c r="SPT1386" s="127"/>
      <c r="SPU1386" s="127"/>
      <c r="SPV1386" s="127"/>
      <c r="SPW1386" s="127"/>
      <c r="SPX1386" s="127"/>
      <c r="SPY1386" s="127"/>
      <c r="SPZ1386" s="127"/>
      <c r="SQA1386" s="127"/>
      <c r="SQB1386" s="127"/>
      <c r="SQC1386" s="127"/>
      <c r="SQD1386" s="127"/>
      <c r="SQE1386" s="127"/>
      <c r="SQF1386" s="127"/>
      <c r="SQG1386" s="127"/>
      <c r="SQH1386" s="127"/>
      <c r="SQI1386" s="127"/>
      <c r="SQJ1386" s="127"/>
      <c r="SQK1386" s="127"/>
      <c r="SQL1386" s="127"/>
      <c r="SQM1386" s="127"/>
      <c r="SQN1386" s="127"/>
      <c r="SQO1386" s="127"/>
      <c r="SQP1386" s="127"/>
      <c r="SQQ1386" s="127"/>
      <c r="SQR1386" s="127"/>
      <c r="SQS1386" s="127"/>
      <c r="SQT1386" s="127"/>
      <c r="SQU1386" s="127"/>
      <c r="SQV1386" s="127"/>
      <c r="SQW1386" s="127"/>
      <c r="SQX1386" s="127"/>
      <c r="SQY1386" s="127"/>
      <c r="SQZ1386" s="127"/>
      <c r="SRA1386" s="127"/>
      <c r="SRB1386" s="127"/>
      <c r="SRC1386" s="127"/>
      <c r="SRD1386" s="127"/>
      <c r="SRE1386" s="127"/>
      <c r="SRF1386" s="127"/>
      <c r="SRG1386" s="127"/>
      <c r="SRH1386" s="127"/>
      <c r="SRI1386" s="127"/>
      <c r="SRJ1386" s="127"/>
      <c r="SRK1386" s="127"/>
      <c r="SRL1386" s="127"/>
      <c r="SRM1386" s="127"/>
      <c r="SRN1386" s="127"/>
      <c r="SRO1386" s="127"/>
      <c r="SRP1386" s="127"/>
      <c r="SRQ1386" s="127"/>
      <c r="SRR1386" s="127"/>
      <c r="SRS1386" s="127"/>
      <c r="SRT1386" s="127"/>
      <c r="SRU1386" s="127"/>
      <c r="SRV1386" s="127"/>
      <c r="SRW1386" s="127"/>
      <c r="SRX1386" s="127"/>
      <c r="SRY1386" s="127"/>
      <c r="SRZ1386" s="127"/>
      <c r="SSA1386" s="127"/>
      <c r="SSB1386" s="127"/>
      <c r="SSC1386" s="127"/>
      <c r="SSD1386" s="127"/>
      <c r="SSE1386" s="127"/>
      <c r="SSF1386" s="127"/>
      <c r="SSG1386" s="127"/>
      <c r="SSH1386" s="127"/>
      <c r="SSI1386" s="127"/>
      <c r="SSJ1386" s="127"/>
      <c r="SSK1386" s="127"/>
      <c r="SSL1386" s="127"/>
      <c r="SSM1386" s="127"/>
      <c r="SSN1386" s="127"/>
      <c r="SSO1386" s="127"/>
      <c r="SSP1386" s="127"/>
      <c r="SSQ1386" s="127"/>
      <c r="SSR1386" s="127"/>
      <c r="SSS1386" s="127"/>
      <c r="SST1386" s="127"/>
      <c r="SSU1386" s="127"/>
      <c r="SSV1386" s="127"/>
      <c r="SSW1386" s="127"/>
      <c r="SSX1386" s="127"/>
      <c r="SSY1386" s="127"/>
      <c r="SSZ1386" s="127"/>
      <c r="STA1386" s="127"/>
      <c r="STB1386" s="127"/>
      <c r="STC1386" s="127"/>
      <c r="STD1386" s="127"/>
      <c r="STE1386" s="127"/>
      <c r="STF1386" s="127"/>
      <c r="STG1386" s="127"/>
      <c r="STH1386" s="127"/>
      <c r="STI1386" s="127"/>
      <c r="STJ1386" s="127"/>
      <c r="STK1386" s="127"/>
      <c r="STL1386" s="127"/>
      <c r="STM1386" s="127"/>
      <c r="STN1386" s="127"/>
      <c r="STO1386" s="127"/>
      <c r="STP1386" s="127"/>
      <c r="STQ1386" s="127"/>
      <c r="STR1386" s="127"/>
      <c r="STS1386" s="127"/>
      <c r="STT1386" s="127"/>
      <c r="STU1386" s="127"/>
      <c r="STV1386" s="127"/>
      <c r="STW1386" s="127"/>
      <c r="STX1386" s="127"/>
      <c r="STY1386" s="127"/>
      <c r="STZ1386" s="127"/>
      <c r="SUA1386" s="127"/>
      <c r="SUB1386" s="127"/>
      <c r="SUC1386" s="127"/>
      <c r="SUD1386" s="127"/>
      <c r="SUE1386" s="127"/>
      <c r="SUF1386" s="127"/>
      <c r="SUG1386" s="127"/>
      <c r="SUH1386" s="127"/>
      <c r="SUI1386" s="127"/>
      <c r="SUJ1386" s="127"/>
      <c r="SUK1386" s="127"/>
      <c r="SUL1386" s="127"/>
      <c r="SUM1386" s="127"/>
      <c r="SUN1386" s="127"/>
      <c r="SUO1386" s="127"/>
      <c r="SUP1386" s="127"/>
      <c r="SUQ1386" s="127"/>
      <c r="SUR1386" s="127"/>
      <c r="SUS1386" s="127"/>
      <c r="SUT1386" s="127"/>
      <c r="SUU1386" s="127"/>
      <c r="SUV1386" s="127"/>
      <c r="SUW1386" s="127"/>
      <c r="SUX1386" s="127"/>
      <c r="SUY1386" s="127"/>
      <c r="SUZ1386" s="127"/>
      <c r="SVA1386" s="127"/>
      <c r="SVB1386" s="127"/>
      <c r="SVC1386" s="127"/>
      <c r="SVD1386" s="127"/>
      <c r="SVE1386" s="127"/>
      <c r="SVF1386" s="127"/>
      <c r="SVG1386" s="127"/>
      <c r="SVH1386" s="127"/>
      <c r="SVI1386" s="127"/>
      <c r="SVJ1386" s="127"/>
      <c r="SVK1386" s="127"/>
      <c r="SVL1386" s="127"/>
      <c r="SVM1386" s="127"/>
      <c r="SVN1386" s="127"/>
      <c r="SVO1386" s="127"/>
      <c r="SVP1386" s="127"/>
      <c r="SVQ1386" s="127"/>
      <c r="SVR1386" s="127"/>
      <c r="SVS1386" s="127"/>
      <c r="SVT1386" s="127"/>
      <c r="SVU1386" s="127"/>
      <c r="SVV1386" s="127"/>
      <c r="SVW1386" s="127"/>
      <c r="SVX1386" s="127"/>
      <c r="SVY1386" s="127"/>
      <c r="SVZ1386" s="127"/>
      <c r="SWA1386" s="127"/>
      <c r="SWB1386" s="127"/>
      <c r="SWC1386" s="127"/>
      <c r="SWD1386" s="127"/>
      <c r="SWE1386" s="127"/>
      <c r="SWF1386" s="127"/>
      <c r="SWG1386" s="127"/>
      <c r="SWH1386" s="127"/>
      <c r="SWI1386" s="127"/>
      <c r="SWJ1386" s="127"/>
      <c r="SWK1386" s="127"/>
      <c r="SWL1386" s="127"/>
      <c r="SWM1386" s="127"/>
      <c r="SWN1386" s="127"/>
      <c r="SWO1386" s="127"/>
      <c r="SWP1386" s="127"/>
      <c r="SWQ1386" s="127"/>
      <c r="SWR1386" s="127"/>
      <c r="SWS1386" s="127"/>
      <c r="SWT1386" s="127"/>
      <c r="SWU1386" s="127"/>
      <c r="SWV1386" s="127"/>
      <c r="SWW1386" s="127"/>
      <c r="SWX1386" s="127"/>
      <c r="SWY1386" s="127"/>
      <c r="SWZ1386" s="127"/>
      <c r="SXA1386" s="127"/>
      <c r="SXB1386" s="127"/>
      <c r="SXC1386" s="127"/>
      <c r="SXD1386" s="127"/>
      <c r="SXE1386" s="127"/>
      <c r="SXF1386" s="127"/>
      <c r="SXG1386" s="127"/>
      <c r="SXH1386" s="127"/>
      <c r="SXI1386" s="127"/>
      <c r="SXJ1386" s="127"/>
      <c r="SXK1386" s="127"/>
      <c r="SXL1386" s="127"/>
      <c r="SXM1386" s="127"/>
      <c r="SXN1386" s="127"/>
      <c r="SXO1386" s="127"/>
      <c r="SXP1386" s="127"/>
      <c r="SXQ1386" s="127"/>
      <c r="SXR1386" s="127"/>
      <c r="SXS1386" s="127"/>
      <c r="SXT1386" s="127"/>
      <c r="SXU1386" s="127"/>
      <c r="SXV1386" s="127"/>
      <c r="SXW1386" s="127"/>
      <c r="SXX1386" s="127"/>
      <c r="SXY1386" s="127"/>
      <c r="SXZ1386" s="127"/>
      <c r="SYA1386" s="127"/>
      <c r="SYB1386" s="127"/>
      <c r="SYC1386" s="127"/>
      <c r="SYD1386" s="127"/>
      <c r="SYE1386" s="127"/>
      <c r="SYF1386" s="127"/>
      <c r="SYG1386" s="127"/>
      <c r="SYH1386" s="127"/>
      <c r="SYI1386" s="127"/>
      <c r="SYJ1386" s="127"/>
      <c r="SYK1386" s="127"/>
      <c r="SYL1386" s="127"/>
      <c r="SYM1386" s="127"/>
      <c r="SYN1386" s="127"/>
      <c r="SYO1386" s="127"/>
      <c r="SYP1386" s="127"/>
      <c r="SYQ1386" s="127"/>
      <c r="SYR1386" s="127"/>
      <c r="SYS1386" s="127"/>
      <c r="SYT1386" s="127"/>
      <c r="SYU1386" s="127"/>
      <c r="SYV1386" s="127"/>
      <c r="SYW1386" s="127"/>
      <c r="SYX1386" s="127"/>
      <c r="SYY1386" s="127"/>
      <c r="SYZ1386" s="127"/>
      <c r="SZA1386" s="127"/>
      <c r="SZB1386" s="127"/>
      <c r="SZC1386" s="127"/>
      <c r="SZD1386" s="127"/>
      <c r="SZE1386" s="127"/>
      <c r="SZF1386" s="127"/>
      <c r="SZG1386" s="127"/>
      <c r="SZH1386" s="127"/>
      <c r="SZI1386" s="127"/>
      <c r="SZJ1386" s="127"/>
      <c r="SZK1386" s="127"/>
      <c r="SZL1386" s="127"/>
      <c r="SZM1386" s="127"/>
      <c r="SZN1386" s="127"/>
      <c r="SZO1386" s="127"/>
      <c r="SZP1386" s="127"/>
      <c r="SZQ1386" s="127"/>
      <c r="SZR1386" s="127"/>
      <c r="SZS1386" s="127"/>
      <c r="SZT1386" s="127"/>
      <c r="SZU1386" s="127"/>
      <c r="SZV1386" s="127"/>
      <c r="SZW1386" s="127"/>
      <c r="SZX1386" s="127"/>
      <c r="SZY1386" s="127"/>
      <c r="SZZ1386" s="127"/>
      <c r="TAA1386" s="127"/>
      <c r="TAB1386" s="127"/>
      <c r="TAC1386" s="127"/>
      <c r="TAD1386" s="127"/>
      <c r="TAE1386" s="127"/>
      <c r="TAF1386" s="127"/>
      <c r="TAG1386" s="127"/>
      <c r="TAH1386" s="127"/>
      <c r="TAI1386" s="127"/>
      <c r="TAJ1386" s="127"/>
      <c r="TAK1386" s="127"/>
      <c r="TAL1386" s="127"/>
      <c r="TAM1386" s="127"/>
      <c r="TAN1386" s="127"/>
      <c r="TAO1386" s="127"/>
      <c r="TAP1386" s="127"/>
      <c r="TAQ1386" s="127"/>
      <c r="TAR1386" s="127"/>
      <c r="TAS1386" s="127"/>
      <c r="TAT1386" s="127"/>
      <c r="TAU1386" s="127"/>
      <c r="TAV1386" s="127"/>
      <c r="TAW1386" s="127"/>
      <c r="TAX1386" s="127"/>
      <c r="TAY1386" s="127"/>
      <c r="TAZ1386" s="127"/>
      <c r="TBA1386" s="127"/>
      <c r="TBB1386" s="127"/>
      <c r="TBC1386" s="127"/>
      <c r="TBD1386" s="127"/>
      <c r="TBE1386" s="127"/>
      <c r="TBF1386" s="127"/>
      <c r="TBG1386" s="127"/>
      <c r="TBH1386" s="127"/>
      <c r="TBI1386" s="127"/>
      <c r="TBJ1386" s="127"/>
      <c r="TBK1386" s="127"/>
      <c r="TBL1386" s="127"/>
      <c r="TBM1386" s="127"/>
      <c r="TBN1386" s="127"/>
      <c r="TBO1386" s="127"/>
      <c r="TBP1386" s="127"/>
      <c r="TBQ1386" s="127"/>
      <c r="TBR1386" s="127"/>
      <c r="TBS1386" s="127"/>
      <c r="TBT1386" s="127"/>
      <c r="TBU1386" s="127"/>
      <c r="TBV1386" s="127"/>
      <c r="TBW1386" s="127"/>
      <c r="TBX1386" s="127"/>
      <c r="TBY1386" s="127"/>
      <c r="TBZ1386" s="127"/>
      <c r="TCA1386" s="127"/>
      <c r="TCB1386" s="127"/>
      <c r="TCC1386" s="127"/>
      <c r="TCD1386" s="127"/>
      <c r="TCE1386" s="127"/>
      <c r="TCF1386" s="127"/>
      <c r="TCG1386" s="127"/>
      <c r="TCH1386" s="127"/>
      <c r="TCI1386" s="127"/>
      <c r="TCJ1386" s="127"/>
      <c r="TCK1386" s="127"/>
      <c r="TCL1386" s="127"/>
      <c r="TCM1386" s="127"/>
      <c r="TCN1386" s="127"/>
      <c r="TCO1386" s="127"/>
      <c r="TCP1386" s="127"/>
      <c r="TCQ1386" s="127"/>
      <c r="TCR1386" s="127"/>
      <c r="TCS1386" s="127"/>
      <c r="TCT1386" s="127"/>
      <c r="TCU1386" s="127"/>
      <c r="TCV1386" s="127"/>
      <c r="TCW1386" s="127"/>
      <c r="TCX1386" s="127"/>
      <c r="TCY1386" s="127"/>
      <c r="TCZ1386" s="127"/>
      <c r="TDA1386" s="127"/>
      <c r="TDB1386" s="127"/>
      <c r="TDC1386" s="127"/>
      <c r="TDD1386" s="127"/>
      <c r="TDE1386" s="127"/>
      <c r="TDF1386" s="127"/>
      <c r="TDG1386" s="127"/>
      <c r="TDH1386" s="127"/>
      <c r="TDI1386" s="127"/>
      <c r="TDJ1386" s="127"/>
      <c r="TDK1386" s="127"/>
      <c r="TDL1386" s="127"/>
      <c r="TDM1386" s="127"/>
      <c r="TDN1386" s="127"/>
      <c r="TDO1386" s="127"/>
      <c r="TDP1386" s="127"/>
      <c r="TDQ1386" s="127"/>
      <c r="TDR1386" s="127"/>
      <c r="TDS1386" s="127"/>
      <c r="TDT1386" s="127"/>
      <c r="TDU1386" s="127"/>
      <c r="TDV1386" s="127"/>
      <c r="TDW1386" s="127"/>
      <c r="TDX1386" s="127"/>
      <c r="TDY1386" s="127"/>
      <c r="TDZ1386" s="127"/>
      <c r="TEA1386" s="127"/>
      <c r="TEB1386" s="127"/>
      <c r="TEC1386" s="127"/>
      <c r="TED1386" s="127"/>
      <c r="TEE1386" s="127"/>
      <c r="TEF1386" s="127"/>
      <c r="TEG1386" s="127"/>
      <c r="TEH1386" s="127"/>
      <c r="TEI1386" s="127"/>
      <c r="TEJ1386" s="127"/>
      <c r="TEK1386" s="127"/>
      <c r="TEL1386" s="127"/>
      <c r="TEM1386" s="127"/>
      <c r="TEN1386" s="127"/>
      <c r="TEO1386" s="127"/>
      <c r="TEP1386" s="127"/>
      <c r="TEQ1386" s="127"/>
      <c r="TER1386" s="127"/>
      <c r="TES1386" s="127"/>
      <c r="TET1386" s="127"/>
      <c r="TEU1386" s="127"/>
      <c r="TEV1386" s="127"/>
      <c r="TEW1386" s="127"/>
      <c r="TEX1386" s="127"/>
      <c r="TEY1386" s="127"/>
      <c r="TEZ1386" s="127"/>
      <c r="TFA1386" s="127"/>
      <c r="TFB1386" s="127"/>
      <c r="TFC1386" s="127"/>
      <c r="TFD1386" s="127"/>
      <c r="TFE1386" s="127"/>
      <c r="TFF1386" s="127"/>
      <c r="TFG1386" s="127"/>
      <c r="TFH1386" s="127"/>
      <c r="TFI1386" s="127"/>
      <c r="TFJ1386" s="127"/>
      <c r="TFK1386" s="127"/>
      <c r="TFL1386" s="127"/>
      <c r="TFM1386" s="127"/>
      <c r="TFN1386" s="127"/>
      <c r="TFO1386" s="127"/>
      <c r="TFP1386" s="127"/>
      <c r="TFQ1386" s="127"/>
      <c r="TFR1386" s="127"/>
      <c r="TFS1386" s="127"/>
      <c r="TFT1386" s="127"/>
      <c r="TFU1386" s="127"/>
      <c r="TFV1386" s="127"/>
      <c r="TFW1386" s="127"/>
      <c r="TFX1386" s="127"/>
      <c r="TFY1386" s="127"/>
      <c r="TFZ1386" s="127"/>
      <c r="TGA1386" s="127"/>
      <c r="TGB1386" s="127"/>
      <c r="TGC1386" s="127"/>
      <c r="TGD1386" s="127"/>
      <c r="TGE1386" s="127"/>
      <c r="TGF1386" s="127"/>
      <c r="TGG1386" s="127"/>
      <c r="TGH1386" s="127"/>
      <c r="TGI1386" s="127"/>
      <c r="TGJ1386" s="127"/>
      <c r="TGK1386" s="127"/>
      <c r="TGL1386" s="127"/>
      <c r="TGM1386" s="127"/>
      <c r="TGN1386" s="127"/>
      <c r="TGO1386" s="127"/>
      <c r="TGP1386" s="127"/>
      <c r="TGQ1386" s="127"/>
      <c r="TGR1386" s="127"/>
      <c r="TGS1386" s="127"/>
      <c r="TGT1386" s="127"/>
      <c r="TGU1386" s="127"/>
      <c r="TGV1386" s="127"/>
      <c r="TGW1386" s="127"/>
      <c r="TGX1386" s="127"/>
      <c r="TGY1386" s="127"/>
      <c r="TGZ1386" s="127"/>
      <c r="THA1386" s="127"/>
      <c r="THB1386" s="127"/>
      <c r="THC1386" s="127"/>
      <c r="THD1386" s="127"/>
      <c r="THE1386" s="127"/>
      <c r="THF1386" s="127"/>
      <c r="THG1386" s="127"/>
      <c r="THH1386" s="127"/>
      <c r="THI1386" s="127"/>
      <c r="THJ1386" s="127"/>
      <c r="THK1386" s="127"/>
      <c r="THL1386" s="127"/>
      <c r="THM1386" s="127"/>
      <c r="THN1386" s="127"/>
      <c r="THO1386" s="127"/>
      <c r="THP1386" s="127"/>
      <c r="THQ1386" s="127"/>
      <c r="THR1386" s="127"/>
      <c r="THS1386" s="127"/>
      <c r="THT1386" s="127"/>
      <c r="THU1386" s="127"/>
      <c r="THV1386" s="127"/>
      <c r="THW1386" s="127"/>
      <c r="THX1386" s="127"/>
      <c r="THY1386" s="127"/>
      <c r="THZ1386" s="127"/>
      <c r="TIA1386" s="127"/>
      <c r="TIB1386" s="127"/>
      <c r="TIC1386" s="127"/>
      <c r="TID1386" s="127"/>
      <c r="TIE1386" s="127"/>
      <c r="TIF1386" s="127"/>
      <c r="TIG1386" s="127"/>
      <c r="TIH1386" s="127"/>
      <c r="TII1386" s="127"/>
      <c r="TIJ1386" s="127"/>
      <c r="TIK1386" s="127"/>
      <c r="TIL1386" s="127"/>
      <c r="TIM1386" s="127"/>
      <c r="TIN1386" s="127"/>
      <c r="TIO1386" s="127"/>
      <c r="TIP1386" s="127"/>
      <c r="TIQ1386" s="127"/>
      <c r="TIR1386" s="127"/>
      <c r="TIS1386" s="127"/>
      <c r="TIT1386" s="127"/>
      <c r="TIU1386" s="127"/>
      <c r="TIV1386" s="127"/>
      <c r="TIW1386" s="127"/>
      <c r="TIX1386" s="127"/>
      <c r="TIY1386" s="127"/>
      <c r="TIZ1386" s="127"/>
      <c r="TJA1386" s="127"/>
      <c r="TJB1386" s="127"/>
      <c r="TJC1386" s="127"/>
      <c r="TJD1386" s="127"/>
      <c r="TJE1386" s="127"/>
      <c r="TJF1386" s="127"/>
      <c r="TJG1386" s="127"/>
      <c r="TJH1386" s="127"/>
      <c r="TJI1386" s="127"/>
      <c r="TJJ1386" s="127"/>
      <c r="TJK1386" s="127"/>
      <c r="TJL1386" s="127"/>
      <c r="TJM1386" s="127"/>
      <c r="TJN1386" s="127"/>
      <c r="TJO1386" s="127"/>
      <c r="TJP1386" s="127"/>
      <c r="TJQ1386" s="127"/>
      <c r="TJR1386" s="127"/>
      <c r="TJS1386" s="127"/>
      <c r="TJT1386" s="127"/>
      <c r="TJU1386" s="127"/>
      <c r="TJV1386" s="127"/>
      <c r="TJW1386" s="127"/>
      <c r="TJX1386" s="127"/>
      <c r="TJY1386" s="127"/>
      <c r="TJZ1386" s="127"/>
      <c r="TKA1386" s="127"/>
      <c r="TKB1386" s="127"/>
      <c r="TKC1386" s="127"/>
      <c r="TKD1386" s="127"/>
      <c r="TKE1386" s="127"/>
      <c r="TKF1386" s="127"/>
      <c r="TKG1386" s="127"/>
      <c r="TKH1386" s="127"/>
      <c r="TKI1386" s="127"/>
      <c r="TKJ1386" s="127"/>
      <c r="TKK1386" s="127"/>
      <c r="TKL1386" s="127"/>
      <c r="TKM1386" s="127"/>
      <c r="TKN1386" s="127"/>
      <c r="TKO1386" s="127"/>
      <c r="TKP1386" s="127"/>
      <c r="TKQ1386" s="127"/>
      <c r="TKR1386" s="127"/>
      <c r="TKS1386" s="127"/>
      <c r="TKT1386" s="127"/>
      <c r="TKU1386" s="127"/>
      <c r="TKV1386" s="127"/>
      <c r="TKW1386" s="127"/>
      <c r="TKX1386" s="127"/>
      <c r="TKY1386" s="127"/>
      <c r="TKZ1386" s="127"/>
      <c r="TLA1386" s="127"/>
      <c r="TLB1386" s="127"/>
      <c r="TLC1386" s="127"/>
      <c r="TLD1386" s="127"/>
      <c r="TLE1386" s="127"/>
      <c r="TLF1386" s="127"/>
      <c r="TLG1386" s="127"/>
      <c r="TLH1386" s="127"/>
      <c r="TLI1386" s="127"/>
      <c r="TLJ1386" s="127"/>
      <c r="TLK1386" s="127"/>
      <c r="TLL1386" s="127"/>
      <c r="TLM1386" s="127"/>
      <c r="TLN1386" s="127"/>
      <c r="TLO1386" s="127"/>
      <c r="TLP1386" s="127"/>
      <c r="TLQ1386" s="127"/>
      <c r="TLR1386" s="127"/>
      <c r="TLS1386" s="127"/>
      <c r="TLT1386" s="127"/>
      <c r="TLU1386" s="127"/>
      <c r="TLV1386" s="127"/>
      <c r="TLW1386" s="127"/>
      <c r="TLX1386" s="127"/>
      <c r="TLY1386" s="127"/>
      <c r="TLZ1386" s="127"/>
      <c r="TMA1386" s="127"/>
      <c r="TMB1386" s="127"/>
      <c r="TMC1386" s="127"/>
      <c r="TMD1386" s="127"/>
      <c r="TME1386" s="127"/>
      <c r="TMF1386" s="127"/>
      <c r="TMG1386" s="127"/>
      <c r="TMH1386" s="127"/>
      <c r="TMI1386" s="127"/>
      <c r="TMJ1386" s="127"/>
      <c r="TMK1386" s="127"/>
      <c r="TML1386" s="127"/>
      <c r="TMM1386" s="127"/>
      <c r="TMN1386" s="127"/>
      <c r="TMO1386" s="127"/>
      <c r="TMP1386" s="127"/>
      <c r="TMQ1386" s="127"/>
      <c r="TMR1386" s="127"/>
      <c r="TMS1386" s="127"/>
      <c r="TMT1386" s="127"/>
      <c r="TMU1386" s="127"/>
      <c r="TMV1386" s="127"/>
      <c r="TMW1386" s="127"/>
      <c r="TMX1386" s="127"/>
      <c r="TMY1386" s="127"/>
      <c r="TMZ1386" s="127"/>
      <c r="TNA1386" s="127"/>
      <c r="TNB1386" s="127"/>
      <c r="TNC1386" s="127"/>
      <c r="TND1386" s="127"/>
      <c r="TNE1386" s="127"/>
      <c r="TNF1386" s="127"/>
      <c r="TNG1386" s="127"/>
      <c r="TNH1386" s="127"/>
      <c r="TNI1386" s="127"/>
      <c r="TNJ1386" s="127"/>
      <c r="TNK1386" s="127"/>
      <c r="TNL1386" s="127"/>
      <c r="TNM1386" s="127"/>
      <c r="TNN1386" s="127"/>
      <c r="TNO1386" s="127"/>
      <c r="TNP1386" s="127"/>
      <c r="TNQ1386" s="127"/>
      <c r="TNR1386" s="127"/>
      <c r="TNS1386" s="127"/>
      <c r="TNT1386" s="127"/>
      <c r="TNU1386" s="127"/>
      <c r="TNV1386" s="127"/>
      <c r="TNW1386" s="127"/>
      <c r="TNX1386" s="127"/>
      <c r="TNY1386" s="127"/>
      <c r="TNZ1386" s="127"/>
      <c r="TOA1386" s="127"/>
      <c r="TOB1386" s="127"/>
      <c r="TOC1386" s="127"/>
      <c r="TOD1386" s="127"/>
      <c r="TOE1386" s="127"/>
      <c r="TOF1386" s="127"/>
      <c r="TOG1386" s="127"/>
      <c r="TOH1386" s="127"/>
      <c r="TOI1386" s="127"/>
      <c r="TOJ1386" s="127"/>
      <c r="TOK1386" s="127"/>
      <c r="TOL1386" s="127"/>
      <c r="TOM1386" s="127"/>
      <c r="TON1386" s="127"/>
      <c r="TOO1386" s="127"/>
      <c r="TOP1386" s="127"/>
      <c r="TOQ1386" s="127"/>
      <c r="TOR1386" s="127"/>
      <c r="TOS1386" s="127"/>
      <c r="TOT1386" s="127"/>
      <c r="TOU1386" s="127"/>
      <c r="TOV1386" s="127"/>
      <c r="TOW1386" s="127"/>
      <c r="TOX1386" s="127"/>
      <c r="TOY1386" s="127"/>
      <c r="TOZ1386" s="127"/>
      <c r="TPA1386" s="127"/>
      <c r="TPB1386" s="127"/>
      <c r="TPC1386" s="127"/>
      <c r="TPD1386" s="127"/>
      <c r="TPE1386" s="127"/>
      <c r="TPF1386" s="127"/>
      <c r="TPG1386" s="127"/>
      <c r="TPH1386" s="127"/>
      <c r="TPI1386" s="127"/>
      <c r="TPJ1386" s="127"/>
      <c r="TPK1386" s="127"/>
      <c r="TPL1386" s="127"/>
      <c r="TPM1386" s="127"/>
      <c r="TPN1386" s="127"/>
      <c r="TPO1386" s="127"/>
      <c r="TPP1386" s="127"/>
      <c r="TPQ1386" s="127"/>
      <c r="TPR1386" s="127"/>
      <c r="TPS1386" s="127"/>
      <c r="TPT1386" s="127"/>
      <c r="TPU1386" s="127"/>
      <c r="TPV1386" s="127"/>
      <c r="TPW1386" s="127"/>
      <c r="TPX1386" s="127"/>
      <c r="TPY1386" s="127"/>
      <c r="TPZ1386" s="127"/>
      <c r="TQA1386" s="127"/>
      <c r="TQB1386" s="127"/>
      <c r="TQC1386" s="127"/>
      <c r="TQD1386" s="127"/>
      <c r="TQE1386" s="127"/>
      <c r="TQF1386" s="127"/>
      <c r="TQG1386" s="127"/>
      <c r="TQH1386" s="127"/>
      <c r="TQI1386" s="127"/>
      <c r="TQJ1386" s="127"/>
      <c r="TQK1386" s="127"/>
      <c r="TQL1386" s="127"/>
      <c r="TQM1386" s="127"/>
      <c r="TQN1386" s="127"/>
      <c r="TQO1386" s="127"/>
      <c r="TQP1386" s="127"/>
      <c r="TQQ1386" s="127"/>
      <c r="TQR1386" s="127"/>
      <c r="TQS1386" s="127"/>
      <c r="TQT1386" s="127"/>
      <c r="TQU1386" s="127"/>
      <c r="TQV1386" s="127"/>
      <c r="TQW1386" s="127"/>
      <c r="TQX1386" s="127"/>
      <c r="TQY1386" s="127"/>
      <c r="TQZ1386" s="127"/>
      <c r="TRA1386" s="127"/>
      <c r="TRB1386" s="127"/>
      <c r="TRC1386" s="127"/>
      <c r="TRD1386" s="127"/>
      <c r="TRE1386" s="127"/>
      <c r="TRF1386" s="127"/>
      <c r="TRG1386" s="127"/>
      <c r="TRH1386" s="127"/>
      <c r="TRI1386" s="127"/>
      <c r="TRJ1386" s="127"/>
      <c r="TRK1386" s="127"/>
      <c r="TRL1386" s="127"/>
      <c r="TRM1386" s="127"/>
      <c r="TRN1386" s="127"/>
      <c r="TRO1386" s="127"/>
      <c r="TRP1386" s="127"/>
      <c r="TRQ1386" s="127"/>
      <c r="TRR1386" s="127"/>
      <c r="TRS1386" s="127"/>
      <c r="TRT1386" s="127"/>
      <c r="TRU1386" s="127"/>
      <c r="TRV1386" s="127"/>
      <c r="TRW1386" s="127"/>
      <c r="TRX1386" s="127"/>
      <c r="TRY1386" s="127"/>
      <c r="TRZ1386" s="127"/>
      <c r="TSA1386" s="127"/>
      <c r="TSB1386" s="127"/>
      <c r="TSC1386" s="127"/>
      <c r="TSD1386" s="127"/>
      <c r="TSE1386" s="127"/>
      <c r="TSF1386" s="127"/>
      <c r="TSG1386" s="127"/>
      <c r="TSH1386" s="127"/>
      <c r="TSI1386" s="127"/>
      <c r="TSJ1386" s="127"/>
      <c r="TSK1386" s="127"/>
      <c r="TSL1386" s="127"/>
      <c r="TSM1386" s="127"/>
      <c r="TSN1386" s="127"/>
      <c r="TSO1386" s="127"/>
      <c r="TSP1386" s="127"/>
      <c r="TSQ1386" s="127"/>
      <c r="TSR1386" s="127"/>
      <c r="TSS1386" s="127"/>
      <c r="TST1386" s="127"/>
      <c r="TSU1386" s="127"/>
      <c r="TSV1386" s="127"/>
      <c r="TSW1386" s="127"/>
      <c r="TSX1386" s="127"/>
      <c r="TSY1386" s="127"/>
      <c r="TSZ1386" s="127"/>
      <c r="TTA1386" s="127"/>
      <c r="TTB1386" s="127"/>
      <c r="TTC1386" s="127"/>
      <c r="TTD1386" s="127"/>
      <c r="TTE1386" s="127"/>
      <c r="TTF1386" s="127"/>
      <c r="TTG1386" s="127"/>
      <c r="TTH1386" s="127"/>
      <c r="TTI1386" s="127"/>
      <c r="TTJ1386" s="127"/>
      <c r="TTK1386" s="127"/>
      <c r="TTL1386" s="127"/>
      <c r="TTM1386" s="127"/>
      <c r="TTN1386" s="127"/>
      <c r="TTO1386" s="127"/>
      <c r="TTP1386" s="127"/>
      <c r="TTQ1386" s="127"/>
      <c r="TTR1386" s="127"/>
      <c r="TTS1386" s="127"/>
      <c r="TTT1386" s="127"/>
      <c r="TTU1386" s="127"/>
      <c r="TTV1386" s="127"/>
      <c r="TTW1386" s="127"/>
      <c r="TTX1386" s="127"/>
      <c r="TTY1386" s="127"/>
      <c r="TTZ1386" s="127"/>
      <c r="TUA1386" s="127"/>
      <c r="TUB1386" s="127"/>
      <c r="TUC1386" s="127"/>
      <c r="TUD1386" s="127"/>
      <c r="TUE1386" s="127"/>
      <c r="TUF1386" s="127"/>
      <c r="TUG1386" s="127"/>
      <c r="TUH1386" s="127"/>
      <c r="TUI1386" s="127"/>
      <c r="TUJ1386" s="127"/>
      <c r="TUK1386" s="127"/>
      <c r="TUL1386" s="127"/>
      <c r="TUM1386" s="127"/>
      <c r="TUN1386" s="127"/>
      <c r="TUO1386" s="127"/>
      <c r="TUP1386" s="127"/>
      <c r="TUQ1386" s="127"/>
      <c r="TUR1386" s="127"/>
      <c r="TUS1386" s="127"/>
      <c r="TUT1386" s="127"/>
      <c r="TUU1386" s="127"/>
      <c r="TUV1386" s="127"/>
      <c r="TUW1386" s="127"/>
      <c r="TUX1386" s="127"/>
      <c r="TUY1386" s="127"/>
      <c r="TUZ1386" s="127"/>
      <c r="TVA1386" s="127"/>
      <c r="TVB1386" s="127"/>
      <c r="TVC1386" s="127"/>
      <c r="TVD1386" s="127"/>
      <c r="TVE1386" s="127"/>
      <c r="TVF1386" s="127"/>
      <c r="TVG1386" s="127"/>
      <c r="TVH1386" s="127"/>
      <c r="TVI1386" s="127"/>
      <c r="TVJ1386" s="127"/>
      <c r="TVK1386" s="127"/>
      <c r="TVL1386" s="127"/>
      <c r="TVM1386" s="127"/>
      <c r="TVN1386" s="127"/>
      <c r="TVO1386" s="127"/>
      <c r="TVP1386" s="127"/>
      <c r="TVQ1386" s="127"/>
      <c r="TVR1386" s="127"/>
      <c r="TVS1386" s="127"/>
      <c r="TVT1386" s="127"/>
      <c r="TVU1386" s="127"/>
      <c r="TVV1386" s="127"/>
      <c r="TVW1386" s="127"/>
      <c r="TVX1386" s="127"/>
      <c r="TVY1386" s="127"/>
      <c r="TVZ1386" s="127"/>
      <c r="TWA1386" s="127"/>
      <c r="TWB1386" s="127"/>
      <c r="TWC1386" s="127"/>
      <c r="TWD1386" s="127"/>
      <c r="TWE1386" s="127"/>
      <c r="TWF1386" s="127"/>
      <c r="TWG1386" s="127"/>
      <c r="TWH1386" s="127"/>
      <c r="TWI1386" s="127"/>
      <c r="TWJ1386" s="127"/>
      <c r="TWK1386" s="127"/>
      <c r="TWL1386" s="127"/>
      <c r="TWM1386" s="127"/>
      <c r="TWN1386" s="127"/>
      <c r="TWO1386" s="127"/>
      <c r="TWP1386" s="127"/>
      <c r="TWQ1386" s="127"/>
      <c r="TWR1386" s="127"/>
      <c r="TWS1386" s="127"/>
      <c r="TWT1386" s="127"/>
      <c r="TWU1386" s="127"/>
      <c r="TWV1386" s="127"/>
      <c r="TWW1386" s="127"/>
      <c r="TWX1386" s="127"/>
      <c r="TWY1386" s="127"/>
      <c r="TWZ1386" s="127"/>
      <c r="TXA1386" s="127"/>
      <c r="TXB1386" s="127"/>
      <c r="TXC1386" s="127"/>
      <c r="TXD1386" s="127"/>
      <c r="TXE1386" s="127"/>
      <c r="TXF1386" s="127"/>
      <c r="TXG1386" s="127"/>
      <c r="TXH1386" s="127"/>
      <c r="TXI1386" s="127"/>
      <c r="TXJ1386" s="127"/>
      <c r="TXK1386" s="127"/>
      <c r="TXL1386" s="127"/>
      <c r="TXM1386" s="127"/>
      <c r="TXN1386" s="127"/>
      <c r="TXO1386" s="127"/>
      <c r="TXP1386" s="127"/>
      <c r="TXQ1386" s="127"/>
      <c r="TXR1386" s="127"/>
      <c r="TXS1386" s="127"/>
      <c r="TXT1386" s="127"/>
      <c r="TXU1386" s="127"/>
      <c r="TXV1386" s="127"/>
      <c r="TXW1386" s="127"/>
      <c r="TXX1386" s="127"/>
      <c r="TXY1386" s="127"/>
      <c r="TXZ1386" s="127"/>
      <c r="TYA1386" s="127"/>
      <c r="TYB1386" s="127"/>
      <c r="TYC1386" s="127"/>
      <c r="TYD1386" s="127"/>
      <c r="TYE1386" s="127"/>
      <c r="TYF1386" s="127"/>
      <c r="TYG1386" s="127"/>
      <c r="TYH1386" s="127"/>
      <c r="TYI1386" s="127"/>
      <c r="TYJ1386" s="127"/>
      <c r="TYK1386" s="127"/>
      <c r="TYL1386" s="127"/>
      <c r="TYM1386" s="127"/>
      <c r="TYN1386" s="127"/>
      <c r="TYO1386" s="127"/>
      <c r="TYP1386" s="127"/>
      <c r="TYQ1386" s="127"/>
      <c r="TYR1386" s="127"/>
      <c r="TYS1386" s="127"/>
      <c r="TYT1386" s="127"/>
      <c r="TYU1386" s="127"/>
      <c r="TYV1386" s="127"/>
      <c r="TYW1386" s="127"/>
      <c r="TYX1386" s="127"/>
      <c r="TYY1386" s="127"/>
      <c r="TYZ1386" s="127"/>
      <c r="TZA1386" s="127"/>
      <c r="TZB1386" s="127"/>
      <c r="TZC1386" s="127"/>
      <c r="TZD1386" s="127"/>
      <c r="TZE1386" s="127"/>
      <c r="TZF1386" s="127"/>
      <c r="TZG1386" s="127"/>
      <c r="TZH1386" s="127"/>
      <c r="TZI1386" s="127"/>
      <c r="TZJ1386" s="127"/>
      <c r="TZK1386" s="127"/>
      <c r="TZL1386" s="127"/>
      <c r="TZM1386" s="127"/>
      <c r="TZN1386" s="127"/>
      <c r="TZO1386" s="127"/>
      <c r="TZP1386" s="127"/>
      <c r="TZQ1386" s="127"/>
      <c r="TZR1386" s="127"/>
      <c r="TZS1386" s="127"/>
      <c r="TZT1386" s="127"/>
      <c r="TZU1386" s="127"/>
      <c r="TZV1386" s="127"/>
      <c r="TZW1386" s="127"/>
      <c r="TZX1386" s="127"/>
      <c r="TZY1386" s="127"/>
      <c r="TZZ1386" s="127"/>
      <c r="UAA1386" s="127"/>
      <c r="UAB1386" s="127"/>
      <c r="UAC1386" s="127"/>
      <c r="UAD1386" s="127"/>
      <c r="UAE1386" s="127"/>
      <c r="UAF1386" s="127"/>
      <c r="UAG1386" s="127"/>
      <c r="UAH1386" s="127"/>
      <c r="UAI1386" s="127"/>
      <c r="UAJ1386" s="127"/>
      <c r="UAK1386" s="127"/>
      <c r="UAL1386" s="127"/>
      <c r="UAM1386" s="127"/>
      <c r="UAN1386" s="127"/>
      <c r="UAO1386" s="127"/>
      <c r="UAP1386" s="127"/>
      <c r="UAQ1386" s="127"/>
      <c r="UAR1386" s="127"/>
      <c r="UAS1386" s="127"/>
      <c r="UAT1386" s="127"/>
      <c r="UAU1386" s="127"/>
      <c r="UAV1386" s="127"/>
      <c r="UAW1386" s="127"/>
      <c r="UAX1386" s="127"/>
      <c r="UAY1386" s="127"/>
      <c r="UAZ1386" s="127"/>
      <c r="UBA1386" s="127"/>
      <c r="UBB1386" s="127"/>
      <c r="UBC1386" s="127"/>
      <c r="UBD1386" s="127"/>
      <c r="UBE1386" s="127"/>
      <c r="UBF1386" s="127"/>
      <c r="UBG1386" s="127"/>
      <c r="UBH1386" s="127"/>
      <c r="UBI1386" s="127"/>
      <c r="UBJ1386" s="127"/>
      <c r="UBK1386" s="127"/>
      <c r="UBL1386" s="127"/>
      <c r="UBM1386" s="127"/>
      <c r="UBN1386" s="127"/>
      <c r="UBO1386" s="127"/>
      <c r="UBP1386" s="127"/>
      <c r="UBQ1386" s="127"/>
      <c r="UBR1386" s="127"/>
      <c r="UBS1386" s="127"/>
      <c r="UBT1386" s="127"/>
      <c r="UBU1386" s="127"/>
      <c r="UBV1386" s="127"/>
      <c r="UBW1386" s="127"/>
      <c r="UBX1386" s="127"/>
      <c r="UBY1386" s="127"/>
      <c r="UBZ1386" s="127"/>
      <c r="UCA1386" s="127"/>
      <c r="UCB1386" s="127"/>
      <c r="UCC1386" s="127"/>
      <c r="UCD1386" s="127"/>
      <c r="UCE1386" s="127"/>
      <c r="UCF1386" s="127"/>
      <c r="UCG1386" s="127"/>
      <c r="UCH1386" s="127"/>
      <c r="UCI1386" s="127"/>
      <c r="UCJ1386" s="127"/>
      <c r="UCK1386" s="127"/>
      <c r="UCL1386" s="127"/>
      <c r="UCM1386" s="127"/>
      <c r="UCN1386" s="127"/>
      <c r="UCO1386" s="127"/>
      <c r="UCP1386" s="127"/>
      <c r="UCQ1386" s="127"/>
      <c r="UCR1386" s="127"/>
      <c r="UCS1386" s="127"/>
      <c r="UCT1386" s="127"/>
      <c r="UCU1386" s="127"/>
      <c r="UCV1386" s="127"/>
      <c r="UCW1386" s="127"/>
      <c r="UCX1386" s="127"/>
      <c r="UCY1386" s="127"/>
      <c r="UCZ1386" s="127"/>
      <c r="UDA1386" s="127"/>
      <c r="UDB1386" s="127"/>
      <c r="UDC1386" s="127"/>
      <c r="UDD1386" s="127"/>
      <c r="UDE1386" s="127"/>
      <c r="UDF1386" s="127"/>
      <c r="UDG1386" s="127"/>
      <c r="UDH1386" s="127"/>
      <c r="UDI1386" s="127"/>
      <c r="UDJ1386" s="127"/>
      <c r="UDK1386" s="127"/>
      <c r="UDL1386" s="127"/>
      <c r="UDM1386" s="127"/>
      <c r="UDN1386" s="127"/>
      <c r="UDO1386" s="127"/>
      <c r="UDP1386" s="127"/>
      <c r="UDQ1386" s="127"/>
      <c r="UDR1386" s="127"/>
      <c r="UDS1386" s="127"/>
      <c r="UDT1386" s="127"/>
      <c r="UDU1386" s="127"/>
      <c r="UDV1386" s="127"/>
      <c r="UDW1386" s="127"/>
      <c r="UDX1386" s="127"/>
      <c r="UDY1386" s="127"/>
      <c r="UDZ1386" s="127"/>
      <c r="UEA1386" s="127"/>
      <c r="UEB1386" s="127"/>
      <c r="UEC1386" s="127"/>
      <c r="UED1386" s="127"/>
      <c r="UEE1386" s="127"/>
      <c r="UEF1386" s="127"/>
      <c r="UEG1386" s="127"/>
      <c r="UEH1386" s="127"/>
      <c r="UEI1386" s="127"/>
      <c r="UEJ1386" s="127"/>
      <c r="UEK1386" s="127"/>
      <c r="UEL1386" s="127"/>
      <c r="UEM1386" s="127"/>
      <c r="UEN1386" s="127"/>
      <c r="UEO1386" s="127"/>
      <c r="UEP1386" s="127"/>
      <c r="UEQ1386" s="127"/>
      <c r="UER1386" s="127"/>
      <c r="UES1386" s="127"/>
      <c r="UET1386" s="127"/>
      <c r="UEU1386" s="127"/>
      <c r="UEV1386" s="127"/>
      <c r="UEW1386" s="127"/>
      <c r="UEX1386" s="127"/>
      <c r="UEY1386" s="127"/>
      <c r="UEZ1386" s="127"/>
      <c r="UFA1386" s="127"/>
      <c r="UFB1386" s="127"/>
      <c r="UFC1386" s="127"/>
      <c r="UFD1386" s="127"/>
      <c r="UFE1386" s="127"/>
      <c r="UFF1386" s="127"/>
      <c r="UFG1386" s="127"/>
      <c r="UFH1386" s="127"/>
      <c r="UFI1386" s="127"/>
      <c r="UFJ1386" s="127"/>
      <c r="UFK1386" s="127"/>
      <c r="UFL1386" s="127"/>
      <c r="UFM1386" s="127"/>
      <c r="UFN1386" s="127"/>
      <c r="UFO1386" s="127"/>
      <c r="UFP1386" s="127"/>
      <c r="UFQ1386" s="127"/>
      <c r="UFR1386" s="127"/>
      <c r="UFS1386" s="127"/>
      <c r="UFT1386" s="127"/>
      <c r="UFU1386" s="127"/>
      <c r="UFV1386" s="127"/>
      <c r="UFW1386" s="127"/>
      <c r="UFX1386" s="127"/>
      <c r="UFY1386" s="127"/>
      <c r="UFZ1386" s="127"/>
      <c r="UGA1386" s="127"/>
      <c r="UGB1386" s="127"/>
      <c r="UGC1386" s="127"/>
      <c r="UGD1386" s="127"/>
      <c r="UGE1386" s="127"/>
      <c r="UGF1386" s="127"/>
      <c r="UGG1386" s="127"/>
      <c r="UGH1386" s="127"/>
      <c r="UGI1386" s="127"/>
      <c r="UGJ1386" s="127"/>
      <c r="UGK1386" s="127"/>
      <c r="UGL1386" s="127"/>
      <c r="UGM1386" s="127"/>
      <c r="UGN1386" s="127"/>
      <c r="UGO1386" s="127"/>
      <c r="UGP1386" s="127"/>
      <c r="UGQ1386" s="127"/>
      <c r="UGR1386" s="127"/>
      <c r="UGS1386" s="127"/>
      <c r="UGT1386" s="127"/>
      <c r="UGU1386" s="127"/>
      <c r="UGV1386" s="127"/>
      <c r="UGW1386" s="127"/>
      <c r="UGX1386" s="127"/>
      <c r="UGY1386" s="127"/>
      <c r="UGZ1386" s="127"/>
      <c r="UHA1386" s="127"/>
      <c r="UHB1386" s="127"/>
      <c r="UHC1386" s="127"/>
      <c r="UHD1386" s="127"/>
      <c r="UHE1386" s="127"/>
      <c r="UHF1386" s="127"/>
      <c r="UHG1386" s="127"/>
      <c r="UHH1386" s="127"/>
      <c r="UHI1386" s="127"/>
      <c r="UHJ1386" s="127"/>
      <c r="UHK1386" s="127"/>
      <c r="UHL1386" s="127"/>
      <c r="UHM1386" s="127"/>
      <c r="UHN1386" s="127"/>
      <c r="UHO1386" s="127"/>
      <c r="UHP1386" s="127"/>
      <c r="UHQ1386" s="127"/>
      <c r="UHR1386" s="127"/>
      <c r="UHS1386" s="127"/>
      <c r="UHT1386" s="127"/>
      <c r="UHU1386" s="127"/>
      <c r="UHV1386" s="127"/>
      <c r="UHW1386" s="127"/>
      <c r="UHX1386" s="127"/>
      <c r="UHY1386" s="127"/>
      <c r="UHZ1386" s="127"/>
      <c r="UIA1386" s="127"/>
      <c r="UIB1386" s="127"/>
      <c r="UIC1386" s="127"/>
      <c r="UID1386" s="127"/>
      <c r="UIE1386" s="127"/>
      <c r="UIF1386" s="127"/>
      <c r="UIG1386" s="127"/>
      <c r="UIH1386" s="127"/>
      <c r="UII1386" s="127"/>
      <c r="UIJ1386" s="127"/>
      <c r="UIK1386" s="127"/>
      <c r="UIL1386" s="127"/>
      <c r="UIM1386" s="127"/>
      <c r="UIN1386" s="127"/>
      <c r="UIO1386" s="127"/>
      <c r="UIP1386" s="127"/>
      <c r="UIQ1386" s="127"/>
      <c r="UIR1386" s="127"/>
      <c r="UIS1386" s="127"/>
      <c r="UIT1386" s="127"/>
      <c r="UIU1386" s="127"/>
      <c r="UIV1386" s="127"/>
      <c r="UIW1386" s="127"/>
      <c r="UIX1386" s="127"/>
      <c r="UIY1386" s="127"/>
      <c r="UIZ1386" s="127"/>
      <c r="UJA1386" s="127"/>
      <c r="UJB1386" s="127"/>
      <c r="UJC1386" s="127"/>
      <c r="UJD1386" s="127"/>
      <c r="UJE1386" s="127"/>
      <c r="UJF1386" s="127"/>
      <c r="UJG1386" s="127"/>
      <c r="UJH1386" s="127"/>
      <c r="UJI1386" s="127"/>
      <c r="UJJ1386" s="127"/>
      <c r="UJK1386" s="127"/>
      <c r="UJL1386" s="127"/>
      <c r="UJM1386" s="127"/>
      <c r="UJN1386" s="127"/>
      <c r="UJO1386" s="127"/>
      <c r="UJP1386" s="127"/>
      <c r="UJQ1386" s="127"/>
      <c r="UJR1386" s="127"/>
      <c r="UJS1386" s="127"/>
      <c r="UJT1386" s="127"/>
      <c r="UJU1386" s="127"/>
      <c r="UJV1386" s="127"/>
      <c r="UJW1386" s="127"/>
      <c r="UJX1386" s="127"/>
      <c r="UJY1386" s="127"/>
      <c r="UJZ1386" s="127"/>
      <c r="UKA1386" s="127"/>
      <c r="UKB1386" s="127"/>
      <c r="UKC1386" s="127"/>
      <c r="UKD1386" s="127"/>
      <c r="UKE1386" s="127"/>
      <c r="UKF1386" s="127"/>
      <c r="UKG1386" s="127"/>
      <c r="UKH1386" s="127"/>
      <c r="UKI1386" s="127"/>
      <c r="UKJ1386" s="127"/>
      <c r="UKK1386" s="127"/>
      <c r="UKL1386" s="127"/>
      <c r="UKM1386" s="127"/>
      <c r="UKN1386" s="127"/>
      <c r="UKO1386" s="127"/>
      <c r="UKP1386" s="127"/>
      <c r="UKQ1386" s="127"/>
      <c r="UKR1386" s="127"/>
      <c r="UKS1386" s="127"/>
      <c r="UKT1386" s="127"/>
      <c r="UKU1386" s="127"/>
      <c r="UKV1386" s="127"/>
      <c r="UKW1386" s="127"/>
      <c r="UKX1386" s="127"/>
      <c r="UKY1386" s="127"/>
      <c r="UKZ1386" s="127"/>
      <c r="ULA1386" s="127"/>
      <c r="ULB1386" s="127"/>
      <c r="ULC1386" s="127"/>
      <c r="ULD1386" s="127"/>
      <c r="ULE1386" s="127"/>
      <c r="ULF1386" s="127"/>
      <c r="ULG1386" s="127"/>
      <c r="ULH1386" s="127"/>
      <c r="ULI1386" s="127"/>
      <c r="ULJ1386" s="127"/>
      <c r="ULK1386" s="127"/>
      <c r="ULL1386" s="127"/>
      <c r="ULM1386" s="127"/>
      <c r="ULN1386" s="127"/>
      <c r="ULO1386" s="127"/>
      <c r="ULP1386" s="127"/>
      <c r="ULQ1386" s="127"/>
      <c r="ULR1386" s="127"/>
      <c r="ULS1386" s="127"/>
      <c r="ULT1386" s="127"/>
      <c r="ULU1386" s="127"/>
      <c r="ULV1386" s="127"/>
      <c r="ULW1386" s="127"/>
      <c r="ULX1386" s="127"/>
      <c r="ULY1386" s="127"/>
      <c r="ULZ1386" s="127"/>
      <c r="UMA1386" s="127"/>
      <c r="UMB1386" s="127"/>
      <c r="UMC1386" s="127"/>
      <c r="UMD1386" s="127"/>
      <c r="UME1386" s="127"/>
      <c r="UMF1386" s="127"/>
      <c r="UMG1386" s="127"/>
      <c r="UMH1386" s="127"/>
      <c r="UMI1386" s="127"/>
      <c r="UMJ1386" s="127"/>
      <c r="UMK1386" s="127"/>
      <c r="UML1386" s="127"/>
      <c r="UMM1386" s="127"/>
      <c r="UMN1386" s="127"/>
      <c r="UMO1386" s="127"/>
      <c r="UMP1386" s="127"/>
      <c r="UMQ1386" s="127"/>
      <c r="UMR1386" s="127"/>
      <c r="UMS1386" s="127"/>
      <c r="UMT1386" s="127"/>
      <c r="UMU1386" s="127"/>
      <c r="UMV1386" s="127"/>
      <c r="UMW1386" s="127"/>
      <c r="UMX1386" s="127"/>
      <c r="UMY1386" s="127"/>
      <c r="UMZ1386" s="127"/>
      <c r="UNA1386" s="127"/>
      <c r="UNB1386" s="127"/>
      <c r="UNC1386" s="127"/>
      <c r="UND1386" s="127"/>
      <c r="UNE1386" s="127"/>
      <c r="UNF1386" s="127"/>
      <c r="UNG1386" s="127"/>
      <c r="UNH1386" s="127"/>
      <c r="UNI1386" s="127"/>
      <c r="UNJ1386" s="127"/>
      <c r="UNK1386" s="127"/>
      <c r="UNL1386" s="127"/>
      <c r="UNM1386" s="127"/>
      <c r="UNN1386" s="127"/>
      <c r="UNO1386" s="127"/>
      <c r="UNP1386" s="127"/>
      <c r="UNQ1386" s="127"/>
      <c r="UNR1386" s="127"/>
      <c r="UNS1386" s="127"/>
      <c r="UNT1386" s="127"/>
      <c r="UNU1386" s="127"/>
      <c r="UNV1386" s="127"/>
      <c r="UNW1386" s="127"/>
      <c r="UNX1386" s="127"/>
      <c r="UNY1386" s="127"/>
      <c r="UNZ1386" s="127"/>
      <c r="UOA1386" s="127"/>
      <c r="UOB1386" s="127"/>
      <c r="UOC1386" s="127"/>
      <c r="UOD1386" s="127"/>
      <c r="UOE1386" s="127"/>
      <c r="UOF1386" s="127"/>
      <c r="UOG1386" s="127"/>
      <c r="UOH1386" s="127"/>
      <c r="UOI1386" s="127"/>
      <c r="UOJ1386" s="127"/>
      <c r="UOK1386" s="127"/>
      <c r="UOL1386" s="127"/>
      <c r="UOM1386" s="127"/>
      <c r="UON1386" s="127"/>
      <c r="UOO1386" s="127"/>
      <c r="UOP1386" s="127"/>
      <c r="UOQ1386" s="127"/>
      <c r="UOR1386" s="127"/>
      <c r="UOS1386" s="127"/>
      <c r="UOT1386" s="127"/>
      <c r="UOU1386" s="127"/>
      <c r="UOV1386" s="127"/>
      <c r="UOW1386" s="127"/>
      <c r="UOX1386" s="127"/>
      <c r="UOY1386" s="127"/>
      <c r="UOZ1386" s="127"/>
      <c r="UPA1386" s="127"/>
      <c r="UPB1386" s="127"/>
      <c r="UPC1386" s="127"/>
      <c r="UPD1386" s="127"/>
      <c r="UPE1386" s="127"/>
      <c r="UPF1386" s="127"/>
      <c r="UPG1386" s="127"/>
      <c r="UPH1386" s="127"/>
      <c r="UPI1386" s="127"/>
      <c r="UPJ1386" s="127"/>
      <c r="UPK1386" s="127"/>
      <c r="UPL1386" s="127"/>
      <c r="UPM1386" s="127"/>
      <c r="UPN1386" s="127"/>
      <c r="UPO1386" s="127"/>
      <c r="UPP1386" s="127"/>
      <c r="UPQ1386" s="127"/>
      <c r="UPR1386" s="127"/>
      <c r="UPS1386" s="127"/>
      <c r="UPT1386" s="127"/>
      <c r="UPU1386" s="127"/>
      <c r="UPV1386" s="127"/>
      <c r="UPW1386" s="127"/>
      <c r="UPX1386" s="127"/>
      <c r="UPY1386" s="127"/>
      <c r="UPZ1386" s="127"/>
      <c r="UQA1386" s="127"/>
      <c r="UQB1386" s="127"/>
      <c r="UQC1386" s="127"/>
      <c r="UQD1386" s="127"/>
      <c r="UQE1386" s="127"/>
      <c r="UQF1386" s="127"/>
      <c r="UQG1386" s="127"/>
      <c r="UQH1386" s="127"/>
      <c r="UQI1386" s="127"/>
      <c r="UQJ1386" s="127"/>
      <c r="UQK1386" s="127"/>
      <c r="UQL1386" s="127"/>
      <c r="UQM1386" s="127"/>
      <c r="UQN1386" s="127"/>
      <c r="UQO1386" s="127"/>
      <c r="UQP1386" s="127"/>
      <c r="UQQ1386" s="127"/>
      <c r="UQR1386" s="127"/>
      <c r="UQS1386" s="127"/>
      <c r="UQT1386" s="127"/>
      <c r="UQU1386" s="127"/>
      <c r="UQV1386" s="127"/>
      <c r="UQW1386" s="127"/>
      <c r="UQX1386" s="127"/>
      <c r="UQY1386" s="127"/>
      <c r="UQZ1386" s="127"/>
      <c r="URA1386" s="127"/>
      <c r="URB1386" s="127"/>
      <c r="URC1386" s="127"/>
      <c r="URD1386" s="127"/>
      <c r="URE1386" s="127"/>
      <c r="URF1386" s="127"/>
      <c r="URG1386" s="127"/>
      <c r="URH1386" s="127"/>
      <c r="URI1386" s="127"/>
      <c r="URJ1386" s="127"/>
      <c r="URK1386" s="127"/>
      <c r="URL1386" s="127"/>
      <c r="URM1386" s="127"/>
      <c r="URN1386" s="127"/>
      <c r="URO1386" s="127"/>
      <c r="URP1386" s="127"/>
      <c r="URQ1386" s="127"/>
      <c r="URR1386" s="127"/>
      <c r="URS1386" s="127"/>
      <c r="URT1386" s="127"/>
      <c r="URU1386" s="127"/>
      <c r="URV1386" s="127"/>
      <c r="URW1386" s="127"/>
      <c r="URX1386" s="127"/>
      <c r="URY1386" s="127"/>
      <c r="URZ1386" s="127"/>
      <c r="USA1386" s="127"/>
      <c r="USB1386" s="127"/>
      <c r="USC1386" s="127"/>
      <c r="USD1386" s="127"/>
      <c r="USE1386" s="127"/>
      <c r="USF1386" s="127"/>
      <c r="USG1386" s="127"/>
      <c r="USH1386" s="127"/>
      <c r="USI1386" s="127"/>
      <c r="USJ1386" s="127"/>
      <c r="USK1386" s="127"/>
      <c r="USL1386" s="127"/>
      <c r="USM1386" s="127"/>
      <c r="USN1386" s="127"/>
      <c r="USO1386" s="127"/>
      <c r="USP1386" s="127"/>
      <c r="USQ1386" s="127"/>
      <c r="USR1386" s="127"/>
      <c r="USS1386" s="127"/>
      <c r="UST1386" s="127"/>
      <c r="USU1386" s="127"/>
      <c r="USV1386" s="127"/>
      <c r="USW1386" s="127"/>
      <c r="USX1386" s="127"/>
      <c r="USY1386" s="127"/>
      <c r="USZ1386" s="127"/>
      <c r="UTA1386" s="127"/>
      <c r="UTB1386" s="127"/>
      <c r="UTC1386" s="127"/>
      <c r="UTD1386" s="127"/>
      <c r="UTE1386" s="127"/>
      <c r="UTF1386" s="127"/>
      <c r="UTG1386" s="127"/>
      <c r="UTH1386" s="127"/>
      <c r="UTI1386" s="127"/>
      <c r="UTJ1386" s="127"/>
      <c r="UTK1386" s="127"/>
      <c r="UTL1386" s="127"/>
      <c r="UTM1386" s="127"/>
      <c r="UTN1386" s="127"/>
      <c r="UTO1386" s="127"/>
      <c r="UTP1386" s="127"/>
      <c r="UTQ1386" s="127"/>
      <c r="UTR1386" s="127"/>
      <c r="UTS1386" s="127"/>
      <c r="UTT1386" s="127"/>
      <c r="UTU1386" s="127"/>
      <c r="UTV1386" s="127"/>
      <c r="UTW1386" s="127"/>
      <c r="UTX1386" s="127"/>
      <c r="UTY1386" s="127"/>
      <c r="UTZ1386" s="127"/>
      <c r="UUA1386" s="127"/>
      <c r="UUB1386" s="127"/>
      <c r="UUC1386" s="127"/>
      <c r="UUD1386" s="127"/>
      <c r="UUE1386" s="127"/>
      <c r="UUF1386" s="127"/>
      <c r="UUG1386" s="127"/>
      <c r="UUH1386" s="127"/>
      <c r="UUI1386" s="127"/>
      <c r="UUJ1386" s="127"/>
      <c r="UUK1386" s="127"/>
      <c r="UUL1386" s="127"/>
      <c r="UUM1386" s="127"/>
      <c r="UUN1386" s="127"/>
      <c r="UUO1386" s="127"/>
      <c r="UUP1386" s="127"/>
      <c r="UUQ1386" s="127"/>
      <c r="UUR1386" s="127"/>
      <c r="UUS1386" s="127"/>
      <c r="UUT1386" s="127"/>
      <c r="UUU1386" s="127"/>
      <c r="UUV1386" s="127"/>
      <c r="UUW1386" s="127"/>
      <c r="UUX1386" s="127"/>
      <c r="UUY1386" s="127"/>
      <c r="UUZ1386" s="127"/>
      <c r="UVA1386" s="127"/>
      <c r="UVB1386" s="127"/>
      <c r="UVC1386" s="127"/>
      <c r="UVD1386" s="127"/>
      <c r="UVE1386" s="127"/>
      <c r="UVF1386" s="127"/>
      <c r="UVG1386" s="127"/>
      <c r="UVH1386" s="127"/>
      <c r="UVI1386" s="127"/>
      <c r="UVJ1386" s="127"/>
      <c r="UVK1386" s="127"/>
      <c r="UVL1386" s="127"/>
      <c r="UVM1386" s="127"/>
      <c r="UVN1386" s="127"/>
      <c r="UVO1386" s="127"/>
      <c r="UVP1386" s="127"/>
      <c r="UVQ1386" s="127"/>
      <c r="UVR1386" s="127"/>
      <c r="UVS1386" s="127"/>
      <c r="UVT1386" s="127"/>
      <c r="UVU1386" s="127"/>
      <c r="UVV1386" s="127"/>
      <c r="UVW1386" s="127"/>
      <c r="UVX1386" s="127"/>
      <c r="UVY1386" s="127"/>
      <c r="UVZ1386" s="127"/>
      <c r="UWA1386" s="127"/>
      <c r="UWB1386" s="127"/>
      <c r="UWC1386" s="127"/>
      <c r="UWD1386" s="127"/>
      <c r="UWE1386" s="127"/>
      <c r="UWF1386" s="127"/>
      <c r="UWG1386" s="127"/>
      <c r="UWH1386" s="127"/>
      <c r="UWI1386" s="127"/>
      <c r="UWJ1386" s="127"/>
      <c r="UWK1386" s="127"/>
      <c r="UWL1386" s="127"/>
      <c r="UWM1386" s="127"/>
      <c r="UWN1386" s="127"/>
      <c r="UWO1386" s="127"/>
      <c r="UWP1386" s="127"/>
      <c r="UWQ1386" s="127"/>
      <c r="UWR1386" s="127"/>
      <c r="UWS1386" s="127"/>
      <c r="UWT1386" s="127"/>
      <c r="UWU1386" s="127"/>
      <c r="UWV1386" s="127"/>
      <c r="UWW1386" s="127"/>
      <c r="UWX1386" s="127"/>
      <c r="UWY1386" s="127"/>
      <c r="UWZ1386" s="127"/>
      <c r="UXA1386" s="127"/>
      <c r="UXB1386" s="127"/>
      <c r="UXC1386" s="127"/>
      <c r="UXD1386" s="127"/>
      <c r="UXE1386" s="127"/>
      <c r="UXF1386" s="127"/>
      <c r="UXG1386" s="127"/>
      <c r="UXH1386" s="127"/>
      <c r="UXI1386" s="127"/>
      <c r="UXJ1386" s="127"/>
      <c r="UXK1386" s="127"/>
      <c r="UXL1386" s="127"/>
      <c r="UXM1386" s="127"/>
      <c r="UXN1386" s="127"/>
      <c r="UXO1386" s="127"/>
      <c r="UXP1386" s="127"/>
      <c r="UXQ1386" s="127"/>
      <c r="UXR1386" s="127"/>
      <c r="UXS1386" s="127"/>
      <c r="UXT1386" s="127"/>
      <c r="UXU1386" s="127"/>
      <c r="UXV1386" s="127"/>
      <c r="UXW1386" s="127"/>
      <c r="UXX1386" s="127"/>
      <c r="UXY1386" s="127"/>
      <c r="UXZ1386" s="127"/>
      <c r="UYA1386" s="127"/>
      <c r="UYB1386" s="127"/>
      <c r="UYC1386" s="127"/>
      <c r="UYD1386" s="127"/>
      <c r="UYE1386" s="127"/>
      <c r="UYF1386" s="127"/>
      <c r="UYG1386" s="127"/>
      <c r="UYH1386" s="127"/>
      <c r="UYI1386" s="127"/>
      <c r="UYJ1386" s="127"/>
      <c r="UYK1386" s="127"/>
      <c r="UYL1386" s="127"/>
      <c r="UYM1386" s="127"/>
      <c r="UYN1386" s="127"/>
      <c r="UYO1386" s="127"/>
      <c r="UYP1386" s="127"/>
      <c r="UYQ1386" s="127"/>
      <c r="UYR1386" s="127"/>
      <c r="UYS1386" s="127"/>
      <c r="UYT1386" s="127"/>
      <c r="UYU1386" s="127"/>
      <c r="UYV1386" s="127"/>
      <c r="UYW1386" s="127"/>
      <c r="UYX1386" s="127"/>
      <c r="UYY1386" s="127"/>
      <c r="UYZ1386" s="127"/>
      <c r="UZA1386" s="127"/>
      <c r="UZB1386" s="127"/>
      <c r="UZC1386" s="127"/>
      <c r="UZD1386" s="127"/>
      <c r="UZE1386" s="127"/>
      <c r="UZF1386" s="127"/>
      <c r="UZG1386" s="127"/>
      <c r="UZH1386" s="127"/>
      <c r="UZI1386" s="127"/>
      <c r="UZJ1386" s="127"/>
      <c r="UZK1386" s="127"/>
      <c r="UZL1386" s="127"/>
      <c r="UZM1386" s="127"/>
      <c r="UZN1386" s="127"/>
      <c r="UZO1386" s="127"/>
      <c r="UZP1386" s="127"/>
      <c r="UZQ1386" s="127"/>
      <c r="UZR1386" s="127"/>
      <c r="UZS1386" s="127"/>
      <c r="UZT1386" s="127"/>
      <c r="UZU1386" s="127"/>
      <c r="UZV1386" s="127"/>
      <c r="UZW1386" s="127"/>
      <c r="UZX1386" s="127"/>
      <c r="UZY1386" s="127"/>
      <c r="UZZ1386" s="127"/>
      <c r="VAA1386" s="127"/>
      <c r="VAB1386" s="127"/>
      <c r="VAC1386" s="127"/>
      <c r="VAD1386" s="127"/>
      <c r="VAE1386" s="127"/>
      <c r="VAF1386" s="127"/>
      <c r="VAG1386" s="127"/>
      <c r="VAH1386" s="127"/>
      <c r="VAI1386" s="127"/>
      <c r="VAJ1386" s="127"/>
      <c r="VAK1386" s="127"/>
      <c r="VAL1386" s="127"/>
      <c r="VAM1386" s="127"/>
      <c r="VAN1386" s="127"/>
      <c r="VAO1386" s="127"/>
      <c r="VAP1386" s="127"/>
      <c r="VAQ1386" s="127"/>
      <c r="VAR1386" s="127"/>
      <c r="VAS1386" s="127"/>
      <c r="VAT1386" s="127"/>
      <c r="VAU1386" s="127"/>
      <c r="VAV1386" s="127"/>
      <c r="VAW1386" s="127"/>
      <c r="VAX1386" s="127"/>
      <c r="VAY1386" s="127"/>
      <c r="VAZ1386" s="127"/>
      <c r="VBA1386" s="127"/>
      <c r="VBB1386" s="127"/>
      <c r="VBC1386" s="127"/>
      <c r="VBD1386" s="127"/>
      <c r="VBE1386" s="127"/>
      <c r="VBF1386" s="127"/>
      <c r="VBG1386" s="127"/>
      <c r="VBH1386" s="127"/>
      <c r="VBI1386" s="127"/>
      <c r="VBJ1386" s="127"/>
      <c r="VBK1386" s="127"/>
      <c r="VBL1386" s="127"/>
      <c r="VBM1386" s="127"/>
      <c r="VBN1386" s="127"/>
      <c r="VBO1386" s="127"/>
      <c r="VBP1386" s="127"/>
      <c r="VBQ1386" s="127"/>
      <c r="VBR1386" s="127"/>
      <c r="VBS1386" s="127"/>
      <c r="VBT1386" s="127"/>
      <c r="VBU1386" s="127"/>
      <c r="VBV1386" s="127"/>
      <c r="VBW1386" s="127"/>
      <c r="VBX1386" s="127"/>
      <c r="VBY1386" s="127"/>
      <c r="VBZ1386" s="127"/>
      <c r="VCA1386" s="127"/>
      <c r="VCB1386" s="127"/>
      <c r="VCC1386" s="127"/>
      <c r="VCD1386" s="127"/>
      <c r="VCE1386" s="127"/>
      <c r="VCF1386" s="127"/>
      <c r="VCG1386" s="127"/>
      <c r="VCH1386" s="127"/>
      <c r="VCI1386" s="127"/>
      <c r="VCJ1386" s="127"/>
      <c r="VCK1386" s="127"/>
      <c r="VCL1386" s="127"/>
      <c r="VCM1386" s="127"/>
      <c r="VCN1386" s="127"/>
      <c r="VCO1386" s="127"/>
      <c r="VCP1386" s="127"/>
      <c r="VCQ1386" s="127"/>
      <c r="VCR1386" s="127"/>
      <c r="VCS1386" s="127"/>
      <c r="VCT1386" s="127"/>
      <c r="VCU1386" s="127"/>
      <c r="VCV1386" s="127"/>
      <c r="VCW1386" s="127"/>
      <c r="VCX1386" s="127"/>
      <c r="VCY1386" s="127"/>
      <c r="VCZ1386" s="127"/>
      <c r="VDA1386" s="127"/>
      <c r="VDB1386" s="127"/>
      <c r="VDC1386" s="127"/>
      <c r="VDD1386" s="127"/>
      <c r="VDE1386" s="127"/>
      <c r="VDF1386" s="127"/>
      <c r="VDG1386" s="127"/>
      <c r="VDH1386" s="127"/>
      <c r="VDI1386" s="127"/>
      <c r="VDJ1386" s="127"/>
      <c r="VDK1386" s="127"/>
      <c r="VDL1386" s="127"/>
      <c r="VDM1386" s="127"/>
      <c r="VDN1386" s="127"/>
      <c r="VDO1386" s="127"/>
      <c r="VDP1386" s="127"/>
      <c r="VDQ1386" s="127"/>
      <c r="VDR1386" s="127"/>
      <c r="VDS1386" s="127"/>
      <c r="VDT1386" s="127"/>
      <c r="VDU1386" s="127"/>
      <c r="VDV1386" s="127"/>
      <c r="VDW1386" s="127"/>
      <c r="VDX1386" s="127"/>
      <c r="VDY1386" s="127"/>
      <c r="VDZ1386" s="127"/>
      <c r="VEA1386" s="127"/>
      <c r="VEB1386" s="127"/>
      <c r="VEC1386" s="127"/>
      <c r="VED1386" s="127"/>
      <c r="VEE1386" s="127"/>
      <c r="VEF1386" s="127"/>
      <c r="VEG1386" s="127"/>
      <c r="VEH1386" s="127"/>
      <c r="VEI1386" s="127"/>
      <c r="VEJ1386" s="127"/>
      <c r="VEK1386" s="127"/>
      <c r="VEL1386" s="127"/>
      <c r="VEM1386" s="127"/>
      <c r="VEN1386" s="127"/>
      <c r="VEO1386" s="127"/>
      <c r="VEP1386" s="127"/>
      <c r="VEQ1386" s="127"/>
      <c r="VER1386" s="127"/>
      <c r="VES1386" s="127"/>
      <c r="VET1386" s="127"/>
      <c r="VEU1386" s="127"/>
      <c r="VEV1386" s="127"/>
      <c r="VEW1386" s="127"/>
      <c r="VEX1386" s="127"/>
      <c r="VEY1386" s="127"/>
      <c r="VEZ1386" s="127"/>
      <c r="VFA1386" s="127"/>
      <c r="VFB1386" s="127"/>
      <c r="VFC1386" s="127"/>
      <c r="VFD1386" s="127"/>
      <c r="VFE1386" s="127"/>
      <c r="VFF1386" s="127"/>
      <c r="VFG1386" s="127"/>
      <c r="VFH1386" s="127"/>
      <c r="VFI1386" s="127"/>
      <c r="VFJ1386" s="127"/>
      <c r="VFK1386" s="127"/>
      <c r="VFL1386" s="127"/>
      <c r="VFM1386" s="127"/>
      <c r="VFN1386" s="127"/>
      <c r="VFO1386" s="127"/>
      <c r="VFP1386" s="127"/>
      <c r="VFQ1386" s="127"/>
      <c r="VFR1386" s="127"/>
      <c r="VFS1386" s="127"/>
      <c r="VFT1386" s="127"/>
      <c r="VFU1386" s="127"/>
      <c r="VFV1386" s="127"/>
      <c r="VFW1386" s="127"/>
      <c r="VFX1386" s="127"/>
      <c r="VFY1386" s="127"/>
      <c r="VFZ1386" s="127"/>
      <c r="VGA1386" s="127"/>
      <c r="VGB1386" s="127"/>
      <c r="VGC1386" s="127"/>
      <c r="VGD1386" s="127"/>
      <c r="VGE1386" s="127"/>
      <c r="VGF1386" s="127"/>
      <c r="VGG1386" s="127"/>
      <c r="VGH1386" s="127"/>
      <c r="VGI1386" s="127"/>
      <c r="VGJ1386" s="127"/>
      <c r="VGK1386" s="127"/>
      <c r="VGL1386" s="127"/>
      <c r="VGM1386" s="127"/>
      <c r="VGN1386" s="127"/>
      <c r="VGO1386" s="127"/>
      <c r="VGP1386" s="127"/>
      <c r="VGQ1386" s="127"/>
      <c r="VGR1386" s="127"/>
      <c r="VGS1386" s="127"/>
      <c r="VGT1386" s="127"/>
      <c r="VGU1386" s="127"/>
      <c r="VGV1386" s="127"/>
      <c r="VGW1386" s="127"/>
      <c r="VGX1386" s="127"/>
      <c r="VGY1386" s="127"/>
      <c r="VGZ1386" s="127"/>
      <c r="VHA1386" s="127"/>
      <c r="VHB1386" s="127"/>
      <c r="VHC1386" s="127"/>
      <c r="VHD1386" s="127"/>
      <c r="VHE1386" s="127"/>
      <c r="VHF1386" s="127"/>
      <c r="VHG1386" s="127"/>
      <c r="VHH1386" s="127"/>
      <c r="VHI1386" s="127"/>
      <c r="VHJ1386" s="127"/>
      <c r="VHK1386" s="127"/>
      <c r="VHL1386" s="127"/>
      <c r="VHM1386" s="127"/>
      <c r="VHN1386" s="127"/>
      <c r="VHO1386" s="127"/>
      <c r="VHP1386" s="127"/>
      <c r="VHQ1386" s="127"/>
      <c r="VHR1386" s="127"/>
      <c r="VHS1386" s="127"/>
      <c r="VHT1386" s="127"/>
      <c r="VHU1386" s="127"/>
      <c r="VHV1386" s="127"/>
      <c r="VHW1386" s="127"/>
      <c r="VHX1386" s="127"/>
      <c r="VHY1386" s="127"/>
      <c r="VHZ1386" s="127"/>
      <c r="VIA1386" s="127"/>
      <c r="VIB1386" s="127"/>
      <c r="VIC1386" s="127"/>
      <c r="VID1386" s="127"/>
      <c r="VIE1386" s="127"/>
      <c r="VIF1386" s="127"/>
      <c r="VIG1386" s="127"/>
      <c r="VIH1386" s="127"/>
      <c r="VII1386" s="127"/>
      <c r="VIJ1386" s="127"/>
      <c r="VIK1386" s="127"/>
      <c r="VIL1386" s="127"/>
      <c r="VIM1386" s="127"/>
      <c r="VIN1386" s="127"/>
      <c r="VIO1386" s="127"/>
      <c r="VIP1386" s="127"/>
      <c r="VIQ1386" s="127"/>
      <c r="VIR1386" s="127"/>
      <c r="VIS1386" s="127"/>
      <c r="VIT1386" s="127"/>
      <c r="VIU1386" s="127"/>
      <c r="VIV1386" s="127"/>
      <c r="VIW1386" s="127"/>
      <c r="VIX1386" s="127"/>
      <c r="VIY1386" s="127"/>
      <c r="VIZ1386" s="127"/>
      <c r="VJA1386" s="127"/>
      <c r="VJB1386" s="127"/>
      <c r="VJC1386" s="127"/>
      <c r="VJD1386" s="127"/>
      <c r="VJE1386" s="127"/>
      <c r="VJF1386" s="127"/>
      <c r="VJG1386" s="127"/>
      <c r="VJH1386" s="127"/>
      <c r="VJI1386" s="127"/>
      <c r="VJJ1386" s="127"/>
      <c r="VJK1386" s="127"/>
      <c r="VJL1386" s="127"/>
      <c r="VJM1386" s="127"/>
      <c r="VJN1386" s="127"/>
      <c r="VJO1386" s="127"/>
      <c r="VJP1386" s="127"/>
      <c r="VJQ1386" s="127"/>
      <c r="VJR1386" s="127"/>
      <c r="VJS1386" s="127"/>
      <c r="VJT1386" s="127"/>
      <c r="VJU1386" s="127"/>
      <c r="VJV1386" s="127"/>
      <c r="VJW1386" s="127"/>
      <c r="VJX1386" s="127"/>
      <c r="VJY1386" s="127"/>
      <c r="VJZ1386" s="127"/>
      <c r="VKA1386" s="127"/>
      <c r="VKB1386" s="127"/>
      <c r="VKC1386" s="127"/>
      <c r="VKD1386" s="127"/>
      <c r="VKE1386" s="127"/>
      <c r="VKF1386" s="127"/>
      <c r="VKG1386" s="127"/>
      <c r="VKH1386" s="127"/>
      <c r="VKI1386" s="127"/>
      <c r="VKJ1386" s="127"/>
      <c r="VKK1386" s="127"/>
      <c r="VKL1386" s="127"/>
      <c r="VKM1386" s="127"/>
      <c r="VKN1386" s="127"/>
      <c r="VKO1386" s="127"/>
      <c r="VKP1386" s="127"/>
      <c r="VKQ1386" s="127"/>
      <c r="VKR1386" s="127"/>
      <c r="VKS1386" s="127"/>
      <c r="VKT1386" s="127"/>
      <c r="VKU1386" s="127"/>
      <c r="VKV1386" s="127"/>
      <c r="VKW1386" s="127"/>
      <c r="VKX1386" s="127"/>
      <c r="VKY1386" s="127"/>
      <c r="VKZ1386" s="127"/>
      <c r="VLA1386" s="127"/>
      <c r="VLB1386" s="127"/>
      <c r="VLC1386" s="127"/>
      <c r="VLD1386" s="127"/>
      <c r="VLE1386" s="127"/>
      <c r="VLF1386" s="127"/>
      <c r="VLG1386" s="127"/>
      <c r="VLH1386" s="127"/>
      <c r="VLI1386" s="127"/>
      <c r="VLJ1386" s="127"/>
      <c r="VLK1386" s="127"/>
      <c r="VLL1386" s="127"/>
      <c r="VLM1386" s="127"/>
      <c r="VLN1386" s="127"/>
      <c r="VLO1386" s="127"/>
      <c r="VLP1386" s="127"/>
      <c r="VLQ1386" s="127"/>
      <c r="VLR1386" s="127"/>
      <c r="VLS1386" s="127"/>
      <c r="VLT1386" s="127"/>
      <c r="VLU1386" s="127"/>
      <c r="VLV1386" s="127"/>
      <c r="VLW1386" s="127"/>
      <c r="VLX1386" s="127"/>
      <c r="VLY1386" s="127"/>
      <c r="VLZ1386" s="127"/>
      <c r="VMA1386" s="127"/>
      <c r="VMB1386" s="127"/>
      <c r="VMC1386" s="127"/>
      <c r="VMD1386" s="127"/>
      <c r="VME1386" s="127"/>
      <c r="VMF1386" s="127"/>
      <c r="VMG1386" s="127"/>
      <c r="VMH1386" s="127"/>
      <c r="VMI1386" s="127"/>
      <c r="VMJ1386" s="127"/>
      <c r="VMK1386" s="127"/>
      <c r="VML1386" s="127"/>
      <c r="VMM1386" s="127"/>
      <c r="VMN1386" s="127"/>
      <c r="VMO1386" s="127"/>
      <c r="VMP1386" s="127"/>
      <c r="VMQ1386" s="127"/>
      <c r="VMR1386" s="127"/>
      <c r="VMS1386" s="127"/>
      <c r="VMT1386" s="127"/>
      <c r="VMU1386" s="127"/>
      <c r="VMV1386" s="127"/>
      <c r="VMW1386" s="127"/>
      <c r="VMX1386" s="127"/>
      <c r="VMY1386" s="127"/>
      <c r="VMZ1386" s="127"/>
      <c r="VNA1386" s="127"/>
      <c r="VNB1386" s="127"/>
      <c r="VNC1386" s="127"/>
      <c r="VND1386" s="127"/>
      <c r="VNE1386" s="127"/>
      <c r="VNF1386" s="127"/>
      <c r="VNG1386" s="127"/>
      <c r="VNH1386" s="127"/>
      <c r="VNI1386" s="127"/>
      <c r="VNJ1386" s="127"/>
      <c r="VNK1386" s="127"/>
      <c r="VNL1386" s="127"/>
      <c r="VNM1386" s="127"/>
      <c r="VNN1386" s="127"/>
      <c r="VNO1386" s="127"/>
      <c r="VNP1386" s="127"/>
      <c r="VNQ1386" s="127"/>
      <c r="VNR1386" s="127"/>
      <c r="VNS1386" s="127"/>
      <c r="VNT1386" s="127"/>
      <c r="VNU1386" s="127"/>
      <c r="VNV1386" s="127"/>
      <c r="VNW1386" s="127"/>
      <c r="VNX1386" s="127"/>
      <c r="VNY1386" s="127"/>
      <c r="VNZ1386" s="127"/>
      <c r="VOA1386" s="127"/>
      <c r="VOB1386" s="127"/>
      <c r="VOC1386" s="127"/>
      <c r="VOD1386" s="127"/>
      <c r="VOE1386" s="127"/>
      <c r="VOF1386" s="127"/>
      <c r="VOG1386" s="127"/>
      <c r="VOH1386" s="127"/>
      <c r="VOI1386" s="127"/>
      <c r="VOJ1386" s="127"/>
      <c r="VOK1386" s="127"/>
      <c r="VOL1386" s="127"/>
      <c r="VOM1386" s="127"/>
      <c r="VON1386" s="127"/>
      <c r="VOO1386" s="127"/>
      <c r="VOP1386" s="127"/>
      <c r="VOQ1386" s="127"/>
      <c r="VOR1386" s="127"/>
      <c r="VOS1386" s="127"/>
      <c r="VOT1386" s="127"/>
      <c r="VOU1386" s="127"/>
      <c r="VOV1386" s="127"/>
      <c r="VOW1386" s="127"/>
      <c r="VOX1386" s="127"/>
      <c r="VOY1386" s="127"/>
      <c r="VOZ1386" s="127"/>
      <c r="VPA1386" s="127"/>
      <c r="VPB1386" s="127"/>
      <c r="VPC1386" s="127"/>
      <c r="VPD1386" s="127"/>
      <c r="VPE1386" s="127"/>
      <c r="VPF1386" s="127"/>
      <c r="VPG1386" s="127"/>
      <c r="VPH1386" s="127"/>
      <c r="VPI1386" s="127"/>
      <c r="VPJ1386" s="127"/>
      <c r="VPK1386" s="127"/>
      <c r="VPL1386" s="127"/>
      <c r="VPM1386" s="127"/>
      <c r="VPN1386" s="127"/>
      <c r="VPO1386" s="127"/>
      <c r="VPP1386" s="127"/>
      <c r="VPQ1386" s="127"/>
      <c r="VPR1386" s="127"/>
      <c r="VPS1386" s="127"/>
      <c r="VPT1386" s="127"/>
      <c r="VPU1386" s="127"/>
      <c r="VPV1386" s="127"/>
      <c r="VPW1386" s="127"/>
      <c r="VPX1386" s="127"/>
      <c r="VPY1386" s="127"/>
      <c r="VPZ1386" s="127"/>
      <c r="VQA1386" s="127"/>
      <c r="VQB1386" s="127"/>
      <c r="VQC1386" s="127"/>
      <c r="VQD1386" s="127"/>
      <c r="VQE1386" s="127"/>
      <c r="VQF1386" s="127"/>
      <c r="VQG1386" s="127"/>
      <c r="VQH1386" s="127"/>
      <c r="VQI1386" s="127"/>
      <c r="VQJ1386" s="127"/>
      <c r="VQK1386" s="127"/>
      <c r="VQL1386" s="127"/>
      <c r="VQM1386" s="127"/>
      <c r="VQN1386" s="127"/>
      <c r="VQO1386" s="127"/>
      <c r="VQP1386" s="127"/>
      <c r="VQQ1386" s="127"/>
      <c r="VQR1386" s="127"/>
      <c r="VQS1386" s="127"/>
      <c r="VQT1386" s="127"/>
      <c r="VQU1386" s="127"/>
      <c r="VQV1386" s="127"/>
      <c r="VQW1386" s="127"/>
      <c r="VQX1386" s="127"/>
      <c r="VQY1386" s="127"/>
      <c r="VQZ1386" s="127"/>
      <c r="VRA1386" s="127"/>
      <c r="VRB1386" s="127"/>
      <c r="VRC1386" s="127"/>
      <c r="VRD1386" s="127"/>
      <c r="VRE1386" s="127"/>
      <c r="VRF1386" s="127"/>
      <c r="VRG1386" s="127"/>
      <c r="VRH1386" s="127"/>
      <c r="VRI1386" s="127"/>
      <c r="VRJ1386" s="127"/>
      <c r="VRK1386" s="127"/>
      <c r="VRL1386" s="127"/>
      <c r="VRM1386" s="127"/>
      <c r="VRN1386" s="127"/>
      <c r="VRO1386" s="127"/>
      <c r="VRP1386" s="127"/>
      <c r="VRQ1386" s="127"/>
      <c r="VRR1386" s="127"/>
      <c r="VRS1386" s="127"/>
      <c r="VRT1386" s="127"/>
      <c r="VRU1386" s="127"/>
      <c r="VRV1386" s="127"/>
      <c r="VRW1386" s="127"/>
      <c r="VRX1386" s="127"/>
      <c r="VRY1386" s="127"/>
      <c r="VRZ1386" s="127"/>
      <c r="VSA1386" s="127"/>
      <c r="VSB1386" s="127"/>
      <c r="VSC1386" s="127"/>
      <c r="VSD1386" s="127"/>
      <c r="VSE1386" s="127"/>
      <c r="VSF1386" s="127"/>
      <c r="VSG1386" s="127"/>
      <c r="VSH1386" s="127"/>
      <c r="VSI1386" s="127"/>
      <c r="VSJ1386" s="127"/>
      <c r="VSK1386" s="127"/>
      <c r="VSL1386" s="127"/>
      <c r="VSM1386" s="127"/>
      <c r="VSN1386" s="127"/>
      <c r="VSO1386" s="127"/>
      <c r="VSP1386" s="127"/>
      <c r="VSQ1386" s="127"/>
      <c r="VSR1386" s="127"/>
      <c r="VSS1386" s="127"/>
      <c r="VST1386" s="127"/>
      <c r="VSU1386" s="127"/>
      <c r="VSV1386" s="127"/>
      <c r="VSW1386" s="127"/>
      <c r="VSX1386" s="127"/>
      <c r="VSY1386" s="127"/>
      <c r="VSZ1386" s="127"/>
      <c r="VTA1386" s="127"/>
      <c r="VTB1386" s="127"/>
      <c r="VTC1386" s="127"/>
      <c r="VTD1386" s="127"/>
      <c r="VTE1386" s="127"/>
      <c r="VTF1386" s="127"/>
      <c r="VTG1386" s="127"/>
      <c r="VTH1386" s="127"/>
      <c r="VTI1386" s="127"/>
      <c r="VTJ1386" s="127"/>
      <c r="VTK1386" s="127"/>
      <c r="VTL1386" s="127"/>
      <c r="VTM1386" s="127"/>
      <c r="VTN1386" s="127"/>
      <c r="VTO1386" s="127"/>
      <c r="VTP1386" s="127"/>
      <c r="VTQ1386" s="127"/>
      <c r="VTR1386" s="127"/>
      <c r="VTS1386" s="127"/>
      <c r="VTT1386" s="127"/>
      <c r="VTU1386" s="127"/>
      <c r="VTV1386" s="127"/>
      <c r="VTW1386" s="127"/>
      <c r="VTX1386" s="127"/>
      <c r="VTY1386" s="127"/>
      <c r="VTZ1386" s="127"/>
      <c r="VUA1386" s="127"/>
      <c r="VUB1386" s="127"/>
      <c r="VUC1386" s="127"/>
      <c r="VUD1386" s="127"/>
      <c r="VUE1386" s="127"/>
      <c r="VUF1386" s="127"/>
      <c r="VUG1386" s="127"/>
      <c r="VUH1386" s="127"/>
      <c r="VUI1386" s="127"/>
      <c r="VUJ1386" s="127"/>
      <c r="VUK1386" s="127"/>
      <c r="VUL1386" s="127"/>
      <c r="VUM1386" s="127"/>
      <c r="VUN1386" s="127"/>
      <c r="VUO1386" s="127"/>
      <c r="VUP1386" s="127"/>
      <c r="VUQ1386" s="127"/>
      <c r="VUR1386" s="127"/>
      <c r="VUS1386" s="127"/>
      <c r="VUT1386" s="127"/>
      <c r="VUU1386" s="127"/>
      <c r="VUV1386" s="127"/>
      <c r="VUW1386" s="127"/>
      <c r="VUX1386" s="127"/>
      <c r="VUY1386" s="127"/>
      <c r="VUZ1386" s="127"/>
      <c r="VVA1386" s="127"/>
      <c r="VVB1386" s="127"/>
      <c r="VVC1386" s="127"/>
      <c r="VVD1386" s="127"/>
      <c r="VVE1386" s="127"/>
      <c r="VVF1386" s="127"/>
      <c r="VVG1386" s="127"/>
      <c r="VVH1386" s="127"/>
      <c r="VVI1386" s="127"/>
      <c r="VVJ1386" s="127"/>
      <c r="VVK1386" s="127"/>
      <c r="VVL1386" s="127"/>
      <c r="VVM1386" s="127"/>
      <c r="VVN1386" s="127"/>
      <c r="VVO1386" s="127"/>
      <c r="VVP1386" s="127"/>
      <c r="VVQ1386" s="127"/>
      <c r="VVR1386" s="127"/>
      <c r="VVS1386" s="127"/>
      <c r="VVT1386" s="127"/>
      <c r="VVU1386" s="127"/>
      <c r="VVV1386" s="127"/>
      <c r="VVW1386" s="127"/>
      <c r="VVX1386" s="127"/>
      <c r="VVY1386" s="127"/>
      <c r="VVZ1386" s="127"/>
      <c r="VWA1386" s="127"/>
      <c r="VWB1386" s="127"/>
      <c r="VWC1386" s="127"/>
      <c r="VWD1386" s="127"/>
      <c r="VWE1386" s="127"/>
      <c r="VWF1386" s="127"/>
      <c r="VWG1386" s="127"/>
      <c r="VWH1386" s="127"/>
      <c r="VWI1386" s="127"/>
      <c r="VWJ1386" s="127"/>
      <c r="VWK1386" s="127"/>
      <c r="VWL1386" s="127"/>
      <c r="VWM1386" s="127"/>
      <c r="VWN1386" s="127"/>
      <c r="VWO1386" s="127"/>
      <c r="VWP1386" s="127"/>
      <c r="VWQ1386" s="127"/>
      <c r="VWR1386" s="127"/>
      <c r="VWS1386" s="127"/>
      <c r="VWT1386" s="127"/>
      <c r="VWU1386" s="127"/>
      <c r="VWV1386" s="127"/>
      <c r="VWW1386" s="127"/>
      <c r="VWX1386" s="127"/>
      <c r="VWY1386" s="127"/>
      <c r="VWZ1386" s="127"/>
      <c r="VXA1386" s="127"/>
      <c r="VXB1386" s="127"/>
      <c r="VXC1386" s="127"/>
      <c r="VXD1386" s="127"/>
      <c r="VXE1386" s="127"/>
      <c r="VXF1386" s="127"/>
      <c r="VXG1386" s="127"/>
      <c r="VXH1386" s="127"/>
      <c r="VXI1386" s="127"/>
      <c r="VXJ1386" s="127"/>
      <c r="VXK1386" s="127"/>
      <c r="VXL1386" s="127"/>
      <c r="VXM1386" s="127"/>
      <c r="VXN1386" s="127"/>
      <c r="VXO1386" s="127"/>
      <c r="VXP1386" s="127"/>
      <c r="VXQ1386" s="127"/>
      <c r="VXR1386" s="127"/>
      <c r="VXS1386" s="127"/>
      <c r="VXT1386" s="127"/>
      <c r="VXU1386" s="127"/>
      <c r="VXV1386" s="127"/>
      <c r="VXW1386" s="127"/>
      <c r="VXX1386" s="127"/>
      <c r="VXY1386" s="127"/>
      <c r="VXZ1386" s="127"/>
      <c r="VYA1386" s="127"/>
      <c r="VYB1386" s="127"/>
      <c r="VYC1386" s="127"/>
      <c r="VYD1386" s="127"/>
      <c r="VYE1386" s="127"/>
      <c r="VYF1386" s="127"/>
      <c r="VYG1386" s="127"/>
      <c r="VYH1386" s="127"/>
      <c r="VYI1386" s="127"/>
      <c r="VYJ1386" s="127"/>
      <c r="VYK1386" s="127"/>
      <c r="VYL1386" s="127"/>
      <c r="VYM1386" s="127"/>
      <c r="VYN1386" s="127"/>
      <c r="VYO1386" s="127"/>
      <c r="VYP1386" s="127"/>
      <c r="VYQ1386" s="127"/>
      <c r="VYR1386" s="127"/>
      <c r="VYS1386" s="127"/>
      <c r="VYT1386" s="127"/>
      <c r="VYU1386" s="127"/>
      <c r="VYV1386" s="127"/>
      <c r="VYW1386" s="127"/>
      <c r="VYX1386" s="127"/>
      <c r="VYY1386" s="127"/>
      <c r="VYZ1386" s="127"/>
      <c r="VZA1386" s="127"/>
      <c r="VZB1386" s="127"/>
      <c r="VZC1386" s="127"/>
      <c r="VZD1386" s="127"/>
      <c r="VZE1386" s="127"/>
      <c r="VZF1386" s="127"/>
      <c r="VZG1386" s="127"/>
      <c r="VZH1386" s="127"/>
      <c r="VZI1386" s="127"/>
      <c r="VZJ1386" s="127"/>
      <c r="VZK1386" s="127"/>
      <c r="VZL1386" s="127"/>
      <c r="VZM1386" s="127"/>
      <c r="VZN1386" s="127"/>
      <c r="VZO1386" s="127"/>
      <c r="VZP1386" s="127"/>
      <c r="VZQ1386" s="127"/>
      <c r="VZR1386" s="127"/>
      <c r="VZS1386" s="127"/>
      <c r="VZT1386" s="127"/>
      <c r="VZU1386" s="127"/>
      <c r="VZV1386" s="127"/>
      <c r="VZW1386" s="127"/>
      <c r="VZX1386" s="127"/>
      <c r="VZY1386" s="127"/>
      <c r="VZZ1386" s="127"/>
      <c r="WAA1386" s="127"/>
      <c r="WAB1386" s="127"/>
      <c r="WAC1386" s="127"/>
      <c r="WAD1386" s="127"/>
      <c r="WAE1386" s="127"/>
      <c r="WAF1386" s="127"/>
      <c r="WAG1386" s="127"/>
      <c r="WAH1386" s="127"/>
      <c r="WAI1386" s="127"/>
      <c r="WAJ1386" s="127"/>
      <c r="WAK1386" s="127"/>
      <c r="WAL1386" s="127"/>
      <c r="WAM1386" s="127"/>
      <c r="WAN1386" s="127"/>
      <c r="WAO1386" s="127"/>
      <c r="WAP1386" s="127"/>
      <c r="WAQ1386" s="127"/>
      <c r="WAR1386" s="127"/>
      <c r="WAS1386" s="127"/>
      <c r="WAT1386" s="127"/>
      <c r="WAU1386" s="127"/>
      <c r="WAV1386" s="127"/>
      <c r="WAW1386" s="127"/>
      <c r="WAX1386" s="127"/>
      <c r="WAY1386" s="127"/>
      <c r="WAZ1386" s="127"/>
      <c r="WBA1386" s="127"/>
      <c r="WBB1386" s="127"/>
      <c r="WBC1386" s="127"/>
      <c r="WBD1386" s="127"/>
      <c r="WBE1386" s="127"/>
      <c r="WBF1386" s="127"/>
      <c r="WBG1386" s="127"/>
      <c r="WBH1386" s="127"/>
      <c r="WBI1386" s="127"/>
      <c r="WBJ1386" s="127"/>
      <c r="WBK1386" s="127"/>
      <c r="WBL1386" s="127"/>
      <c r="WBM1386" s="127"/>
      <c r="WBN1386" s="127"/>
      <c r="WBO1386" s="127"/>
      <c r="WBP1386" s="127"/>
      <c r="WBQ1386" s="127"/>
      <c r="WBR1386" s="127"/>
      <c r="WBS1386" s="127"/>
      <c r="WBT1386" s="127"/>
      <c r="WBU1386" s="127"/>
      <c r="WBV1386" s="127"/>
      <c r="WBW1386" s="127"/>
      <c r="WBX1386" s="127"/>
      <c r="WBY1386" s="127"/>
      <c r="WBZ1386" s="127"/>
      <c r="WCA1386" s="127"/>
      <c r="WCB1386" s="127"/>
      <c r="WCC1386" s="127"/>
      <c r="WCD1386" s="127"/>
      <c r="WCE1386" s="127"/>
      <c r="WCF1386" s="127"/>
      <c r="WCG1386" s="127"/>
      <c r="WCH1386" s="127"/>
      <c r="WCI1386" s="127"/>
      <c r="WCJ1386" s="127"/>
      <c r="WCK1386" s="127"/>
      <c r="WCL1386" s="127"/>
      <c r="WCM1386" s="127"/>
      <c r="WCN1386" s="127"/>
      <c r="WCO1386" s="127"/>
      <c r="WCP1386" s="127"/>
      <c r="WCQ1386" s="127"/>
      <c r="WCR1386" s="127"/>
      <c r="WCS1386" s="127"/>
      <c r="WCT1386" s="127"/>
      <c r="WCU1386" s="127"/>
      <c r="WCV1386" s="127"/>
      <c r="WCW1386" s="127"/>
      <c r="WCX1386" s="127"/>
      <c r="WCY1386" s="127"/>
      <c r="WCZ1386" s="127"/>
      <c r="WDA1386" s="127"/>
      <c r="WDB1386" s="127"/>
      <c r="WDC1386" s="127"/>
      <c r="WDD1386" s="127"/>
      <c r="WDE1386" s="127"/>
      <c r="WDF1386" s="127"/>
      <c r="WDG1386" s="127"/>
      <c r="WDH1386" s="127"/>
      <c r="WDI1386" s="127"/>
      <c r="WDJ1386" s="127"/>
      <c r="WDK1386" s="127"/>
      <c r="WDL1386" s="127"/>
      <c r="WDM1386" s="127"/>
      <c r="WDN1386" s="127"/>
      <c r="WDO1386" s="127"/>
      <c r="WDP1386" s="127"/>
      <c r="WDQ1386" s="127"/>
      <c r="WDR1386" s="127"/>
      <c r="WDS1386" s="127"/>
      <c r="WDT1386" s="127"/>
      <c r="WDU1386" s="127"/>
      <c r="WDV1386" s="127"/>
      <c r="WDW1386" s="127"/>
      <c r="WDX1386" s="127"/>
      <c r="WDY1386" s="127"/>
      <c r="WDZ1386" s="127"/>
      <c r="WEA1386" s="127"/>
      <c r="WEB1386" s="127"/>
      <c r="WEC1386" s="127"/>
      <c r="WED1386" s="127"/>
      <c r="WEE1386" s="127"/>
      <c r="WEF1386" s="127"/>
      <c r="WEG1386" s="127"/>
      <c r="WEH1386" s="127"/>
      <c r="WEI1386" s="127"/>
      <c r="WEJ1386" s="127"/>
      <c r="WEK1386" s="127"/>
      <c r="WEL1386" s="127"/>
      <c r="WEM1386" s="127"/>
      <c r="WEN1386" s="127"/>
      <c r="WEO1386" s="127"/>
      <c r="WEP1386" s="127"/>
      <c r="WEQ1386" s="127"/>
      <c r="WER1386" s="127"/>
      <c r="WES1386" s="127"/>
      <c r="WET1386" s="127"/>
      <c r="WEU1386" s="127"/>
      <c r="WEV1386" s="127"/>
      <c r="WEW1386" s="127"/>
      <c r="WEX1386" s="127"/>
      <c r="WEY1386" s="127"/>
      <c r="WEZ1386" s="127"/>
      <c r="WFA1386" s="127"/>
      <c r="WFB1386" s="127"/>
      <c r="WFC1386" s="127"/>
      <c r="WFD1386" s="127"/>
      <c r="WFE1386" s="127"/>
      <c r="WFF1386" s="127"/>
      <c r="WFG1386" s="127"/>
      <c r="WFH1386" s="127"/>
      <c r="WFI1386" s="127"/>
      <c r="WFJ1386" s="127"/>
      <c r="WFK1386" s="127"/>
      <c r="WFL1386" s="127"/>
      <c r="WFM1386" s="127"/>
      <c r="WFN1386" s="127"/>
      <c r="WFO1386" s="127"/>
      <c r="WFP1386" s="127"/>
      <c r="WFQ1386" s="127"/>
      <c r="WFR1386" s="127"/>
      <c r="WFS1386" s="127"/>
      <c r="WFT1386" s="127"/>
      <c r="WFU1386" s="127"/>
      <c r="WFV1386" s="127"/>
      <c r="WFW1386" s="127"/>
      <c r="WFX1386" s="127"/>
      <c r="WFY1386" s="127"/>
      <c r="WFZ1386" s="127"/>
      <c r="WGA1386" s="127"/>
      <c r="WGB1386" s="127"/>
      <c r="WGC1386" s="127"/>
      <c r="WGD1386" s="127"/>
      <c r="WGE1386" s="127"/>
      <c r="WGF1386" s="127"/>
      <c r="WGG1386" s="127"/>
      <c r="WGH1386" s="127"/>
      <c r="WGI1386" s="127"/>
      <c r="WGJ1386" s="127"/>
      <c r="WGK1386" s="127"/>
      <c r="WGL1386" s="127"/>
      <c r="WGM1386" s="127"/>
      <c r="WGN1386" s="127"/>
      <c r="WGO1386" s="127"/>
      <c r="WGP1386" s="127"/>
      <c r="WGQ1386" s="127"/>
      <c r="WGR1386" s="127"/>
      <c r="WGS1386" s="127"/>
      <c r="WGT1386" s="127"/>
      <c r="WGU1386" s="127"/>
      <c r="WGV1386" s="127"/>
      <c r="WGW1386" s="127"/>
      <c r="WGX1386" s="127"/>
      <c r="WGY1386" s="127"/>
      <c r="WGZ1386" s="127"/>
      <c r="WHA1386" s="127"/>
      <c r="WHB1386" s="127"/>
      <c r="WHC1386" s="127"/>
      <c r="WHD1386" s="127"/>
      <c r="WHE1386" s="127"/>
      <c r="WHF1386" s="127"/>
      <c r="WHG1386" s="127"/>
      <c r="WHH1386" s="127"/>
      <c r="WHI1386" s="127"/>
      <c r="WHJ1386" s="127"/>
      <c r="WHK1386" s="127"/>
      <c r="WHL1386" s="127"/>
      <c r="WHM1386" s="127"/>
      <c r="WHN1386" s="127"/>
      <c r="WHO1386" s="127"/>
      <c r="WHP1386" s="127"/>
      <c r="WHQ1386" s="127"/>
      <c r="WHR1386" s="127"/>
      <c r="WHS1386" s="127"/>
      <c r="WHT1386" s="127"/>
      <c r="WHU1386" s="127"/>
      <c r="WHV1386" s="127"/>
      <c r="WHW1386" s="127"/>
      <c r="WHX1386" s="127"/>
      <c r="WHY1386" s="127"/>
      <c r="WHZ1386" s="127"/>
      <c r="WIA1386" s="127"/>
      <c r="WIB1386" s="127"/>
      <c r="WIC1386" s="127"/>
      <c r="WID1386" s="127"/>
      <c r="WIE1386" s="127"/>
      <c r="WIF1386" s="127"/>
      <c r="WIG1386" s="127"/>
      <c r="WIH1386" s="127"/>
      <c r="WII1386" s="127"/>
      <c r="WIJ1386" s="127"/>
      <c r="WIK1386" s="127"/>
      <c r="WIL1386" s="127"/>
      <c r="WIM1386" s="127"/>
      <c r="WIN1386" s="127"/>
      <c r="WIO1386" s="127"/>
      <c r="WIP1386" s="127"/>
      <c r="WIQ1386" s="127"/>
      <c r="WIR1386" s="127"/>
      <c r="WIS1386" s="127"/>
      <c r="WIT1386" s="127"/>
      <c r="WIU1386" s="127"/>
      <c r="WIV1386" s="127"/>
      <c r="WIW1386" s="127"/>
      <c r="WIX1386" s="127"/>
      <c r="WIY1386" s="127"/>
      <c r="WIZ1386" s="127"/>
      <c r="WJA1386" s="127"/>
      <c r="WJB1386" s="127"/>
      <c r="WJC1386" s="127"/>
      <c r="WJD1386" s="127"/>
      <c r="WJE1386" s="127"/>
      <c r="WJF1386" s="127"/>
      <c r="WJG1386" s="127"/>
      <c r="WJH1386" s="127"/>
      <c r="WJI1386" s="127"/>
      <c r="WJJ1386" s="127"/>
      <c r="WJK1386" s="127"/>
      <c r="WJL1386" s="127"/>
      <c r="WJM1386" s="127"/>
      <c r="WJN1386" s="127"/>
      <c r="WJO1386" s="127"/>
      <c r="WJP1386" s="127"/>
      <c r="WJQ1386" s="127"/>
      <c r="WJR1386" s="127"/>
      <c r="WJS1386" s="127"/>
      <c r="WJT1386" s="127"/>
      <c r="WJU1386" s="127"/>
      <c r="WJV1386" s="127"/>
      <c r="WJW1386" s="127"/>
      <c r="WJX1386" s="127"/>
      <c r="WJY1386" s="127"/>
      <c r="WJZ1386" s="127"/>
      <c r="WKA1386" s="127"/>
      <c r="WKB1386" s="127"/>
      <c r="WKC1386" s="127"/>
      <c r="WKD1386" s="127"/>
      <c r="WKE1386" s="127"/>
      <c r="WKF1386" s="127"/>
      <c r="WKG1386" s="127"/>
      <c r="WKH1386" s="127"/>
      <c r="WKI1386" s="127"/>
      <c r="WKJ1386" s="127"/>
      <c r="WKK1386" s="127"/>
      <c r="WKL1386" s="127"/>
      <c r="WKM1386" s="127"/>
      <c r="WKN1386" s="127"/>
      <c r="WKO1386" s="127"/>
      <c r="WKP1386" s="127"/>
      <c r="WKQ1386" s="127"/>
      <c r="WKR1386" s="127"/>
      <c r="WKS1386" s="127"/>
      <c r="WKT1386" s="127"/>
      <c r="WKU1386" s="127"/>
      <c r="WKV1386" s="127"/>
      <c r="WKW1386" s="127"/>
      <c r="WKX1386" s="127"/>
      <c r="WKY1386" s="127"/>
      <c r="WKZ1386" s="127"/>
      <c r="WLA1386" s="127"/>
      <c r="WLB1386" s="127"/>
      <c r="WLC1386" s="127"/>
      <c r="WLD1386" s="127"/>
      <c r="WLE1386" s="127"/>
      <c r="WLF1386" s="127"/>
      <c r="WLG1386" s="127"/>
      <c r="WLH1386" s="127"/>
      <c r="WLI1386" s="127"/>
      <c r="WLJ1386" s="127"/>
      <c r="WLK1386" s="127"/>
      <c r="WLL1386" s="127"/>
      <c r="WLM1386" s="127"/>
      <c r="WLN1386" s="127"/>
      <c r="WLO1386" s="127"/>
      <c r="WLP1386" s="127"/>
      <c r="WLQ1386" s="127"/>
      <c r="WLR1386" s="127"/>
      <c r="WLS1386" s="127"/>
      <c r="WLT1386" s="127"/>
      <c r="WLU1386" s="127"/>
      <c r="WLV1386" s="127"/>
      <c r="WLW1386" s="127"/>
      <c r="WLX1386" s="127"/>
      <c r="WLY1386" s="127"/>
      <c r="WLZ1386" s="127"/>
      <c r="WMA1386" s="127"/>
      <c r="WMB1386" s="127"/>
      <c r="WMC1386" s="127"/>
      <c r="WMD1386" s="127"/>
      <c r="WME1386" s="127"/>
      <c r="WMF1386" s="127"/>
      <c r="WMG1386" s="127"/>
      <c r="WMH1386" s="127"/>
      <c r="WMI1386" s="127"/>
      <c r="WMJ1386" s="127"/>
      <c r="WMK1386" s="127"/>
      <c r="WML1386" s="127"/>
      <c r="WMM1386" s="127"/>
      <c r="WMN1386" s="127"/>
      <c r="WMO1386" s="127"/>
      <c r="WMP1386" s="127"/>
      <c r="WMQ1386" s="127"/>
      <c r="WMR1386" s="127"/>
      <c r="WMS1386" s="127"/>
      <c r="WMT1386" s="127"/>
      <c r="WMU1386" s="127"/>
      <c r="WMV1386" s="127"/>
      <c r="WMW1386" s="127"/>
      <c r="WMX1386" s="127"/>
      <c r="WMY1386" s="127"/>
      <c r="WMZ1386" s="127"/>
      <c r="WNA1386" s="127"/>
      <c r="WNB1386" s="127"/>
      <c r="WNC1386" s="127"/>
      <c r="WND1386" s="127"/>
      <c r="WNE1386" s="127"/>
      <c r="WNF1386" s="127"/>
      <c r="WNG1386" s="127"/>
      <c r="WNH1386" s="127"/>
      <c r="WNI1386" s="127"/>
      <c r="WNJ1386" s="127"/>
      <c r="WNK1386" s="127"/>
      <c r="WNL1386" s="127"/>
      <c r="WNM1386" s="127"/>
      <c r="WNN1386" s="127"/>
      <c r="WNO1386" s="127"/>
      <c r="WNP1386" s="127"/>
      <c r="WNQ1386" s="127"/>
      <c r="WNR1386" s="127"/>
      <c r="WNS1386" s="127"/>
      <c r="WNT1386" s="127"/>
      <c r="WNU1386" s="127"/>
      <c r="WNV1386" s="127"/>
      <c r="WNW1386" s="127"/>
      <c r="WNX1386" s="127"/>
      <c r="WNY1386" s="127"/>
      <c r="WNZ1386" s="127"/>
      <c r="WOA1386" s="127"/>
      <c r="WOB1386" s="127"/>
      <c r="WOC1386" s="127"/>
      <c r="WOD1386" s="127"/>
      <c r="WOE1386" s="127"/>
      <c r="WOF1386" s="127"/>
      <c r="WOG1386" s="127"/>
      <c r="WOH1386" s="127"/>
      <c r="WOI1386" s="127"/>
      <c r="WOJ1386" s="127"/>
      <c r="WOK1386" s="127"/>
      <c r="WOL1386" s="127"/>
      <c r="WOM1386" s="127"/>
      <c r="WON1386" s="127"/>
      <c r="WOO1386" s="127"/>
      <c r="WOP1386" s="127"/>
      <c r="WOQ1386" s="127"/>
      <c r="WOR1386" s="127"/>
      <c r="WOS1386" s="127"/>
      <c r="WOT1386" s="127"/>
      <c r="WOU1386" s="127"/>
      <c r="WOV1386" s="127"/>
      <c r="WOW1386" s="127"/>
      <c r="WOX1386" s="127"/>
      <c r="WOY1386" s="127"/>
      <c r="WOZ1386" s="127"/>
      <c r="WPA1386" s="127"/>
      <c r="WPB1386" s="127"/>
      <c r="WPC1386" s="127"/>
      <c r="WPD1386" s="127"/>
      <c r="WPE1386" s="127"/>
      <c r="WPF1386" s="127"/>
      <c r="WPG1386" s="127"/>
      <c r="WPH1386" s="127"/>
      <c r="WPI1386" s="127"/>
      <c r="WPJ1386" s="127"/>
      <c r="WPK1386" s="127"/>
      <c r="WPL1386" s="127"/>
      <c r="WPM1386" s="127"/>
      <c r="WPN1386" s="127"/>
      <c r="WPO1386" s="127"/>
      <c r="WPP1386" s="127"/>
      <c r="WPQ1386" s="127"/>
      <c r="WPR1386" s="127"/>
      <c r="WPS1386" s="127"/>
      <c r="WPT1386" s="127"/>
      <c r="WPU1386" s="127"/>
      <c r="WPV1386" s="127"/>
      <c r="WPW1386" s="127"/>
      <c r="WPX1386" s="127"/>
      <c r="WPY1386" s="127"/>
      <c r="WPZ1386" s="127"/>
      <c r="WQA1386" s="127"/>
      <c r="WQB1386" s="127"/>
      <c r="WQC1386" s="127"/>
      <c r="WQD1386" s="127"/>
      <c r="WQE1386" s="127"/>
      <c r="WQF1386" s="127"/>
      <c r="WQG1386" s="127"/>
      <c r="WQH1386" s="127"/>
      <c r="WQI1386" s="127"/>
      <c r="WQJ1386" s="127"/>
      <c r="WQK1386" s="127"/>
      <c r="WQL1386" s="127"/>
      <c r="WQM1386" s="127"/>
      <c r="WQN1386" s="127"/>
      <c r="WQO1386" s="127"/>
      <c r="WQP1386" s="127"/>
      <c r="WQQ1386" s="127"/>
      <c r="WQR1386" s="127"/>
      <c r="WQS1386" s="127"/>
      <c r="WQT1386" s="127"/>
      <c r="WQU1386" s="127"/>
      <c r="WQV1386" s="127"/>
      <c r="WQW1386" s="127"/>
      <c r="WQX1386" s="127"/>
      <c r="WQY1386" s="127"/>
      <c r="WQZ1386" s="127"/>
      <c r="WRA1386" s="127"/>
      <c r="WRB1386" s="127"/>
      <c r="WRC1386" s="127"/>
      <c r="WRD1386" s="127"/>
      <c r="WRE1386" s="127"/>
      <c r="WRF1386" s="127"/>
      <c r="WRG1386" s="127"/>
      <c r="WRH1386" s="127"/>
      <c r="WRI1386" s="127"/>
      <c r="WRJ1386" s="127"/>
      <c r="WRK1386" s="127"/>
      <c r="WRL1386" s="127"/>
      <c r="WRM1386" s="127"/>
      <c r="WRN1386" s="127"/>
      <c r="WRO1386" s="127"/>
      <c r="WRP1386" s="127"/>
      <c r="WRQ1386" s="127"/>
      <c r="WRR1386" s="127"/>
      <c r="WRS1386" s="127"/>
      <c r="WRT1386" s="127"/>
      <c r="WRU1386" s="127"/>
      <c r="WRV1386" s="127"/>
      <c r="WRW1386" s="127"/>
      <c r="WRX1386" s="127"/>
      <c r="WRY1386" s="127"/>
      <c r="WRZ1386" s="127"/>
      <c r="WSA1386" s="127"/>
      <c r="WSB1386" s="127"/>
      <c r="WSC1386" s="127"/>
      <c r="WSD1386" s="127"/>
      <c r="WSE1386" s="127"/>
      <c r="WSF1386" s="127"/>
      <c r="WSG1386" s="127"/>
      <c r="WSH1386" s="127"/>
      <c r="WSI1386" s="127"/>
      <c r="WSJ1386" s="127"/>
      <c r="WSK1386" s="127"/>
      <c r="WSL1386" s="127"/>
      <c r="WSM1386" s="127"/>
      <c r="WSN1386" s="127"/>
      <c r="WSO1386" s="127"/>
      <c r="WSP1386" s="127"/>
      <c r="WSQ1386" s="127"/>
      <c r="WSR1386" s="127"/>
      <c r="WSS1386" s="127"/>
      <c r="WST1386" s="127"/>
      <c r="WSU1386" s="127"/>
      <c r="WSV1386" s="127"/>
      <c r="WSW1386" s="127"/>
      <c r="WSX1386" s="127"/>
      <c r="WSY1386" s="127"/>
      <c r="WSZ1386" s="127"/>
      <c r="WTA1386" s="127"/>
      <c r="WTB1386" s="127"/>
      <c r="WTC1386" s="127"/>
      <c r="WTD1386" s="127"/>
      <c r="WTE1386" s="127"/>
      <c r="WTF1386" s="127"/>
      <c r="WTG1386" s="127"/>
      <c r="WTH1386" s="127"/>
      <c r="WTI1386" s="127"/>
      <c r="WTJ1386" s="127"/>
      <c r="WTK1386" s="127"/>
      <c r="WTL1386" s="127"/>
      <c r="WTM1386" s="127"/>
      <c r="WTN1386" s="127"/>
      <c r="WTO1386" s="127"/>
      <c r="WTP1386" s="127"/>
      <c r="WTQ1386" s="127"/>
      <c r="WTR1386" s="127"/>
      <c r="WTS1386" s="127"/>
      <c r="WTT1386" s="127"/>
      <c r="WTU1386" s="127"/>
      <c r="WTV1386" s="127"/>
      <c r="WTW1386" s="127"/>
      <c r="WTX1386" s="127"/>
      <c r="WTY1386" s="127"/>
      <c r="WTZ1386" s="127"/>
      <c r="WUA1386" s="127"/>
      <c r="WUB1386" s="127"/>
      <c r="WUC1386" s="127"/>
      <c r="WUD1386" s="127"/>
      <c r="WUE1386" s="127"/>
      <c r="WUF1386" s="127"/>
      <c r="WUG1386" s="127"/>
      <c r="WUH1386" s="127"/>
      <c r="WUI1386" s="127"/>
      <c r="WUJ1386" s="127"/>
      <c r="WUK1386" s="127"/>
      <c r="WUL1386" s="127"/>
      <c r="WUM1386" s="127"/>
      <c r="WUN1386" s="127"/>
      <c r="WUO1386" s="127"/>
      <c r="WUP1386" s="127"/>
      <c r="WUQ1386" s="127"/>
      <c r="WUR1386" s="127"/>
      <c r="WUS1386" s="127"/>
      <c r="WUT1386" s="127"/>
      <c r="WUU1386" s="127"/>
      <c r="WUV1386" s="127"/>
      <c r="WUW1386" s="127"/>
      <c r="WUX1386" s="127"/>
      <c r="WUY1386" s="127"/>
      <c r="WUZ1386" s="127"/>
      <c r="WVA1386" s="127"/>
      <c r="WVB1386" s="127"/>
      <c r="WVC1386" s="127"/>
      <c r="WVD1386" s="127"/>
      <c r="WVE1386" s="127"/>
      <c r="WVF1386" s="127"/>
      <c r="WVG1386" s="127"/>
      <c r="WVH1386" s="127"/>
      <c r="WVI1386" s="127"/>
      <c r="WVJ1386" s="127"/>
      <c r="WVK1386" s="127"/>
      <c r="WVL1386" s="127"/>
      <c r="WVM1386" s="127"/>
      <c r="WVN1386" s="127"/>
      <c r="WVO1386" s="127"/>
      <c r="WVP1386" s="127"/>
      <c r="WVQ1386" s="127"/>
      <c r="WVR1386" s="127"/>
      <c r="WVS1386" s="127"/>
      <c r="WVT1386" s="127"/>
      <c r="WVU1386" s="127"/>
      <c r="WVV1386" s="127"/>
      <c r="WVW1386" s="127"/>
      <c r="WVX1386" s="127"/>
      <c r="WVY1386" s="127"/>
      <c r="WVZ1386" s="127"/>
      <c r="WWA1386" s="127"/>
      <c r="WWB1386" s="127"/>
      <c r="WWC1386" s="127"/>
      <c r="WWD1386" s="127"/>
      <c r="WWE1386" s="127"/>
      <c r="WWF1386" s="127"/>
      <c r="WWG1386" s="127"/>
      <c r="WWH1386" s="127"/>
      <c r="WWI1386" s="127"/>
      <c r="WWJ1386" s="127"/>
      <c r="WWK1386" s="127"/>
      <c r="WWL1386" s="127"/>
      <c r="WWM1386" s="127"/>
      <c r="WWN1386" s="127"/>
      <c r="WWO1386" s="127"/>
      <c r="WWP1386" s="127"/>
      <c r="WWQ1386" s="127"/>
      <c r="WWR1386" s="127"/>
      <c r="WWS1386" s="127"/>
      <c r="WWT1386" s="127"/>
      <c r="WWU1386" s="127"/>
      <c r="WWV1386" s="127"/>
      <c r="WWW1386" s="127"/>
      <c r="WWX1386" s="127"/>
      <c r="WWY1386" s="127"/>
      <c r="WWZ1386" s="127"/>
      <c r="WXA1386" s="127"/>
      <c r="WXB1386" s="127"/>
      <c r="WXC1386" s="127"/>
      <c r="WXD1386" s="127"/>
      <c r="WXE1386" s="127"/>
      <c r="WXF1386" s="127"/>
      <c r="WXG1386" s="127"/>
      <c r="WXH1386" s="127"/>
      <c r="WXI1386" s="127"/>
      <c r="WXJ1386" s="127"/>
      <c r="WXK1386" s="127"/>
      <c r="WXL1386" s="127"/>
      <c r="WXM1386" s="127"/>
      <c r="WXN1386" s="127"/>
      <c r="WXO1386" s="127"/>
      <c r="WXP1386" s="127"/>
      <c r="WXQ1386" s="127"/>
      <c r="WXR1386" s="127"/>
      <c r="WXS1386" s="127"/>
      <c r="WXT1386" s="127"/>
      <c r="WXU1386" s="127"/>
      <c r="WXV1386" s="127"/>
      <c r="WXW1386" s="127"/>
      <c r="WXX1386" s="127"/>
      <c r="WXY1386" s="127"/>
      <c r="WXZ1386" s="127"/>
      <c r="WYA1386" s="127"/>
      <c r="WYB1386" s="127"/>
      <c r="WYC1386" s="127"/>
      <c r="WYD1386" s="127"/>
      <c r="WYE1386" s="127"/>
      <c r="WYF1386" s="127"/>
      <c r="WYG1386" s="127"/>
      <c r="WYH1386" s="127"/>
      <c r="WYI1386" s="127"/>
      <c r="WYJ1386" s="127"/>
      <c r="WYK1386" s="127"/>
      <c r="WYL1386" s="127"/>
      <c r="WYM1386" s="127"/>
      <c r="WYN1386" s="127"/>
      <c r="WYO1386" s="127"/>
      <c r="WYP1386" s="127"/>
      <c r="WYQ1386" s="127"/>
      <c r="WYR1386" s="127"/>
      <c r="WYS1386" s="127"/>
      <c r="WYT1386" s="127"/>
      <c r="WYU1386" s="127"/>
      <c r="WYV1386" s="127"/>
      <c r="WYW1386" s="127"/>
      <c r="WYX1386" s="127"/>
      <c r="WYY1386" s="127"/>
      <c r="WYZ1386" s="127"/>
      <c r="WZA1386" s="127"/>
      <c r="WZB1386" s="127"/>
      <c r="WZC1386" s="127"/>
      <c r="WZD1386" s="127"/>
      <c r="WZE1386" s="127"/>
      <c r="WZF1386" s="127"/>
      <c r="WZG1386" s="127"/>
      <c r="WZH1386" s="127"/>
      <c r="WZI1386" s="127"/>
      <c r="WZJ1386" s="127"/>
      <c r="WZK1386" s="127"/>
      <c r="WZL1386" s="127"/>
      <c r="WZM1386" s="127"/>
      <c r="WZN1386" s="127"/>
      <c r="WZO1386" s="127"/>
      <c r="WZP1386" s="127"/>
      <c r="WZQ1386" s="127"/>
      <c r="WZR1386" s="127"/>
      <c r="WZS1386" s="127"/>
      <c r="WZT1386" s="127"/>
      <c r="WZU1386" s="127"/>
      <c r="WZV1386" s="127"/>
      <c r="WZW1386" s="127"/>
      <c r="WZX1386" s="127"/>
      <c r="WZY1386" s="127"/>
      <c r="WZZ1386" s="127"/>
      <c r="XAA1386" s="127"/>
      <c r="XAB1386" s="127"/>
      <c r="XAC1386" s="127"/>
      <c r="XAD1386" s="127"/>
      <c r="XAE1386" s="127"/>
      <c r="XAF1386" s="127"/>
      <c r="XAG1386" s="127"/>
      <c r="XAH1386" s="127"/>
      <c r="XAI1386" s="127"/>
      <c r="XAJ1386" s="127"/>
      <c r="XAK1386" s="127"/>
      <c r="XAL1386" s="127"/>
      <c r="XAM1386" s="127"/>
      <c r="XAN1386" s="127"/>
      <c r="XAO1386" s="127"/>
      <c r="XAP1386" s="127"/>
      <c r="XAQ1386" s="127"/>
      <c r="XAR1386" s="127"/>
      <c r="XAS1386" s="127"/>
      <c r="XAT1386" s="127"/>
      <c r="XAU1386" s="127"/>
      <c r="XAV1386" s="127"/>
      <c r="XAW1386" s="127"/>
      <c r="XAX1386" s="127"/>
      <c r="XAY1386" s="127"/>
      <c r="XAZ1386" s="127"/>
      <c r="XBA1386" s="127"/>
      <c r="XBB1386" s="127"/>
      <c r="XBC1386" s="127"/>
      <c r="XBD1386" s="127"/>
      <c r="XBE1386" s="127"/>
      <c r="XBF1386" s="127"/>
      <c r="XBG1386" s="127"/>
      <c r="XBH1386" s="127"/>
      <c r="XBI1386" s="127"/>
      <c r="XBJ1386" s="127"/>
      <c r="XBK1386" s="127"/>
      <c r="XBL1386" s="127"/>
      <c r="XBM1386" s="127"/>
      <c r="XBN1386" s="127"/>
      <c r="XBO1386" s="127"/>
      <c r="XBP1386" s="127"/>
      <c r="XBQ1386" s="127"/>
      <c r="XBR1386" s="127"/>
      <c r="XBS1386" s="127"/>
      <c r="XBT1386" s="127"/>
      <c r="XBU1386" s="127"/>
      <c r="XBV1386" s="127"/>
      <c r="XBW1386" s="127"/>
      <c r="XBX1386" s="127"/>
      <c r="XBY1386" s="127"/>
      <c r="XBZ1386" s="127"/>
      <c r="XCA1386" s="127"/>
      <c r="XCB1386" s="127"/>
      <c r="XCC1386" s="127"/>
      <c r="XCD1386" s="127"/>
      <c r="XCE1386" s="127"/>
      <c r="XCF1386" s="127"/>
      <c r="XCG1386" s="127"/>
      <c r="XCH1386" s="127"/>
      <c r="XCI1386" s="127"/>
      <c r="XCJ1386" s="127"/>
      <c r="XCK1386" s="127"/>
      <c r="XCL1386" s="127"/>
      <c r="XCM1386" s="127"/>
      <c r="XCN1386" s="127"/>
      <c r="XCO1386" s="127"/>
      <c r="XCP1386" s="127"/>
      <c r="XCQ1386" s="127"/>
      <c r="XCR1386" s="127"/>
      <c r="XCS1386" s="127"/>
      <c r="XCT1386" s="127"/>
      <c r="XCU1386" s="127"/>
      <c r="XCV1386" s="127"/>
      <c r="XCW1386" s="127"/>
      <c r="XCX1386" s="127"/>
      <c r="XCY1386" s="127"/>
      <c r="XCZ1386" s="127"/>
      <c r="XDA1386" s="127"/>
      <c r="XDB1386" s="127"/>
      <c r="XDC1386" s="127"/>
      <c r="XDD1386" s="127"/>
      <c r="XDE1386" s="127"/>
      <c r="XDF1386" s="127"/>
      <c r="XDG1386" s="127"/>
      <c r="XDH1386" s="127"/>
      <c r="XDI1386" s="127"/>
      <c r="XDJ1386" s="127"/>
      <c r="XDK1386" s="127"/>
      <c r="XDL1386" s="127"/>
      <c r="XDM1386" s="127"/>
      <c r="XDN1386" s="127"/>
      <c r="XDO1386" s="127"/>
      <c r="XDP1386" s="127"/>
      <c r="XDQ1386" s="127"/>
      <c r="XDR1386" s="127"/>
      <c r="XDS1386" s="127"/>
      <c r="XDT1386" s="127"/>
      <c r="XDU1386" s="127"/>
      <c r="XDV1386" s="127"/>
    </row>
    <row r="1387" spans="1:16350" ht="15" hidden="1" customHeight="1" x14ac:dyDescent="0.25">
      <c r="A1387" s="2" t="s">
        <v>894</v>
      </c>
      <c r="B1387" s="47">
        <v>44285</v>
      </c>
      <c r="C1387" s="2" t="s">
        <v>27</v>
      </c>
      <c r="D1387" s="2" t="s">
        <v>42</v>
      </c>
      <c r="E1387" s="2" t="s">
        <v>214</v>
      </c>
      <c r="F1387" s="2" t="s">
        <v>3427</v>
      </c>
      <c r="G1387" s="2" t="s">
        <v>3</v>
      </c>
      <c r="H1387" s="2" t="s">
        <v>3428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1052</v>
      </c>
      <c r="P1387" s="2" t="s">
        <v>1053</v>
      </c>
      <c r="Q1387" s="1">
        <v>5724419</v>
      </c>
      <c r="R1387" s="1">
        <v>0</v>
      </c>
      <c r="S1387" s="1">
        <v>4443750</v>
      </c>
      <c r="T1387" s="1">
        <v>1104025</v>
      </c>
      <c r="U1387" s="2" t="s">
        <v>9</v>
      </c>
      <c r="V1387" s="1">
        <v>176644</v>
      </c>
      <c r="W1387" s="1">
        <v>0</v>
      </c>
      <c r="X1387" s="2" t="s">
        <v>0</v>
      </c>
      <c r="Y1387" s="1">
        <v>0</v>
      </c>
      <c r="Z1387" s="3">
        <v>0</v>
      </c>
      <c r="AA1387" s="3" t="s">
        <v>0</v>
      </c>
      <c r="AB1387" s="3">
        <v>0</v>
      </c>
      <c r="AC1387" s="3">
        <v>0</v>
      </c>
      <c r="AD1387" s="3" t="s">
        <v>0</v>
      </c>
      <c r="AE1387" s="3">
        <v>0</v>
      </c>
    </row>
    <row r="1388" spans="1:16350" ht="15" hidden="1" customHeight="1" x14ac:dyDescent="0.25">
      <c r="A1388" s="2" t="s">
        <v>895</v>
      </c>
      <c r="B1388" s="47">
        <v>44285</v>
      </c>
      <c r="C1388" s="2" t="s">
        <v>27</v>
      </c>
      <c r="D1388" s="2" t="s">
        <v>42</v>
      </c>
      <c r="E1388" s="2" t="s">
        <v>214</v>
      </c>
      <c r="F1388" s="2" t="s">
        <v>3429</v>
      </c>
      <c r="G1388" s="2" t="s">
        <v>3</v>
      </c>
      <c r="H1388" s="2" t="s">
        <v>3430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937794044.36759996</v>
      </c>
      <c r="R1388" s="1">
        <v>0</v>
      </c>
      <c r="S1388" s="1">
        <v>681548214.03999996</v>
      </c>
      <c r="T1388" s="1">
        <v>0</v>
      </c>
      <c r="U1388" s="2" t="s">
        <v>0</v>
      </c>
      <c r="V1388" s="1">
        <v>0</v>
      </c>
      <c r="W1388" s="1">
        <v>220901577.85999998</v>
      </c>
      <c r="X1388" s="2" t="s">
        <v>9</v>
      </c>
      <c r="Y1388" s="1">
        <v>35344252.457599998</v>
      </c>
      <c r="Z1388" s="3">
        <v>0</v>
      </c>
      <c r="AA1388" s="3" t="s">
        <v>0</v>
      </c>
      <c r="AB1388" s="3">
        <v>0</v>
      </c>
      <c r="AC1388" s="3">
        <v>0</v>
      </c>
      <c r="AD1388" s="3" t="s">
        <v>0</v>
      </c>
      <c r="AE1388" s="3">
        <v>0</v>
      </c>
    </row>
    <row r="1389" spans="1:16350" ht="15" hidden="1" customHeight="1" x14ac:dyDescent="0.25">
      <c r="A1389" s="2" t="s">
        <v>896</v>
      </c>
      <c r="B1389" s="47">
        <v>44285</v>
      </c>
      <c r="C1389" s="2" t="s">
        <v>35</v>
      </c>
      <c r="D1389" s="2" t="s">
        <v>38</v>
      </c>
      <c r="E1389" s="2" t="s">
        <v>210</v>
      </c>
      <c r="F1389" s="2" t="s">
        <v>2796</v>
      </c>
      <c r="G1389" s="2" t="s">
        <v>3</v>
      </c>
      <c r="H1389" s="2" t="s">
        <v>3431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416959991.88</v>
      </c>
      <c r="R1389" s="1">
        <v>0</v>
      </c>
      <c r="S1389" s="1">
        <v>395241311.88</v>
      </c>
      <c r="T1389" s="1"/>
      <c r="U1389" s="2"/>
      <c r="V1389" s="1"/>
      <c r="W1389" s="1">
        <v>18723000</v>
      </c>
      <c r="X1389" s="2" t="s">
        <v>0</v>
      </c>
      <c r="Y1389" s="1">
        <v>2995680</v>
      </c>
      <c r="Z1389" s="3">
        <v>0</v>
      </c>
      <c r="AA1389" s="3" t="s">
        <v>0</v>
      </c>
      <c r="AB1389" s="3">
        <v>0</v>
      </c>
      <c r="AC1389" s="3">
        <v>0</v>
      </c>
      <c r="AD1389" s="3" t="s">
        <v>0</v>
      </c>
      <c r="AE1389" s="3">
        <v>0</v>
      </c>
    </row>
    <row r="1390" spans="1:16350" ht="15" hidden="1" customHeight="1" x14ac:dyDescent="0.25">
      <c r="A1390" s="2" t="s">
        <v>897</v>
      </c>
      <c r="B1390" s="47">
        <v>44285</v>
      </c>
      <c r="C1390" s="2" t="s">
        <v>6</v>
      </c>
      <c r="D1390" s="2" t="s">
        <v>38</v>
      </c>
      <c r="E1390" s="2" t="s">
        <v>212</v>
      </c>
      <c r="F1390" s="2" t="s">
        <v>3432</v>
      </c>
      <c r="G1390" s="2" t="s">
        <v>3</v>
      </c>
      <c r="H1390" s="2" t="s">
        <v>3433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1565935144.6142001</v>
      </c>
      <c r="R1390" s="1">
        <v>0</v>
      </c>
      <c r="S1390" s="1">
        <v>1277437253.125</v>
      </c>
      <c r="T1390" s="1">
        <v>0</v>
      </c>
      <c r="U1390" s="2" t="s">
        <v>0</v>
      </c>
      <c r="V1390" s="1">
        <v>0</v>
      </c>
      <c r="W1390" s="1">
        <v>248705078.87</v>
      </c>
      <c r="X1390" s="2" t="s">
        <v>9</v>
      </c>
      <c r="Y1390" s="1">
        <v>39792812.619199999</v>
      </c>
      <c r="Z1390" s="3">
        <v>0</v>
      </c>
      <c r="AA1390" s="3" t="s">
        <v>0</v>
      </c>
      <c r="AB1390" s="3">
        <v>0</v>
      </c>
      <c r="AC1390" s="3">
        <v>0</v>
      </c>
      <c r="AD1390" s="3" t="s">
        <v>0</v>
      </c>
      <c r="AE1390" s="3">
        <v>0</v>
      </c>
    </row>
    <row r="1391" spans="1:16350" ht="15" hidden="1" customHeight="1" x14ac:dyDescent="0.25">
      <c r="A1391" s="2" t="s">
        <v>899</v>
      </c>
      <c r="B1391" s="47">
        <v>44285</v>
      </c>
      <c r="C1391" s="2" t="s">
        <v>27</v>
      </c>
      <c r="D1391" s="2" t="s">
        <v>38</v>
      </c>
      <c r="E1391" s="2" t="s">
        <v>4</v>
      </c>
      <c r="F1391" s="2" t="s">
        <v>2853</v>
      </c>
      <c r="G1391" s="2" t="s">
        <v>3</v>
      </c>
      <c r="H1391" s="2" t="s">
        <v>3434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2</v>
      </c>
      <c r="P1391" s="2" t="s">
        <v>1</v>
      </c>
      <c r="Q1391" s="1">
        <v>260506358.76999998</v>
      </c>
      <c r="R1391" s="1">
        <v>0</v>
      </c>
      <c r="S1391" s="1">
        <v>191590856.5</v>
      </c>
      <c r="T1391" s="1">
        <v>0</v>
      </c>
      <c r="U1391" s="2" t="s">
        <v>0</v>
      </c>
      <c r="V1391" s="1">
        <v>0</v>
      </c>
      <c r="W1391" s="1">
        <v>59409915.75</v>
      </c>
      <c r="X1391" s="2" t="s">
        <v>9</v>
      </c>
      <c r="Y1391" s="1">
        <v>9505586.5199999996</v>
      </c>
      <c r="Z1391" s="3">
        <v>0</v>
      </c>
      <c r="AA1391" s="3" t="s">
        <v>0</v>
      </c>
      <c r="AB1391" s="3">
        <v>0</v>
      </c>
      <c r="AC1391" s="3">
        <v>0</v>
      </c>
      <c r="AD1391" s="3" t="s">
        <v>0</v>
      </c>
      <c r="AE1391" s="3">
        <v>0</v>
      </c>
    </row>
    <row r="1392" spans="1:16350" ht="15" hidden="1" customHeight="1" x14ac:dyDescent="0.25">
      <c r="A1392" s="2" t="s">
        <v>900</v>
      </c>
      <c r="B1392" s="47">
        <v>44285</v>
      </c>
      <c r="C1392" s="2" t="s">
        <v>27</v>
      </c>
      <c r="D1392" s="2" t="s">
        <v>38</v>
      </c>
      <c r="E1392" s="2" t="s">
        <v>4</v>
      </c>
      <c r="F1392" s="2" t="s">
        <v>3179</v>
      </c>
      <c r="G1392" s="2" t="s">
        <v>13</v>
      </c>
      <c r="H1392" s="2" t="s">
        <v>1</v>
      </c>
      <c r="I1392" s="1" t="s">
        <v>3435</v>
      </c>
      <c r="J1392" s="1" t="s">
        <v>1</v>
      </c>
      <c r="K1392" s="1" t="s">
        <v>3436</v>
      </c>
      <c r="L1392" s="1" t="s">
        <v>3437</v>
      </c>
      <c r="M1392" s="1">
        <v>124316049.52</v>
      </c>
      <c r="N1392" s="2" t="s">
        <v>12</v>
      </c>
      <c r="O1392" s="2" t="s">
        <v>3438</v>
      </c>
      <c r="P1392" s="2" t="s">
        <v>3439</v>
      </c>
      <c r="Q1392" s="1">
        <v>-721665</v>
      </c>
      <c r="R1392" s="1">
        <v>0</v>
      </c>
      <c r="S1392" s="1">
        <v>-721665</v>
      </c>
      <c r="T1392" s="1">
        <v>0</v>
      </c>
      <c r="U1392" s="2" t="s">
        <v>0</v>
      </c>
      <c r="V1392" s="1">
        <v>0</v>
      </c>
      <c r="W1392" s="1">
        <v>0</v>
      </c>
      <c r="X1392" s="2" t="s">
        <v>0</v>
      </c>
      <c r="Y1392" s="1">
        <v>0</v>
      </c>
      <c r="Z1392" s="3">
        <v>0</v>
      </c>
      <c r="AA1392" s="3" t="s">
        <v>0</v>
      </c>
      <c r="AB1392" s="3">
        <v>0</v>
      </c>
      <c r="AC1392" s="3">
        <v>0</v>
      </c>
      <c r="AD1392" s="3" t="s">
        <v>0</v>
      </c>
      <c r="AE1392" s="3">
        <v>0</v>
      </c>
    </row>
    <row r="1393" spans="1:31" ht="15" hidden="1" customHeight="1" x14ac:dyDescent="0.25">
      <c r="A1393" s="2" t="s">
        <v>901</v>
      </c>
      <c r="B1393" s="47">
        <v>44285</v>
      </c>
      <c r="C1393" s="2" t="s">
        <v>6</v>
      </c>
      <c r="D1393" s="2" t="s">
        <v>33</v>
      </c>
      <c r="E1393" s="2" t="s">
        <v>206</v>
      </c>
      <c r="F1393" s="2" t="s">
        <v>2292</v>
      </c>
      <c r="G1393" s="2" t="s">
        <v>3</v>
      </c>
      <c r="H1393" s="2" t="s">
        <v>3440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1477483497.1199999</v>
      </c>
      <c r="R1393" s="1">
        <v>0</v>
      </c>
      <c r="S1393" s="1">
        <v>1242000610.75</v>
      </c>
      <c r="T1393" s="1">
        <v>0</v>
      </c>
      <c r="U1393" s="2" t="s">
        <v>0</v>
      </c>
      <c r="V1393" s="1">
        <v>0</v>
      </c>
      <c r="W1393" s="1">
        <v>203002488.25</v>
      </c>
      <c r="X1393" s="2" t="s">
        <v>0</v>
      </c>
      <c r="Y1393" s="1">
        <v>32480398.119999997</v>
      </c>
      <c r="Z1393" s="3">
        <v>0</v>
      </c>
      <c r="AA1393" s="3" t="s">
        <v>0</v>
      </c>
      <c r="AB1393" s="3">
        <v>0</v>
      </c>
      <c r="AC1393" s="3">
        <v>0</v>
      </c>
      <c r="AD1393" s="3" t="s">
        <v>0</v>
      </c>
      <c r="AE1393" s="3">
        <v>0</v>
      </c>
    </row>
    <row r="1394" spans="1:31" ht="15" hidden="1" customHeight="1" x14ac:dyDescent="0.25">
      <c r="A1394" s="2" t="s">
        <v>902</v>
      </c>
      <c r="B1394" s="47">
        <v>44285</v>
      </c>
      <c r="C1394" s="2" t="s">
        <v>6</v>
      </c>
      <c r="D1394" s="2" t="s">
        <v>33</v>
      </c>
      <c r="E1394" s="2" t="s">
        <v>206</v>
      </c>
      <c r="F1394" s="2" t="s">
        <v>2292</v>
      </c>
      <c r="G1394" s="2" t="s">
        <v>3</v>
      </c>
      <c r="H1394" s="2" t="s">
        <v>3441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791</v>
      </c>
      <c r="P1394" s="2" t="s">
        <v>1027</v>
      </c>
      <c r="Q1394" s="1">
        <v>317170237.23500001</v>
      </c>
      <c r="R1394" s="1">
        <v>0</v>
      </c>
      <c r="S1394" s="1">
        <v>212751990</v>
      </c>
      <c r="T1394" s="1">
        <v>90015730.375</v>
      </c>
      <c r="U1394" s="2" t="s">
        <v>9</v>
      </c>
      <c r="V1394" s="1">
        <v>14402516.859999999</v>
      </c>
      <c r="W1394" s="1">
        <v>0</v>
      </c>
      <c r="X1394" s="2" t="s">
        <v>0</v>
      </c>
      <c r="Y1394" s="1">
        <v>0</v>
      </c>
      <c r="Z1394" s="3">
        <v>0</v>
      </c>
      <c r="AA1394" s="3" t="s">
        <v>0</v>
      </c>
      <c r="AB1394" s="3">
        <v>0</v>
      </c>
      <c r="AC1394" s="3">
        <v>0</v>
      </c>
      <c r="AD1394" s="3" t="s">
        <v>0</v>
      </c>
      <c r="AE1394" s="3">
        <v>0</v>
      </c>
    </row>
    <row r="1395" spans="1:31" ht="15" hidden="1" customHeight="1" x14ac:dyDescent="0.25">
      <c r="A1395" s="2" t="s">
        <v>903</v>
      </c>
      <c r="B1395" s="47">
        <v>44285</v>
      </c>
      <c r="C1395" s="2" t="s">
        <v>6</v>
      </c>
      <c r="D1395" s="2" t="s">
        <v>33</v>
      </c>
      <c r="E1395" s="2" t="s">
        <v>206</v>
      </c>
      <c r="F1395" s="2" t="s">
        <v>2292</v>
      </c>
      <c r="G1395" s="2" t="s">
        <v>3</v>
      </c>
      <c r="H1395" s="2" t="s">
        <v>3442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791</v>
      </c>
      <c r="P1395" s="2" t="s">
        <v>1027</v>
      </c>
      <c r="Q1395" s="1">
        <v>162985949.17119998</v>
      </c>
      <c r="R1395" s="1">
        <v>0</v>
      </c>
      <c r="S1395" s="1">
        <v>11922275</v>
      </c>
      <c r="T1395" s="1">
        <v>130227305.31999999</v>
      </c>
      <c r="U1395" s="2" t="s">
        <v>9</v>
      </c>
      <c r="V1395" s="1">
        <v>20836368.851199999</v>
      </c>
      <c r="W1395" s="1">
        <v>0</v>
      </c>
      <c r="X1395" s="2" t="s">
        <v>0</v>
      </c>
      <c r="Y1395" s="1">
        <v>0</v>
      </c>
      <c r="Z1395" s="3">
        <v>0</v>
      </c>
      <c r="AA1395" s="3" t="s">
        <v>0</v>
      </c>
      <c r="AB1395" s="3">
        <v>0</v>
      </c>
      <c r="AC1395" s="3">
        <v>0</v>
      </c>
      <c r="AD1395" s="3" t="s">
        <v>0</v>
      </c>
      <c r="AE1395" s="3">
        <v>0</v>
      </c>
    </row>
    <row r="1396" spans="1:31" ht="15" hidden="1" customHeight="1" x14ac:dyDescent="0.25">
      <c r="A1396" s="2" t="s">
        <v>904</v>
      </c>
      <c r="B1396" s="47">
        <v>44285</v>
      </c>
      <c r="C1396" s="2" t="s">
        <v>6</v>
      </c>
      <c r="D1396" s="2" t="s">
        <v>33</v>
      </c>
      <c r="E1396" s="2" t="s">
        <v>206</v>
      </c>
      <c r="F1396" s="2" t="s">
        <v>2292</v>
      </c>
      <c r="G1396" s="2" t="s">
        <v>3</v>
      </c>
      <c r="H1396" s="2" t="s">
        <v>3443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791</v>
      </c>
      <c r="P1396" s="2" t="s">
        <v>1027</v>
      </c>
      <c r="Q1396" s="1">
        <v>39288043</v>
      </c>
      <c r="R1396" s="1">
        <v>0</v>
      </c>
      <c r="S1396" s="1">
        <v>6359500</v>
      </c>
      <c r="T1396" s="1">
        <v>28386675</v>
      </c>
      <c r="U1396" s="2" t="s">
        <v>9</v>
      </c>
      <c r="V1396" s="1">
        <v>4541868</v>
      </c>
      <c r="W1396" s="1">
        <v>0</v>
      </c>
      <c r="X1396" s="2" t="s">
        <v>0</v>
      </c>
      <c r="Y1396" s="1">
        <v>0</v>
      </c>
      <c r="Z1396" s="3">
        <v>0</v>
      </c>
      <c r="AA1396" s="3" t="s">
        <v>0</v>
      </c>
      <c r="AB1396" s="3">
        <v>0</v>
      </c>
      <c r="AC1396" s="3">
        <v>0</v>
      </c>
      <c r="AD1396" s="3" t="s">
        <v>0</v>
      </c>
      <c r="AE1396" s="3">
        <v>0</v>
      </c>
    </row>
    <row r="1397" spans="1:31" ht="15" hidden="1" customHeight="1" x14ac:dyDescent="0.25">
      <c r="A1397" s="2" t="s">
        <v>905</v>
      </c>
      <c r="B1397" s="47">
        <v>44285</v>
      </c>
      <c r="C1397" s="2" t="s">
        <v>6</v>
      </c>
      <c r="D1397" s="2" t="s">
        <v>33</v>
      </c>
      <c r="E1397" s="2" t="s">
        <v>206</v>
      </c>
      <c r="F1397" s="2" t="s">
        <v>2292</v>
      </c>
      <c r="G1397" s="2" t="s">
        <v>3</v>
      </c>
      <c r="H1397" s="2" t="s">
        <v>3444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2</v>
      </c>
      <c r="P1397" s="2" t="s">
        <v>1</v>
      </c>
      <c r="Q1397" s="1">
        <v>411323796.80000001</v>
      </c>
      <c r="R1397" s="1">
        <v>0</v>
      </c>
      <c r="S1397" s="1">
        <v>329340533.625</v>
      </c>
      <c r="T1397" s="1">
        <v>0</v>
      </c>
      <c r="U1397" s="2" t="s">
        <v>0</v>
      </c>
      <c r="V1397" s="1">
        <v>0</v>
      </c>
      <c r="W1397" s="1">
        <v>70675226.875</v>
      </c>
      <c r="X1397" s="2" t="s">
        <v>0</v>
      </c>
      <c r="Y1397" s="1">
        <v>11308036.300000001</v>
      </c>
      <c r="Z1397" s="3">
        <v>0</v>
      </c>
      <c r="AA1397" s="3" t="s">
        <v>0</v>
      </c>
      <c r="AB1397" s="3">
        <v>0</v>
      </c>
      <c r="AC1397" s="3">
        <v>0</v>
      </c>
      <c r="AD1397" s="3" t="s">
        <v>0</v>
      </c>
      <c r="AE1397" s="3">
        <v>0</v>
      </c>
    </row>
    <row r="1398" spans="1:31" ht="15" hidden="1" customHeight="1" x14ac:dyDescent="0.25">
      <c r="A1398" s="2" t="s">
        <v>906</v>
      </c>
      <c r="B1398" s="47">
        <v>44285</v>
      </c>
      <c r="C1398" s="2" t="s">
        <v>6</v>
      </c>
      <c r="D1398" s="2" t="s">
        <v>33</v>
      </c>
      <c r="E1398" s="2" t="s">
        <v>206</v>
      </c>
      <c r="F1398" s="2" t="s">
        <v>2292</v>
      </c>
      <c r="G1398" s="2" t="s">
        <v>3</v>
      </c>
      <c r="H1398" s="2" t="s">
        <v>3445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3446</v>
      </c>
      <c r="P1398" s="2" t="s">
        <v>3447</v>
      </c>
      <c r="Q1398" s="1">
        <v>80132569.301600009</v>
      </c>
      <c r="R1398" s="1">
        <v>0</v>
      </c>
      <c r="S1398" s="1">
        <v>52871270.090000004</v>
      </c>
      <c r="T1398" s="1">
        <v>23501120.010000002</v>
      </c>
      <c r="U1398" s="2" t="s">
        <v>9</v>
      </c>
      <c r="V1398" s="1">
        <v>3760179.2016000003</v>
      </c>
      <c r="W1398" s="1">
        <v>0</v>
      </c>
      <c r="X1398" s="2" t="s">
        <v>0</v>
      </c>
      <c r="Y1398" s="1">
        <v>0</v>
      </c>
      <c r="Z1398" s="3">
        <v>0</v>
      </c>
      <c r="AA1398" s="3" t="s">
        <v>0</v>
      </c>
      <c r="AB1398" s="3">
        <v>0</v>
      </c>
      <c r="AC1398" s="3">
        <v>0</v>
      </c>
      <c r="AD1398" s="3" t="s">
        <v>0</v>
      </c>
      <c r="AE1398" s="3">
        <v>0</v>
      </c>
    </row>
    <row r="1399" spans="1:31" ht="15" hidden="1" customHeight="1" x14ac:dyDescent="0.25">
      <c r="A1399" s="2" t="s">
        <v>921</v>
      </c>
      <c r="B1399" s="47">
        <v>44285</v>
      </c>
      <c r="C1399" s="2" t="s">
        <v>27</v>
      </c>
      <c r="D1399" s="2" t="s">
        <v>33</v>
      </c>
      <c r="E1399" s="2" t="s">
        <v>32</v>
      </c>
      <c r="F1399" s="2" t="s">
        <v>3070</v>
      </c>
      <c r="G1399" s="2" t="s">
        <v>3</v>
      </c>
      <c r="H1399" s="2" t="s">
        <v>3448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2</v>
      </c>
      <c r="P1399" s="2" t="s">
        <v>1</v>
      </c>
      <c r="Q1399" s="1">
        <v>1260274894.5942001</v>
      </c>
      <c r="R1399" s="1">
        <v>0</v>
      </c>
      <c r="S1399" s="1">
        <v>902094451.12499988</v>
      </c>
      <c r="T1399" s="1">
        <v>0</v>
      </c>
      <c r="U1399" s="2" t="s">
        <v>0</v>
      </c>
      <c r="V1399" s="1">
        <v>0</v>
      </c>
      <c r="W1399" s="1">
        <v>308776244.37</v>
      </c>
      <c r="X1399" s="2" t="s">
        <v>0</v>
      </c>
      <c r="Y1399" s="1">
        <v>49404199.099200003</v>
      </c>
      <c r="Z1399" s="3">
        <v>0</v>
      </c>
      <c r="AA1399" s="3" t="s">
        <v>0</v>
      </c>
      <c r="AB1399" s="3">
        <v>0</v>
      </c>
      <c r="AC1399" s="3">
        <v>0</v>
      </c>
      <c r="AD1399" s="3" t="s">
        <v>0</v>
      </c>
      <c r="AE1399" s="3">
        <v>0</v>
      </c>
    </row>
    <row r="1400" spans="1:31" ht="15" hidden="1" customHeight="1" x14ac:dyDescent="0.25">
      <c r="A1400" s="2" t="s">
        <v>922</v>
      </c>
      <c r="B1400" s="47">
        <v>44285</v>
      </c>
      <c r="C1400" s="2" t="s">
        <v>27</v>
      </c>
      <c r="D1400" s="2" t="s">
        <v>33</v>
      </c>
      <c r="E1400" s="2" t="s">
        <v>32</v>
      </c>
      <c r="F1400" s="2" t="s">
        <v>3427</v>
      </c>
      <c r="G1400" s="2" t="s">
        <v>3</v>
      </c>
      <c r="H1400" s="2" t="s">
        <v>3449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1410</v>
      </c>
      <c r="P1400" s="2" t="s">
        <v>1411</v>
      </c>
      <c r="Q1400" s="1">
        <v>12485950</v>
      </c>
      <c r="R1400" s="1">
        <v>0</v>
      </c>
      <c r="S1400" s="1">
        <v>0</v>
      </c>
      <c r="T1400" s="1">
        <v>10763750</v>
      </c>
      <c r="U1400" s="2" t="s">
        <v>9</v>
      </c>
      <c r="V1400" s="1">
        <v>1722200</v>
      </c>
      <c r="W1400" s="1">
        <v>0</v>
      </c>
      <c r="X1400" s="2" t="s">
        <v>0</v>
      </c>
      <c r="Y1400" s="1">
        <v>0</v>
      </c>
      <c r="Z1400" s="3">
        <v>0</v>
      </c>
      <c r="AA1400" s="3" t="s">
        <v>0</v>
      </c>
      <c r="AB1400" s="3">
        <v>0</v>
      </c>
      <c r="AC1400" s="3">
        <v>0</v>
      </c>
      <c r="AD1400" s="3" t="s">
        <v>0</v>
      </c>
      <c r="AE1400" s="3">
        <v>0</v>
      </c>
    </row>
    <row r="1401" spans="1:31" ht="15" hidden="1" customHeight="1" x14ac:dyDescent="0.25">
      <c r="A1401" s="2" t="s">
        <v>923</v>
      </c>
      <c r="B1401" s="47">
        <v>44285</v>
      </c>
      <c r="C1401" s="2" t="s">
        <v>27</v>
      </c>
      <c r="D1401" s="2" t="s">
        <v>33</v>
      </c>
      <c r="E1401" s="2" t="s">
        <v>32</v>
      </c>
      <c r="F1401" s="2" t="s">
        <v>3070</v>
      </c>
      <c r="G1401" s="2" t="s">
        <v>3</v>
      </c>
      <c r="H1401" s="2" t="s">
        <v>3450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776459603.74919999</v>
      </c>
      <c r="R1401" s="1">
        <v>0</v>
      </c>
      <c r="S1401" s="1">
        <v>556576623.87499988</v>
      </c>
      <c r="T1401" s="1">
        <v>0</v>
      </c>
      <c r="U1401" s="2" t="s">
        <v>0</v>
      </c>
      <c r="V1401" s="1">
        <v>0</v>
      </c>
      <c r="W1401" s="1">
        <v>189554292.99499997</v>
      </c>
      <c r="X1401" s="2" t="s">
        <v>0</v>
      </c>
      <c r="Y1401" s="1">
        <v>30328686.8792</v>
      </c>
      <c r="Z1401" s="3">
        <v>0</v>
      </c>
      <c r="AA1401" s="3" t="s">
        <v>0</v>
      </c>
      <c r="AB1401" s="3">
        <v>0</v>
      </c>
      <c r="AC1401" s="3">
        <v>0</v>
      </c>
      <c r="AD1401" s="3" t="s">
        <v>0</v>
      </c>
      <c r="AE1401" s="3">
        <v>0</v>
      </c>
    </row>
    <row r="1402" spans="1:31" ht="15" hidden="1" customHeight="1" x14ac:dyDescent="0.25">
      <c r="A1402" s="2" t="s">
        <v>924</v>
      </c>
      <c r="B1402" s="47">
        <v>44285</v>
      </c>
      <c r="C1402" s="2" t="s">
        <v>6</v>
      </c>
      <c r="D1402" s="2" t="s">
        <v>26</v>
      </c>
      <c r="E1402" s="2" t="s">
        <v>200</v>
      </c>
      <c r="F1402" s="2" t="s">
        <v>2927</v>
      </c>
      <c r="G1402" s="2" t="s">
        <v>3</v>
      </c>
      <c r="H1402" s="2" t="s">
        <v>3451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2</v>
      </c>
      <c r="P1402" s="2" t="s">
        <v>1</v>
      </c>
      <c r="Q1402" s="1">
        <v>27555200</v>
      </c>
      <c r="R1402" s="1">
        <v>0</v>
      </c>
      <c r="S1402" s="1">
        <v>25951500</v>
      </c>
      <c r="T1402" s="1">
        <v>0</v>
      </c>
      <c r="U1402" s="2" t="s">
        <v>0</v>
      </c>
      <c r="V1402" s="1">
        <v>0</v>
      </c>
      <c r="W1402" s="1">
        <v>1382500</v>
      </c>
      <c r="X1402" s="2" t="s">
        <v>9</v>
      </c>
      <c r="Y1402" s="1">
        <v>221200</v>
      </c>
      <c r="Z1402" s="3">
        <v>0</v>
      </c>
      <c r="AA1402" s="3" t="s">
        <v>0</v>
      </c>
      <c r="AB1402" s="3">
        <v>0</v>
      </c>
      <c r="AC1402" s="3">
        <v>0</v>
      </c>
      <c r="AD1402" s="3" t="s">
        <v>0</v>
      </c>
      <c r="AE1402" s="3">
        <v>0</v>
      </c>
    </row>
    <row r="1403" spans="1:31" ht="15" hidden="1" customHeight="1" x14ac:dyDescent="0.25">
      <c r="A1403" s="2" t="s">
        <v>925</v>
      </c>
      <c r="B1403" s="47">
        <v>44285</v>
      </c>
      <c r="C1403" s="2" t="s">
        <v>6</v>
      </c>
      <c r="D1403" s="2" t="s">
        <v>26</v>
      </c>
      <c r="E1403" s="2" t="s">
        <v>200</v>
      </c>
      <c r="F1403" s="2" t="s">
        <v>2927</v>
      </c>
      <c r="G1403" s="2" t="s">
        <v>3</v>
      </c>
      <c r="H1403" s="2" t="s">
        <v>3452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3453</v>
      </c>
      <c r="P1403" s="2" t="s">
        <v>3454</v>
      </c>
      <c r="Q1403" s="1">
        <v>331041600</v>
      </c>
      <c r="R1403" s="1">
        <v>0</v>
      </c>
      <c r="S1403" s="1">
        <v>331041600</v>
      </c>
      <c r="T1403" s="1">
        <v>0</v>
      </c>
      <c r="U1403" s="2" t="s">
        <v>0</v>
      </c>
      <c r="V1403" s="1">
        <v>0</v>
      </c>
      <c r="W1403" s="1">
        <v>0</v>
      </c>
      <c r="X1403" s="2" t="s">
        <v>0</v>
      </c>
      <c r="Y1403" s="1">
        <v>0</v>
      </c>
      <c r="Z1403" s="3">
        <v>0</v>
      </c>
      <c r="AA1403" s="3" t="s">
        <v>0</v>
      </c>
      <c r="AB1403" s="3">
        <v>0</v>
      </c>
      <c r="AC1403" s="3">
        <v>0</v>
      </c>
      <c r="AD1403" s="3" t="s">
        <v>0</v>
      </c>
      <c r="AE1403" s="3">
        <v>0</v>
      </c>
    </row>
    <row r="1404" spans="1:31" ht="15" hidden="1" customHeight="1" x14ac:dyDescent="0.25">
      <c r="A1404" s="2" t="s">
        <v>926</v>
      </c>
      <c r="B1404" s="47">
        <v>44285</v>
      </c>
      <c r="C1404" s="2" t="s">
        <v>6</v>
      </c>
      <c r="D1404" s="2" t="s">
        <v>26</v>
      </c>
      <c r="E1404" s="2" t="s">
        <v>200</v>
      </c>
      <c r="F1404" s="2" t="s">
        <v>2927</v>
      </c>
      <c r="G1404" s="2" t="s">
        <v>3</v>
      </c>
      <c r="H1404" s="2" t="s">
        <v>3455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340059874.0212</v>
      </c>
      <c r="R1404" s="1">
        <v>0</v>
      </c>
      <c r="S1404" s="1">
        <v>277514483.25</v>
      </c>
      <c r="T1404" s="1">
        <v>0</v>
      </c>
      <c r="U1404" s="2" t="s">
        <v>0</v>
      </c>
      <c r="V1404" s="1">
        <v>0</v>
      </c>
      <c r="W1404" s="1">
        <v>53918440.32</v>
      </c>
      <c r="X1404" s="2" t="s">
        <v>0</v>
      </c>
      <c r="Y1404" s="1">
        <v>8626950.4512000009</v>
      </c>
      <c r="Z1404" s="3">
        <v>0</v>
      </c>
      <c r="AA1404" s="3" t="s">
        <v>0</v>
      </c>
      <c r="AB1404" s="3">
        <v>0</v>
      </c>
      <c r="AC1404" s="3">
        <v>0</v>
      </c>
      <c r="AD1404" s="3" t="s">
        <v>0</v>
      </c>
      <c r="AE1404" s="3">
        <v>0</v>
      </c>
    </row>
    <row r="1405" spans="1:31" ht="15" hidden="1" customHeight="1" x14ac:dyDescent="0.25">
      <c r="A1405" s="2" t="s">
        <v>927</v>
      </c>
      <c r="B1405" s="47">
        <v>44285</v>
      </c>
      <c r="C1405" s="2" t="s">
        <v>6</v>
      </c>
      <c r="D1405" s="2" t="s">
        <v>26</v>
      </c>
      <c r="E1405" s="2" t="s">
        <v>200</v>
      </c>
      <c r="F1405" s="2" t="s">
        <v>2927</v>
      </c>
      <c r="G1405" s="2" t="s">
        <v>3</v>
      </c>
      <c r="H1405" s="2" t="s">
        <v>3456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1127</v>
      </c>
      <c r="P1405" s="2" t="s">
        <v>3457</v>
      </c>
      <c r="Q1405" s="1">
        <v>165520800</v>
      </c>
      <c r="R1405" s="1">
        <v>0</v>
      </c>
      <c r="S1405" s="1">
        <v>165520800</v>
      </c>
      <c r="T1405" s="1">
        <v>0</v>
      </c>
      <c r="U1405" s="2" t="s">
        <v>0</v>
      </c>
      <c r="V1405" s="1">
        <v>0</v>
      </c>
      <c r="W1405" s="1">
        <v>0</v>
      </c>
      <c r="X1405" s="2" t="s">
        <v>0</v>
      </c>
      <c r="Y1405" s="1">
        <v>0</v>
      </c>
      <c r="Z1405" s="3">
        <v>0</v>
      </c>
      <c r="AA1405" s="3" t="s">
        <v>0</v>
      </c>
      <c r="AB1405" s="3">
        <v>0</v>
      </c>
      <c r="AC1405" s="3">
        <v>0</v>
      </c>
      <c r="AD1405" s="3" t="s">
        <v>0</v>
      </c>
      <c r="AE1405" s="3">
        <v>0</v>
      </c>
    </row>
    <row r="1406" spans="1:31" ht="15" hidden="1" customHeight="1" x14ac:dyDescent="0.25">
      <c r="A1406" s="2" t="s">
        <v>928</v>
      </c>
      <c r="B1406" s="47">
        <v>44285</v>
      </c>
      <c r="C1406" s="2" t="s">
        <v>6</v>
      </c>
      <c r="D1406" s="2" t="s">
        <v>26</v>
      </c>
      <c r="E1406" s="2" t="s">
        <v>200</v>
      </c>
      <c r="F1406" s="2" t="s">
        <v>2927</v>
      </c>
      <c r="G1406" s="2" t="s">
        <v>3</v>
      </c>
      <c r="H1406" s="2" t="s">
        <v>3458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1">
        <v>868798302.50280011</v>
      </c>
      <c r="R1406" s="1">
        <v>0</v>
      </c>
      <c r="S1406" s="1">
        <v>703041627.375</v>
      </c>
      <c r="T1406" s="1">
        <v>0</v>
      </c>
      <c r="U1406" s="2" t="s">
        <v>0</v>
      </c>
      <c r="V1406" s="1">
        <v>0</v>
      </c>
      <c r="W1406" s="1">
        <v>142893685.45500001</v>
      </c>
      <c r="X1406" s="2" t="s">
        <v>0</v>
      </c>
      <c r="Y1406" s="1">
        <v>22862989.672799997</v>
      </c>
      <c r="Z1406" s="3">
        <v>0</v>
      </c>
      <c r="AA1406" s="3" t="s">
        <v>0</v>
      </c>
      <c r="AB1406" s="3">
        <v>0</v>
      </c>
      <c r="AC1406" s="3">
        <v>0</v>
      </c>
      <c r="AD1406" s="3" t="s">
        <v>0</v>
      </c>
      <c r="AE1406" s="3">
        <v>0</v>
      </c>
    </row>
    <row r="1407" spans="1:31" ht="15" hidden="1" customHeight="1" x14ac:dyDescent="0.25">
      <c r="A1407" s="2" t="s">
        <v>929</v>
      </c>
      <c r="B1407" s="47">
        <v>44285</v>
      </c>
      <c r="C1407" s="2" t="s">
        <v>6</v>
      </c>
      <c r="D1407" s="2" t="s">
        <v>26</v>
      </c>
      <c r="E1407" s="2" t="s">
        <v>200</v>
      </c>
      <c r="F1407" s="2" t="s">
        <v>2927</v>
      </c>
      <c r="G1407" s="2" t="s">
        <v>3</v>
      </c>
      <c r="H1407" s="2" t="s">
        <v>3459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3460</v>
      </c>
      <c r="P1407" s="2" t="s">
        <v>3461</v>
      </c>
      <c r="Q1407" s="1">
        <v>39298284.875</v>
      </c>
      <c r="R1407" s="1">
        <v>0</v>
      </c>
      <c r="S1407" s="1">
        <v>32576490.875</v>
      </c>
      <c r="T1407" s="1">
        <v>5794650</v>
      </c>
      <c r="U1407" s="2" t="s">
        <v>9</v>
      </c>
      <c r="V1407" s="1">
        <v>927144</v>
      </c>
      <c r="W1407" s="1">
        <v>0</v>
      </c>
      <c r="X1407" s="2" t="s">
        <v>0</v>
      </c>
      <c r="Y1407" s="1">
        <v>0</v>
      </c>
      <c r="Z1407" s="3">
        <v>0</v>
      </c>
      <c r="AA1407" s="3" t="s">
        <v>0</v>
      </c>
      <c r="AB1407" s="3">
        <v>0</v>
      </c>
      <c r="AC1407" s="3">
        <v>0</v>
      </c>
      <c r="AD1407" s="3" t="s">
        <v>0</v>
      </c>
      <c r="AE1407" s="3">
        <v>0</v>
      </c>
    </row>
    <row r="1408" spans="1:31" ht="15" hidden="1" customHeight="1" x14ac:dyDescent="0.25">
      <c r="A1408" s="2" t="s">
        <v>930</v>
      </c>
      <c r="B1408" s="47">
        <v>44285</v>
      </c>
      <c r="C1408" s="2" t="s">
        <v>6</v>
      </c>
      <c r="D1408" s="2" t="s">
        <v>26</v>
      </c>
      <c r="E1408" s="2" t="s">
        <v>200</v>
      </c>
      <c r="F1408" s="2" t="s">
        <v>2927</v>
      </c>
      <c r="G1408" s="2" t="s">
        <v>3</v>
      </c>
      <c r="H1408" s="2" t="s">
        <v>3462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2</v>
      </c>
      <c r="P1408" s="2" t="s">
        <v>1</v>
      </c>
      <c r="Q1408" s="1">
        <v>537848091.995</v>
      </c>
      <c r="R1408" s="1">
        <v>0</v>
      </c>
      <c r="S1408" s="1">
        <v>425988711.125</v>
      </c>
      <c r="T1408" s="1">
        <v>0</v>
      </c>
      <c r="U1408" s="2" t="s">
        <v>0</v>
      </c>
      <c r="V1408" s="1">
        <v>0</v>
      </c>
      <c r="W1408" s="1">
        <v>96430500.75</v>
      </c>
      <c r="X1408" s="2" t="s">
        <v>0</v>
      </c>
      <c r="Y1408" s="1">
        <v>15428880.120000001</v>
      </c>
      <c r="Z1408" s="3">
        <v>0</v>
      </c>
      <c r="AA1408" s="3" t="s">
        <v>0</v>
      </c>
      <c r="AB1408" s="3">
        <v>0</v>
      </c>
      <c r="AC1408" s="3">
        <v>0</v>
      </c>
      <c r="AD1408" s="3" t="s">
        <v>0</v>
      </c>
      <c r="AE1408" s="3">
        <v>0</v>
      </c>
    </row>
    <row r="1409" spans="1:31" ht="15" hidden="1" customHeight="1" x14ac:dyDescent="0.25">
      <c r="A1409" s="2" t="s">
        <v>932</v>
      </c>
      <c r="B1409" s="47">
        <v>44285</v>
      </c>
      <c r="C1409" s="2" t="s">
        <v>27</v>
      </c>
      <c r="D1409" s="2" t="s">
        <v>26</v>
      </c>
      <c r="E1409" s="2" t="s">
        <v>253</v>
      </c>
      <c r="F1409" s="2" t="s">
        <v>2626</v>
      </c>
      <c r="G1409" s="2" t="s">
        <v>3</v>
      </c>
      <c r="H1409" s="2" t="s">
        <v>3463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1">
        <v>11838237.5</v>
      </c>
      <c r="R1409" s="1">
        <v>0</v>
      </c>
      <c r="S1409" s="1">
        <v>11769507.5</v>
      </c>
      <c r="T1409" s="1">
        <v>0</v>
      </c>
      <c r="U1409" s="2" t="s">
        <v>0</v>
      </c>
      <c r="V1409" s="1">
        <v>0</v>
      </c>
      <c r="W1409" s="1">
        <v>59250</v>
      </c>
      <c r="X1409" s="2" t="s">
        <v>9</v>
      </c>
      <c r="Y1409" s="1">
        <v>9480</v>
      </c>
      <c r="Z1409" s="3">
        <v>0</v>
      </c>
      <c r="AA1409" s="3" t="s">
        <v>0</v>
      </c>
      <c r="AB1409" s="3">
        <v>0</v>
      </c>
      <c r="AC1409" s="3">
        <v>0</v>
      </c>
      <c r="AD1409" s="3" t="s">
        <v>0</v>
      </c>
      <c r="AE1409" s="3">
        <v>0</v>
      </c>
    </row>
    <row r="1410" spans="1:31" ht="15" hidden="1" customHeight="1" x14ac:dyDescent="0.25">
      <c r="A1410" s="2" t="s">
        <v>933</v>
      </c>
      <c r="B1410" s="47">
        <v>44285</v>
      </c>
      <c r="C1410" s="2" t="s">
        <v>6</v>
      </c>
      <c r="D1410" s="2" t="s">
        <v>24</v>
      </c>
      <c r="E1410" s="2" t="s">
        <v>196</v>
      </c>
      <c r="F1410" s="2" t="s">
        <v>1225</v>
      </c>
      <c r="G1410" s="2" t="s">
        <v>3</v>
      </c>
      <c r="H1410" s="2" t="s">
        <v>3464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v>583553457.50119996</v>
      </c>
      <c r="R1410" s="1">
        <v>0</v>
      </c>
      <c r="S1410" s="1">
        <v>471055606.74999994</v>
      </c>
      <c r="T1410" s="1">
        <v>0</v>
      </c>
      <c r="U1410" s="2" t="s">
        <v>0</v>
      </c>
      <c r="V1410" s="1">
        <v>0</v>
      </c>
      <c r="W1410" s="1">
        <v>96980905.819999993</v>
      </c>
      <c r="X1410" s="2" t="s">
        <v>0</v>
      </c>
      <c r="Y1410" s="1">
        <v>15516944.9312</v>
      </c>
      <c r="Z1410" s="3">
        <v>0</v>
      </c>
      <c r="AA1410" s="3" t="s">
        <v>0</v>
      </c>
      <c r="AB1410" s="3">
        <v>0</v>
      </c>
      <c r="AC1410" s="3">
        <v>0</v>
      </c>
      <c r="AD1410" s="3" t="s">
        <v>0</v>
      </c>
      <c r="AE1410" s="3">
        <v>0</v>
      </c>
    </row>
    <row r="1411" spans="1:31" ht="15" hidden="1" customHeight="1" x14ac:dyDescent="0.25">
      <c r="A1411" s="2" t="s">
        <v>934</v>
      </c>
      <c r="B1411" s="47">
        <v>44285</v>
      </c>
      <c r="C1411" s="2" t="s">
        <v>6</v>
      </c>
      <c r="D1411" s="2" t="s">
        <v>24</v>
      </c>
      <c r="E1411" s="2" t="s">
        <v>196</v>
      </c>
      <c r="F1411" s="2" t="s">
        <v>1225</v>
      </c>
      <c r="G1411" s="2" t="s">
        <v>3</v>
      </c>
      <c r="H1411" s="2" t="s">
        <v>3465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1028</v>
      </c>
      <c r="P1411" s="2" t="s">
        <v>1029</v>
      </c>
      <c r="Q1411" s="1">
        <v>185460400</v>
      </c>
      <c r="R1411" s="1">
        <v>0</v>
      </c>
      <c r="S1411" s="1">
        <v>185460400</v>
      </c>
      <c r="T1411" s="1">
        <v>0</v>
      </c>
      <c r="U1411" s="2" t="s">
        <v>0</v>
      </c>
      <c r="V1411" s="1">
        <v>0</v>
      </c>
      <c r="W1411" s="1">
        <v>0</v>
      </c>
      <c r="X1411" s="2" t="s">
        <v>0</v>
      </c>
      <c r="Y1411" s="1">
        <v>0</v>
      </c>
      <c r="Z1411" s="3">
        <v>0</v>
      </c>
      <c r="AA1411" s="3" t="s">
        <v>0</v>
      </c>
      <c r="AB1411" s="3">
        <v>0</v>
      </c>
      <c r="AC1411" s="3">
        <v>0</v>
      </c>
      <c r="AD1411" s="3" t="s">
        <v>0</v>
      </c>
      <c r="AE1411" s="3">
        <v>0</v>
      </c>
    </row>
    <row r="1412" spans="1:31" ht="15" hidden="1" customHeight="1" x14ac:dyDescent="0.25">
      <c r="A1412" s="2" t="s">
        <v>935</v>
      </c>
      <c r="B1412" s="47">
        <v>44285</v>
      </c>
      <c r="C1412" s="2" t="s">
        <v>6</v>
      </c>
      <c r="D1412" s="2" t="s">
        <v>24</v>
      </c>
      <c r="E1412" s="2" t="s">
        <v>196</v>
      </c>
      <c r="F1412" s="2" t="s">
        <v>1225</v>
      </c>
      <c r="G1412" s="2" t="s">
        <v>3</v>
      </c>
      <c r="H1412" s="2" t="s">
        <v>3466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431763274.34500003</v>
      </c>
      <c r="R1412" s="1">
        <v>0</v>
      </c>
      <c r="S1412" s="1">
        <v>332676562.125</v>
      </c>
      <c r="T1412" s="1">
        <v>0</v>
      </c>
      <c r="U1412" s="2" t="s">
        <v>0</v>
      </c>
      <c r="V1412" s="1">
        <v>0</v>
      </c>
      <c r="W1412" s="1">
        <v>85419579.5</v>
      </c>
      <c r="X1412" s="2" t="s">
        <v>9</v>
      </c>
      <c r="Y1412" s="1">
        <v>13667132.719999999</v>
      </c>
      <c r="Z1412" s="3">
        <v>0</v>
      </c>
      <c r="AA1412" s="3" t="s">
        <v>0</v>
      </c>
      <c r="AB1412" s="3">
        <v>0</v>
      </c>
      <c r="AC1412" s="3">
        <v>0</v>
      </c>
      <c r="AD1412" s="3" t="s">
        <v>0</v>
      </c>
      <c r="AE1412" s="3">
        <v>0</v>
      </c>
    </row>
    <row r="1413" spans="1:31" ht="15" hidden="1" customHeight="1" x14ac:dyDescent="0.25">
      <c r="A1413" s="2" t="s">
        <v>936</v>
      </c>
      <c r="B1413" s="47">
        <v>44285</v>
      </c>
      <c r="C1413" s="2" t="s">
        <v>6</v>
      </c>
      <c r="D1413" s="2" t="s">
        <v>24</v>
      </c>
      <c r="E1413" s="2" t="s">
        <v>196</v>
      </c>
      <c r="F1413" s="2" t="s">
        <v>1225</v>
      </c>
      <c r="G1413" s="2" t="s">
        <v>3</v>
      </c>
      <c r="H1413" s="2" t="s">
        <v>3467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3468</v>
      </c>
      <c r="P1413" s="2" t="s">
        <v>3469</v>
      </c>
      <c r="Q1413" s="1">
        <v>25082500</v>
      </c>
      <c r="R1413" s="1">
        <v>0</v>
      </c>
      <c r="S1413" s="1">
        <v>25082500</v>
      </c>
      <c r="T1413" s="1">
        <v>0</v>
      </c>
      <c r="U1413" s="2" t="s">
        <v>0</v>
      </c>
      <c r="V1413" s="1">
        <v>0</v>
      </c>
      <c r="W1413" s="1">
        <v>0</v>
      </c>
      <c r="X1413" s="2" t="s">
        <v>0</v>
      </c>
      <c r="Y1413" s="1">
        <v>0</v>
      </c>
      <c r="Z1413" s="3">
        <v>0</v>
      </c>
      <c r="AA1413" s="3" t="s">
        <v>0</v>
      </c>
      <c r="AB1413" s="3">
        <v>0</v>
      </c>
      <c r="AC1413" s="3">
        <v>0</v>
      </c>
      <c r="AD1413" s="3" t="s">
        <v>0</v>
      </c>
      <c r="AE1413" s="3">
        <v>0</v>
      </c>
    </row>
    <row r="1414" spans="1:31" hidden="1" x14ac:dyDescent="0.25">
      <c r="A1414" s="2" t="s">
        <v>937</v>
      </c>
      <c r="B1414" s="47">
        <v>44285</v>
      </c>
      <c r="C1414" s="2" t="s">
        <v>6</v>
      </c>
      <c r="D1414" s="2" t="s">
        <v>24</v>
      </c>
      <c r="E1414" s="2" t="s">
        <v>196</v>
      </c>
      <c r="F1414" s="2" t="s">
        <v>1225</v>
      </c>
      <c r="G1414" s="2" t="s">
        <v>3</v>
      </c>
      <c r="H1414" s="2" t="s">
        <v>3470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1381185106.6040001</v>
      </c>
      <c r="R1414" s="1">
        <v>0</v>
      </c>
      <c r="S1414" s="1">
        <v>1004129610</v>
      </c>
      <c r="T1414" s="1">
        <v>0</v>
      </c>
      <c r="U1414" s="2" t="s">
        <v>0</v>
      </c>
      <c r="V1414" s="1">
        <v>0</v>
      </c>
      <c r="W1414" s="1">
        <v>325047841.90000004</v>
      </c>
      <c r="X1414" s="2" t="s">
        <v>9</v>
      </c>
      <c r="Y1414" s="1">
        <v>52007654.703999996</v>
      </c>
      <c r="Z1414" s="3">
        <v>0</v>
      </c>
      <c r="AA1414" s="3" t="s">
        <v>0</v>
      </c>
      <c r="AB1414" s="3">
        <v>0</v>
      </c>
      <c r="AC1414" s="3">
        <v>0</v>
      </c>
      <c r="AD1414" s="3" t="s">
        <v>0</v>
      </c>
      <c r="AE1414" s="3">
        <v>0</v>
      </c>
    </row>
    <row r="1415" spans="1:31" hidden="1" x14ac:dyDescent="0.25">
      <c r="A1415" s="2" t="s">
        <v>938</v>
      </c>
      <c r="B1415" s="47">
        <v>44285</v>
      </c>
      <c r="C1415" s="2" t="s">
        <v>27</v>
      </c>
      <c r="D1415" s="2" t="s">
        <v>24</v>
      </c>
      <c r="E1415" s="2" t="s">
        <v>358</v>
      </c>
      <c r="F1415" s="2" t="s">
        <v>1080</v>
      </c>
      <c r="G1415" s="2" t="s">
        <v>3</v>
      </c>
      <c r="H1415" s="2" t="s">
        <v>3471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1477018771.267</v>
      </c>
      <c r="R1415" s="1">
        <v>0</v>
      </c>
      <c r="S1415" s="1">
        <v>971177700.37499976</v>
      </c>
      <c r="T1415" s="1">
        <v>0</v>
      </c>
      <c r="U1415" s="2" t="s">
        <v>0</v>
      </c>
      <c r="V1415" s="1">
        <v>0</v>
      </c>
      <c r="W1415" s="1">
        <v>436069888.70000005</v>
      </c>
      <c r="X1415" s="2" t="s">
        <v>0</v>
      </c>
      <c r="Y1415" s="1">
        <v>69771182.191999987</v>
      </c>
      <c r="Z1415" s="3">
        <v>0</v>
      </c>
      <c r="AA1415" s="3" t="s">
        <v>0</v>
      </c>
      <c r="AB1415" s="3">
        <v>0</v>
      </c>
      <c r="AC1415" s="3">
        <v>0</v>
      </c>
      <c r="AD1415" s="3" t="s">
        <v>0</v>
      </c>
      <c r="AE1415" s="3">
        <v>0</v>
      </c>
    </row>
    <row r="1416" spans="1:31" hidden="1" x14ac:dyDescent="0.25">
      <c r="A1416" s="2" t="s">
        <v>939</v>
      </c>
      <c r="B1416" s="47">
        <v>44285</v>
      </c>
      <c r="C1416" s="2" t="s">
        <v>6</v>
      </c>
      <c r="D1416" s="2" t="s">
        <v>22</v>
      </c>
      <c r="E1416" s="2" t="s">
        <v>194</v>
      </c>
      <c r="F1416" s="2" t="s">
        <v>1194</v>
      </c>
      <c r="G1416" s="2" t="s">
        <v>3</v>
      </c>
      <c r="H1416" s="2" t="s">
        <v>3472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</v>
      </c>
      <c r="P1416" s="2" t="s">
        <v>1</v>
      </c>
      <c r="Q1416" s="1">
        <v>2644093513.1261992</v>
      </c>
      <c r="R1416" s="1">
        <v>0</v>
      </c>
      <c r="S1416" s="1">
        <v>1984826240.3749998</v>
      </c>
      <c r="T1416" s="1">
        <v>0</v>
      </c>
      <c r="U1416" s="2" t="s">
        <v>0</v>
      </c>
      <c r="V1416" s="1">
        <v>0</v>
      </c>
      <c r="W1416" s="1">
        <v>568333855.81999993</v>
      </c>
      <c r="X1416" s="2" t="s">
        <v>0</v>
      </c>
      <c r="Y1416" s="1">
        <v>90933416.931200013</v>
      </c>
      <c r="Z1416" s="3">
        <v>0</v>
      </c>
      <c r="AA1416" s="3" t="s">
        <v>0</v>
      </c>
      <c r="AB1416" s="3">
        <v>0</v>
      </c>
      <c r="AC1416" s="3">
        <v>0</v>
      </c>
      <c r="AD1416" s="3" t="s">
        <v>0</v>
      </c>
      <c r="AE1416" s="3">
        <v>0</v>
      </c>
    </row>
    <row r="1417" spans="1:31" hidden="1" x14ac:dyDescent="0.25">
      <c r="A1417" s="2" t="s">
        <v>941</v>
      </c>
      <c r="B1417" s="47">
        <v>44285</v>
      </c>
      <c r="C1417" s="2" t="s">
        <v>6</v>
      </c>
      <c r="D1417" s="2" t="s">
        <v>1031</v>
      </c>
      <c r="E1417" s="2" t="s">
        <v>1032</v>
      </c>
      <c r="F1417" s="2" t="s">
        <v>1200</v>
      </c>
      <c r="G1417" s="2" t="s">
        <v>3</v>
      </c>
      <c r="H1417" s="2" t="s">
        <v>3473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1">
        <v>2077282244.7976</v>
      </c>
      <c r="R1417" s="1">
        <v>0</v>
      </c>
      <c r="S1417" s="1">
        <v>1665101500.625</v>
      </c>
      <c r="T1417" s="1">
        <v>0</v>
      </c>
      <c r="U1417" s="2" t="s">
        <v>0</v>
      </c>
      <c r="V1417" s="1">
        <v>0</v>
      </c>
      <c r="W1417" s="1">
        <v>355328227.73500001</v>
      </c>
      <c r="X1417" s="2" t="s">
        <v>0</v>
      </c>
      <c r="Y1417" s="1">
        <v>56852516.437599994</v>
      </c>
      <c r="Z1417" s="3">
        <v>0</v>
      </c>
      <c r="AA1417" s="3" t="s">
        <v>0</v>
      </c>
      <c r="AB1417" s="3">
        <v>0</v>
      </c>
      <c r="AC1417" s="3">
        <v>0</v>
      </c>
      <c r="AD1417" s="3" t="s">
        <v>0</v>
      </c>
      <c r="AE1417" s="3">
        <v>0</v>
      </c>
    </row>
    <row r="1418" spans="1:31" hidden="1" x14ac:dyDescent="0.25">
      <c r="A1418" s="2" t="s">
        <v>942</v>
      </c>
      <c r="B1418" s="47">
        <v>44285</v>
      </c>
      <c r="C1418" s="2" t="s">
        <v>27</v>
      </c>
      <c r="D1418" s="2" t="s">
        <v>1031</v>
      </c>
      <c r="E1418" s="2" t="s">
        <v>1104</v>
      </c>
      <c r="F1418" s="2" t="s">
        <v>3474</v>
      </c>
      <c r="G1418" s="2" t="s">
        <v>3</v>
      </c>
      <c r="H1418" s="2" t="s">
        <v>3475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34501986</v>
      </c>
      <c r="R1418" s="1">
        <v>0</v>
      </c>
      <c r="S1418" s="1">
        <v>1406200</v>
      </c>
      <c r="T1418" s="1">
        <v>0</v>
      </c>
      <c r="U1418" s="2" t="s">
        <v>0</v>
      </c>
      <c r="V1418" s="1">
        <v>0</v>
      </c>
      <c r="W1418" s="1">
        <v>28530850</v>
      </c>
      <c r="X1418" s="2" t="s">
        <v>9</v>
      </c>
      <c r="Y1418" s="1">
        <v>4564936</v>
      </c>
      <c r="Z1418" s="3">
        <v>0</v>
      </c>
      <c r="AA1418" s="3" t="s">
        <v>0</v>
      </c>
      <c r="AB1418" s="3">
        <v>0</v>
      </c>
      <c r="AC1418" s="3">
        <v>0</v>
      </c>
      <c r="AD1418" s="3" t="s">
        <v>0</v>
      </c>
      <c r="AE1418" s="3">
        <v>0</v>
      </c>
    </row>
    <row r="1419" spans="1:31" hidden="1" x14ac:dyDescent="0.25">
      <c r="A1419" s="2" t="s">
        <v>943</v>
      </c>
      <c r="B1419" s="47">
        <v>44285</v>
      </c>
      <c r="C1419" s="2" t="s">
        <v>6</v>
      </c>
      <c r="D1419" s="2" t="s">
        <v>19</v>
      </c>
      <c r="E1419" s="2" t="s">
        <v>185</v>
      </c>
      <c r="F1419" s="2" t="s">
        <v>1002</v>
      </c>
      <c r="G1419" s="2" t="s">
        <v>3</v>
      </c>
      <c r="H1419" s="2" t="s">
        <v>3476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2</v>
      </c>
      <c r="P1419" s="2" t="s">
        <v>1</v>
      </c>
      <c r="Q1419" s="1">
        <v>207157401.625</v>
      </c>
      <c r="R1419" s="1">
        <v>0</v>
      </c>
      <c r="S1419" s="1">
        <v>167928608.625</v>
      </c>
      <c r="T1419" s="1">
        <v>0</v>
      </c>
      <c r="U1419" s="2" t="s">
        <v>0</v>
      </c>
      <c r="V1419" s="1">
        <v>0</v>
      </c>
      <c r="W1419" s="1">
        <v>33817925</v>
      </c>
      <c r="X1419" s="2" t="s">
        <v>9</v>
      </c>
      <c r="Y1419" s="1">
        <v>5410868</v>
      </c>
      <c r="Z1419" s="3">
        <v>0</v>
      </c>
      <c r="AA1419" s="3" t="s">
        <v>0</v>
      </c>
      <c r="AB1419" s="3">
        <v>0</v>
      </c>
      <c r="AC1419" s="3">
        <v>0</v>
      </c>
      <c r="AD1419" s="3" t="s">
        <v>0</v>
      </c>
      <c r="AE1419" s="3">
        <v>0</v>
      </c>
    </row>
    <row r="1420" spans="1:31" hidden="1" x14ac:dyDescent="0.25">
      <c r="A1420" s="2" t="s">
        <v>944</v>
      </c>
      <c r="B1420" s="47">
        <v>44285</v>
      </c>
      <c r="C1420" s="2" t="s">
        <v>6</v>
      </c>
      <c r="D1420" s="2" t="s">
        <v>17</v>
      </c>
      <c r="E1420" s="2" t="s">
        <v>183</v>
      </c>
      <c r="F1420" s="2" t="s">
        <v>3477</v>
      </c>
      <c r="G1420" s="2" t="s">
        <v>3</v>
      </c>
      <c r="H1420" s="2" t="s">
        <v>3478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1072</v>
      </c>
      <c r="P1420" s="2" t="s">
        <v>1073</v>
      </c>
      <c r="Q1420" s="1">
        <v>1151426817</v>
      </c>
      <c r="R1420" s="1">
        <v>0</v>
      </c>
      <c r="S1420" s="1">
        <v>0</v>
      </c>
      <c r="T1420" s="1">
        <v>0</v>
      </c>
      <c r="U1420" s="2" t="s">
        <v>0</v>
      </c>
      <c r="V1420" s="1">
        <v>0</v>
      </c>
      <c r="W1420" s="1">
        <v>992609325</v>
      </c>
      <c r="X1420" s="2" t="s">
        <v>9</v>
      </c>
      <c r="Y1420" s="1">
        <v>158817492</v>
      </c>
      <c r="Z1420" s="3">
        <v>0</v>
      </c>
      <c r="AA1420" s="3" t="s">
        <v>0</v>
      </c>
      <c r="AB1420" s="3">
        <v>0</v>
      </c>
      <c r="AC1420" s="3">
        <v>0</v>
      </c>
      <c r="AD1420" s="3" t="s">
        <v>0</v>
      </c>
      <c r="AE1420" s="3">
        <v>0</v>
      </c>
    </row>
    <row r="1421" spans="1:31" hidden="1" x14ac:dyDescent="0.25">
      <c r="A1421" s="2" t="s">
        <v>945</v>
      </c>
      <c r="B1421" s="47">
        <v>44285</v>
      </c>
      <c r="C1421" s="2" t="s">
        <v>6</v>
      </c>
      <c r="D1421" s="2" t="s">
        <v>17</v>
      </c>
      <c r="E1421" s="2" t="s">
        <v>183</v>
      </c>
      <c r="F1421" s="2" t="s">
        <v>3477</v>
      </c>
      <c r="G1421" s="2" t="s">
        <v>13</v>
      </c>
      <c r="H1421" s="2" t="s">
        <v>1</v>
      </c>
      <c r="I1421" s="1" t="s">
        <v>3479</v>
      </c>
      <c r="J1421" s="1" t="s">
        <v>1</v>
      </c>
      <c r="K1421" s="1" t="s">
        <v>3478</v>
      </c>
      <c r="L1421" s="1" t="s">
        <v>3480</v>
      </c>
      <c r="M1421" s="1">
        <v>1151426817</v>
      </c>
      <c r="N1421" s="2" t="s">
        <v>12</v>
      </c>
      <c r="O1421" s="2" t="s">
        <v>1072</v>
      </c>
      <c r="P1421" s="2" t="s">
        <v>1073</v>
      </c>
      <c r="Q1421" s="1">
        <v>-1151426817</v>
      </c>
      <c r="R1421" s="1">
        <v>0</v>
      </c>
      <c r="S1421" s="1">
        <v>0</v>
      </c>
      <c r="T1421" s="1">
        <v>0</v>
      </c>
      <c r="U1421" s="2" t="s">
        <v>0</v>
      </c>
      <c r="V1421" s="1">
        <v>0</v>
      </c>
      <c r="W1421" s="1">
        <v>-992609325</v>
      </c>
      <c r="X1421" s="2" t="s">
        <v>9</v>
      </c>
      <c r="Y1421" s="1">
        <v>-158817492</v>
      </c>
      <c r="Z1421" s="3">
        <v>0</v>
      </c>
      <c r="AA1421" s="3" t="s">
        <v>0</v>
      </c>
      <c r="AB1421" s="3">
        <v>0</v>
      </c>
      <c r="AC1421" s="3">
        <v>0</v>
      </c>
      <c r="AD1421" s="3" t="s">
        <v>0</v>
      </c>
      <c r="AE1421" s="3">
        <v>0</v>
      </c>
    </row>
    <row r="1422" spans="1:31" hidden="1" x14ac:dyDescent="0.25">
      <c r="A1422" s="2" t="s">
        <v>946</v>
      </c>
      <c r="B1422" s="47">
        <v>44285</v>
      </c>
      <c r="C1422" s="2" t="s">
        <v>6</v>
      </c>
      <c r="D1422" s="2" t="s">
        <v>14</v>
      </c>
      <c r="E1422" s="2" t="s">
        <v>181</v>
      </c>
      <c r="F1422" s="2" t="s">
        <v>3481</v>
      </c>
      <c r="G1422" s="2" t="s">
        <v>3</v>
      </c>
      <c r="H1422" s="2" t="s">
        <v>3482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823018665.23640001</v>
      </c>
      <c r="R1422" s="1">
        <v>0</v>
      </c>
      <c r="S1422" s="1">
        <v>759809118.24000001</v>
      </c>
      <c r="T1422" s="1">
        <v>0</v>
      </c>
      <c r="U1422" s="2" t="s">
        <v>0</v>
      </c>
      <c r="V1422" s="1">
        <v>0</v>
      </c>
      <c r="W1422" s="1">
        <v>54490988.789999999</v>
      </c>
      <c r="X1422" s="2" t="s">
        <v>0</v>
      </c>
      <c r="Y1422" s="1">
        <v>8718558.2063999996</v>
      </c>
      <c r="Z1422" s="3">
        <v>0</v>
      </c>
      <c r="AA1422" s="3" t="s">
        <v>0</v>
      </c>
      <c r="AB1422" s="3">
        <v>0</v>
      </c>
      <c r="AC1422" s="3">
        <v>0</v>
      </c>
      <c r="AD1422" s="3" t="s">
        <v>0</v>
      </c>
      <c r="AE1422" s="3">
        <v>0</v>
      </c>
    </row>
    <row r="1423" spans="1:31" hidden="1" x14ac:dyDescent="0.25">
      <c r="A1423" s="2" t="s">
        <v>947</v>
      </c>
      <c r="B1423" s="47">
        <v>44285</v>
      </c>
      <c r="C1423" s="2" t="s">
        <v>6</v>
      </c>
      <c r="D1423" s="2" t="s">
        <v>14</v>
      </c>
      <c r="E1423" s="2" t="s">
        <v>181</v>
      </c>
      <c r="F1423" s="2" t="s">
        <v>3481</v>
      </c>
      <c r="G1423" s="2" t="s">
        <v>3</v>
      </c>
      <c r="H1423" s="2"/>
      <c r="I1423" s="2" t="s">
        <v>1088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931</v>
      </c>
      <c r="P1423" s="2" t="s">
        <v>1</v>
      </c>
      <c r="Q1423" s="1">
        <v>-1335100</v>
      </c>
      <c r="R1423" s="1">
        <v>0</v>
      </c>
      <c r="S1423" s="1">
        <v>-1335100</v>
      </c>
      <c r="T1423" s="1">
        <v>0</v>
      </c>
      <c r="U1423" s="2" t="s">
        <v>0</v>
      </c>
      <c r="V1423" s="1">
        <v>0</v>
      </c>
      <c r="W1423" s="1"/>
      <c r="X1423" s="2" t="s">
        <v>0</v>
      </c>
      <c r="Y1423" s="1">
        <v>0</v>
      </c>
      <c r="Z1423" s="3">
        <v>0</v>
      </c>
      <c r="AA1423" s="3" t="s">
        <v>0</v>
      </c>
      <c r="AB1423" s="3">
        <v>0</v>
      </c>
      <c r="AC1423" s="3">
        <v>0</v>
      </c>
      <c r="AD1423" s="3" t="s">
        <v>0</v>
      </c>
      <c r="AE1423" s="3">
        <v>0</v>
      </c>
    </row>
    <row r="1424" spans="1:31" hidden="1" x14ac:dyDescent="0.25">
      <c r="A1424" s="2" t="s">
        <v>948</v>
      </c>
      <c r="B1424" s="47">
        <v>44285</v>
      </c>
      <c r="C1424" s="2" t="s">
        <v>6</v>
      </c>
      <c r="D1424" s="2" t="s">
        <v>10</v>
      </c>
      <c r="E1424" s="2" t="s">
        <v>178</v>
      </c>
      <c r="F1424" s="2" t="s">
        <v>3483</v>
      </c>
      <c r="G1424" s="2" t="s">
        <v>3</v>
      </c>
      <c r="H1424" s="2" t="s">
        <v>3484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405264350.52499998</v>
      </c>
      <c r="R1424" s="1">
        <v>0</v>
      </c>
      <c r="S1424" s="1">
        <v>316436209.375</v>
      </c>
      <c r="T1424" s="1">
        <v>0</v>
      </c>
      <c r="U1424" s="2" t="s">
        <v>0</v>
      </c>
      <c r="V1424" s="1">
        <v>0</v>
      </c>
      <c r="W1424" s="1">
        <v>76575983.75</v>
      </c>
      <c r="X1424" s="2" t="s">
        <v>0</v>
      </c>
      <c r="Y1424" s="1">
        <v>12252157.4</v>
      </c>
      <c r="Z1424" s="3">
        <v>0</v>
      </c>
      <c r="AA1424" s="3" t="s">
        <v>0</v>
      </c>
      <c r="AB1424" s="3">
        <v>0</v>
      </c>
      <c r="AC1424" s="3">
        <v>0</v>
      </c>
      <c r="AD1424" s="3" t="s">
        <v>0</v>
      </c>
      <c r="AE1424" s="3">
        <v>0</v>
      </c>
    </row>
    <row r="1425" spans="1:31" hidden="1" x14ac:dyDescent="0.25">
      <c r="A1425" s="2" t="s">
        <v>949</v>
      </c>
      <c r="B1425" s="47">
        <v>44285</v>
      </c>
      <c r="C1425" s="2" t="s">
        <v>6</v>
      </c>
      <c r="D1425" s="2" t="s">
        <v>10</v>
      </c>
      <c r="E1425" s="2" t="s">
        <v>178</v>
      </c>
      <c r="F1425" s="2" t="s">
        <v>3483</v>
      </c>
      <c r="G1425" s="2" t="s">
        <v>13</v>
      </c>
      <c r="H1425" s="2" t="s">
        <v>1</v>
      </c>
      <c r="I1425" s="1" t="s">
        <v>3485</v>
      </c>
      <c r="J1425" s="1" t="s">
        <v>1</v>
      </c>
      <c r="K1425" s="1" t="s">
        <v>3486</v>
      </c>
      <c r="L1425" s="1" t="s">
        <v>3480</v>
      </c>
      <c r="M1425" s="1">
        <v>4502605</v>
      </c>
      <c r="N1425" s="2" t="s">
        <v>12</v>
      </c>
      <c r="O1425" s="2" t="s">
        <v>3487</v>
      </c>
      <c r="P1425" s="2" t="s">
        <v>3488</v>
      </c>
      <c r="Q1425" s="1">
        <v>-3104305</v>
      </c>
      <c r="R1425" s="1">
        <v>0</v>
      </c>
      <c r="S1425" s="1">
        <v>0</v>
      </c>
      <c r="T1425" s="1">
        <v>0</v>
      </c>
      <c r="U1425" s="2" t="s">
        <v>0</v>
      </c>
      <c r="V1425" s="1">
        <v>0</v>
      </c>
      <c r="W1425" s="1">
        <v>-2676125</v>
      </c>
      <c r="X1425" s="2" t="s">
        <v>9</v>
      </c>
      <c r="Y1425" s="1">
        <v>-428180</v>
      </c>
      <c r="Z1425" s="3">
        <v>0</v>
      </c>
      <c r="AA1425" s="3" t="s">
        <v>0</v>
      </c>
      <c r="AB1425" s="3">
        <v>0</v>
      </c>
      <c r="AC1425" s="3">
        <v>0</v>
      </c>
      <c r="AD1425" s="3" t="s">
        <v>0</v>
      </c>
      <c r="AE1425" s="3">
        <v>0</v>
      </c>
    </row>
    <row r="1426" spans="1:31" hidden="1" x14ac:dyDescent="0.25">
      <c r="A1426" s="2" t="s">
        <v>950</v>
      </c>
      <c r="B1426" s="47">
        <v>44285</v>
      </c>
      <c r="C1426" s="2" t="s">
        <v>6</v>
      </c>
      <c r="D1426" s="2" t="s">
        <v>280</v>
      </c>
      <c r="E1426" s="2" t="s">
        <v>204</v>
      </c>
      <c r="F1426" s="2" t="s">
        <v>1251</v>
      </c>
      <c r="G1426" s="2" t="s">
        <v>3</v>
      </c>
      <c r="H1426" s="2" t="s">
        <v>3489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/>
      <c r="N1426" s="2" t="s">
        <v>1</v>
      </c>
      <c r="O1426" s="2" t="s">
        <v>2</v>
      </c>
      <c r="P1426" s="2"/>
      <c r="Q1426" s="1">
        <v>378236737.75</v>
      </c>
      <c r="R1426" s="1">
        <v>0</v>
      </c>
      <c r="S1426" s="1">
        <v>303450116.75</v>
      </c>
      <c r="T1426" s="1">
        <v>0</v>
      </c>
      <c r="U1426" s="2" t="s">
        <v>0</v>
      </c>
      <c r="V1426" s="1">
        <v>0</v>
      </c>
      <c r="W1426" s="1">
        <v>64471225</v>
      </c>
      <c r="X1426" s="2" t="s">
        <v>0</v>
      </c>
      <c r="Y1426" s="1">
        <v>10315396</v>
      </c>
      <c r="Z1426" s="3">
        <v>0</v>
      </c>
      <c r="AA1426" s="3" t="s">
        <v>0</v>
      </c>
      <c r="AB1426" s="3">
        <v>0</v>
      </c>
      <c r="AC1426" s="3">
        <v>0</v>
      </c>
      <c r="AD1426" s="3" t="s">
        <v>0</v>
      </c>
      <c r="AE1426" s="3">
        <v>0</v>
      </c>
    </row>
    <row r="1427" spans="1:31" hidden="1" x14ac:dyDescent="0.25">
      <c r="A1427" s="2" t="s">
        <v>951</v>
      </c>
      <c r="B1427" s="47">
        <v>44285</v>
      </c>
      <c r="C1427" s="2" t="s">
        <v>6</v>
      </c>
      <c r="D1427" s="2" t="s">
        <v>7</v>
      </c>
      <c r="E1427" s="2" t="s">
        <v>762</v>
      </c>
      <c r="F1427" s="2" t="s">
        <v>3490</v>
      </c>
      <c r="G1427" s="2" t="s">
        <v>3</v>
      </c>
      <c r="H1427" s="2" t="s">
        <v>3491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2</v>
      </c>
      <c r="P1427" s="2" t="s">
        <v>1</v>
      </c>
      <c r="Q1427" s="1">
        <v>211956210</v>
      </c>
      <c r="R1427" s="1">
        <v>0</v>
      </c>
      <c r="S1427" s="1">
        <v>158209350</v>
      </c>
      <c r="T1427" s="1">
        <v>0</v>
      </c>
      <c r="U1427" s="2" t="s">
        <v>0</v>
      </c>
      <c r="V1427" s="1">
        <v>0</v>
      </c>
      <c r="W1427" s="1">
        <v>46333500</v>
      </c>
      <c r="X1427" s="2" t="s">
        <v>9</v>
      </c>
      <c r="Y1427" s="1">
        <v>7413360</v>
      </c>
      <c r="Z1427" s="3">
        <v>0</v>
      </c>
      <c r="AA1427" s="3" t="s">
        <v>0</v>
      </c>
      <c r="AB1427" s="3">
        <v>0</v>
      </c>
      <c r="AC1427" s="3">
        <v>0</v>
      </c>
      <c r="AD1427" s="3" t="s">
        <v>0</v>
      </c>
      <c r="AE1427" s="3">
        <v>0</v>
      </c>
    </row>
    <row r="1428" spans="1:31" hidden="1" x14ac:dyDescent="0.25">
      <c r="A1428" s="2" t="s">
        <v>952</v>
      </c>
      <c r="B1428" s="47">
        <v>44285</v>
      </c>
      <c r="C1428" s="2" t="s">
        <v>6</v>
      </c>
      <c r="D1428" s="2" t="s">
        <v>5</v>
      </c>
      <c r="E1428" s="2" t="s">
        <v>175</v>
      </c>
      <c r="F1428" s="2" t="s">
        <v>1733</v>
      </c>
      <c r="G1428" s="2" t="s">
        <v>3</v>
      </c>
      <c r="H1428" s="2" t="s">
        <v>3492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751988316.00259995</v>
      </c>
      <c r="R1428" s="1">
        <v>0</v>
      </c>
      <c r="S1428" s="1">
        <v>592500851.125</v>
      </c>
      <c r="T1428" s="1">
        <v>0</v>
      </c>
      <c r="U1428" s="2" t="s">
        <v>0</v>
      </c>
      <c r="V1428" s="1">
        <v>0</v>
      </c>
      <c r="W1428" s="1">
        <v>137489193.86000001</v>
      </c>
      <c r="X1428" s="2" t="s">
        <v>9</v>
      </c>
      <c r="Y1428" s="1">
        <v>21998271.0176</v>
      </c>
      <c r="Z1428" s="3">
        <v>0</v>
      </c>
      <c r="AA1428" s="3" t="s">
        <v>0</v>
      </c>
      <c r="AB1428" s="3">
        <v>0</v>
      </c>
      <c r="AC1428" s="3">
        <v>0</v>
      </c>
      <c r="AD1428" s="3" t="s">
        <v>0</v>
      </c>
      <c r="AE1428" s="3">
        <v>0</v>
      </c>
    </row>
    <row r="1429" spans="1:31" hidden="1" x14ac:dyDescent="0.25">
      <c r="A1429" s="2" t="s">
        <v>953</v>
      </c>
      <c r="B1429" s="46">
        <v>44285</v>
      </c>
      <c r="C1429" s="2" t="s">
        <v>6</v>
      </c>
      <c r="D1429" s="2" t="s">
        <v>1007</v>
      </c>
      <c r="E1429" s="2" t="s">
        <v>907</v>
      </c>
      <c r="F1429" s="59" t="s">
        <v>3493</v>
      </c>
      <c r="G1429" s="2" t="s">
        <v>3</v>
      </c>
      <c r="H1429" s="2" t="s">
        <v>3494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98</v>
      </c>
      <c r="P1429" s="2" t="s">
        <v>1</v>
      </c>
      <c r="Q1429" s="1">
        <v>0</v>
      </c>
      <c r="R1429" s="1">
        <v>0</v>
      </c>
      <c r="S1429" s="1"/>
      <c r="T1429" s="1">
        <v>0</v>
      </c>
      <c r="U1429" s="2" t="s">
        <v>0</v>
      </c>
      <c r="V1429" s="1">
        <v>0</v>
      </c>
      <c r="W1429" s="1"/>
      <c r="X1429" s="2" t="s">
        <v>9</v>
      </c>
      <c r="Y1429" s="1">
        <v>0</v>
      </c>
      <c r="Z1429" s="3">
        <v>0</v>
      </c>
      <c r="AA1429" s="3" t="s">
        <v>0</v>
      </c>
      <c r="AB1429" s="3">
        <v>0</v>
      </c>
      <c r="AC1429" s="3">
        <v>0</v>
      </c>
      <c r="AD1429" s="3" t="s">
        <v>0</v>
      </c>
      <c r="AE1429" s="3">
        <v>0</v>
      </c>
    </row>
    <row r="1430" spans="1:31" hidden="1" x14ac:dyDescent="0.25">
      <c r="A1430" s="2" t="s">
        <v>954</v>
      </c>
      <c r="B1430" s="47">
        <v>44286</v>
      </c>
      <c r="C1430" s="2" t="s">
        <v>27</v>
      </c>
      <c r="D1430" s="2" t="s">
        <v>49</v>
      </c>
      <c r="E1430" s="2" t="s">
        <v>223</v>
      </c>
      <c r="F1430" s="2" t="s">
        <v>3495</v>
      </c>
      <c r="G1430" s="2" t="s">
        <v>3</v>
      </c>
      <c r="H1430" s="2" t="s">
        <v>3496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1">
        <v>2669366590.1154008</v>
      </c>
      <c r="R1430" s="1">
        <v>0</v>
      </c>
      <c r="S1430" s="1">
        <v>1826612812.5749998</v>
      </c>
      <c r="T1430" s="1">
        <v>0</v>
      </c>
      <c r="U1430" s="2" t="s">
        <v>0</v>
      </c>
      <c r="V1430" s="1">
        <v>0</v>
      </c>
      <c r="W1430" s="1">
        <v>726511877.18999994</v>
      </c>
      <c r="X1430" s="2" t="s">
        <v>9</v>
      </c>
      <c r="Y1430" s="1">
        <v>116241900.3504</v>
      </c>
      <c r="Z1430" s="3">
        <v>0</v>
      </c>
      <c r="AA1430" s="3" t="s">
        <v>0</v>
      </c>
      <c r="AB1430" s="3">
        <v>0</v>
      </c>
      <c r="AC1430" s="3">
        <v>0</v>
      </c>
      <c r="AD1430" s="3" t="s">
        <v>0</v>
      </c>
      <c r="AE1430" s="3">
        <v>0</v>
      </c>
    </row>
    <row r="1431" spans="1:31" hidden="1" x14ac:dyDescent="0.25">
      <c r="A1431" s="2" t="s">
        <v>955</v>
      </c>
      <c r="B1431" s="47">
        <v>44286</v>
      </c>
      <c r="C1431" s="2" t="s">
        <v>6</v>
      </c>
      <c r="D1431" s="2" t="s">
        <v>49</v>
      </c>
      <c r="E1431" s="2" t="s">
        <v>232</v>
      </c>
      <c r="F1431" s="2" t="s">
        <v>1801</v>
      </c>
      <c r="G1431" s="2" t="s">
        <v>3</v>
      </c>
      <c r="H1431" s="2" t="s">
        <v>3497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1679633314.9636004</v>
      </c>
      <c r="R1431" s="1">
        <v>0</v>
      </c>
      <c r="S1431" s="1">
        <v>1450414909.75</v>
      </c>
      <c r="T1431" s="1">
        <v>0</v>
      </c>
      <c r="U1431" s="2" t="s">
        <v>0</v>
      </c>
      <c r="V1431" s="1">
        <v>0</v>
      </c>
      <c r="W1431" s="1">
        <v>197602073.45999995</v>
      </c>
      <c r="X1431" s="2" t="s">
        <v>9</v>
      </c>
      <c r="Y1431" s="1">
        <v>31616331.753599998</v>
      </c>
      <c r="Z1431" s="3">
        <v>0</v>
      </c>
      <c r="AA1431" s="3" t="s">
        <v>0</v>
      </c>
      <c r="AB1431" s="3">
        <v>0</v>
      </c>
      <c r="AC1431" s="3">
        <v>0</v>
      </c>
      <c r="AD1431" s="3" t="s">
        <v>0</v>
      </c>
      <c r="AE1431" s="3">
        <v>0</v>
      </c>
    </row>
    <row r="1432" spans="1:31" hidden="1" x14ac:dyDescent="0.25">
      <c r="A1432" s="2" t="s">
        <v>956</v>
      </c>
      <c r="B1432" s="47">
        <v>44286</v>
      </c>
      <c r="C1432" s="2" t="s">
        <v>6</v>
      </c>
      <c r="D1432" s="2" t="s">
        <v>49</v>
      </c>
      <c r="E1432" s="2" t="s">
        <v>232</v>
      </c>
      <c r="F1432" s="2" t="s">
        <v>1801</v>
      </c>
      <c r="G1432" s="2" t="s">
        <v>13</v>
      </c>
      <c r="H1432" s="2" t="s">
        <v>1</v>
      </c>
      <c r="I1432" s="1" t="s">
        <v>3498</v>
      </c>
      <c r="J1432" s="1" t="s">
        <v>1</v>
      </c>
      <c r="K1432" s="1" t="s">
        <v>3499</v>
      </c>
      <c r="L1432" s="1" t="s">
        <v>3500</v>
      </c>
      <c r="M1432" s="1">
        <v>7323843.1299999999</v>
      </c>
      <c r="N1432" s="2" t="s">
        <v>12</v>
      </c>
      <c r="O1432" s="2" t="s">
        <v>3501</v>
      </c>
      <c r="P1432" s="2" t="s">
        <v>3502</v>
      </c>
      <c r="Q1432" s="1">
        <v>-7323843.125</v>
      </c>
      <c r="R1432" s="1">
        <v>0</v>
      </c>
      <c r="S1432" s="1">
        <v>-7323843.125</v>
      </c>
      <c r="T1432" s="1">
        <v>0</v>
      </c>
      <c r="U1432" s="2" t="s">
        <v>0</v>
      </c>
      <c r="V1432" s="1">
        <v>0</v>
      </c>
      <c r="W1432" s="1">
        <v>0</v>
      </c>
      <c r="X1432" s="2" t="s">
        <v>0</v>
      </c>
      <c r="Y1432" s="1">
        <v>0</v>
      </c>
      <c r="Z1432" s="3">
        <v>0</v>
      </c>
      <c r="AA1432" s="3" t="s">
        <v>0</v>
      </c>
      <c r="AB1432" s="3">
        <v>0</v>
      </c>
      <c r="AC1432" s="3">
        <v>0</v>
      </c>
      <c r="AD1432" s="3" t="s">
        <v>0</v>
      </c>
      <c r="AE1432" s="3">
        <v>0</v>
      </c>
    </row>
    <row r="1433" spans="1:31" hidden="1" x14ac:dyDescent="0.25">
      <c r="A1433" s="2" t="s">
        <v>957</v>
      </c>
      <c r="B1433" s="47">
        <v>44286</v>
      </c>
      <c r="C1433" s="2" t="s">
        <v>35</v>
      </c>
      <c r="D1433" s="2" t="s">
        <v>42</v>
      </c>
      <c r="E1433" s="2" t="s">
        <v>219</v>
      </c>
      <c r="F1433" s="2" t="s">
        <v>3503</v>
      </c>
      <c r="G1433" s="2" t="s">
        <v>3</v>
      </c>
      <c r="H1433" s="2" t="s">
        <v>3504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548808426.42999995</v>
      </c>
      <c r="R1433" s="1">
        <v>0</v>
      </c>
      <c r="S1433" s="1">
        <v>522669114.02999997</v>
      </c>
      <c r="T1433" s="1">
        <v>0</v>
      </c>
      <c r="U1433" s="2" t="s">
        <v>0</v>
      </c>
      <c r="V1433" s="1">
        <v>0</v>
      </c>
      <c r="W1433" s="1">
        <v>22533890</v>
      </c>
      <c r="X1433" s="2" t="s">
        <v>0</v>
      </c>
      <c r="Y1433" s="1">
        <v>3605422.4</v>
      </c>
      <c r="Z1433" s="3">
        <v>0</v>
      </c>
      <c r="AA1433" s="3" t="s">
        <v>0</v>
      </c>
      <c r="AB1433" s="3">
        <v>0</v>
      </c>
      <c r="AC1433" s="3">
        <v>0</v>
      </c>
      <c r="AD1433" s="3" t="s">
        <v>0</v>
      </c>
      <c r="AE1433" s="3">
        <v>0</v>
      </c>
    </row>
    <row r="1434" spans="1:31" hidden="1" x14ac:dyDescent="0.25">
      <c r="A1434" s="2" t="s">
        <v>958</v>
      </c>
      <c r="B1434" s="47">
        <v>44286</v>
      </c>
      <c r="C1434" s="2" t="s">
        <v>6</v>
      </c>
      <c r="D1434" s="2" t="s">
        <v>42</v>
      </c>
      <c r="E1434" s="2" t="s">
        <v>221</v>
      </c>
      <c r="F1434" s="2" t="s">
        <v>1006</v>
      </c>
      <c r="G1434" s="2" t="s">
        <v>3</v>
      </c>
      <c r="H1434" s="2" t="s">
        <v>3505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2</v>
      </c>
      <c r="P1434" s="2" t="s">
        <v>1</v>
      </c>
      <c r="Q1434" s="1">
        <v>884048111.00199997</v>
      </c>
      <c r="R1434" s="1">
        <v>0</v>
      </c>
      <c r="S1434" s="1">
        <v>721539408.67499995</v>
      </c>
      <c r="T1434" s="1">
        <v>0</v>
      </c>
      <c r="U1434" s="2" t="s">
        <v>0</v>
      </c>
      <c r="V1434" s="1">
        <v>0</v>
      </c>
      <c r="W1434" s="1">
        <v>136426364.07499999</v>
      </c>
      <c r="X1434" s="2" t="s">
        <v>9</v>
      </c>
      <c r="Y1434" s="1">
        <v>21828218.252</v>
      </c>
      <c r="Z1434" s="3">
        <v>0</v>
      </c>
      <c r="AA1434" s="3" t="s">
        <v>0</v>
      </c>
      <c r="AB1434" s="3">
        <v>0</v>
      </c>
      <c r="AC1434" s="3">
        <v>3939000</v>
      </c>
      <c r="AD1434" s="3" t="s">
        <v>0</v>
      </c>
      <c r="AE1434" s="3">
        <v>315120</v>
      </c>
    </row>
    <row r="1435" spans="1:31" hidden="1" x14ac:dyDescent="0.25">
      <c r="A1435" s="2" t="s">
        <v>959</v>
      </c>
      <c r="B1435" s="47">
        <v>44286</v>
      </c>
      <c r="C1435" s="2" t="s">
        <v>6</v>
      </c>
      <c r="D1435" s="2" t="s">
        <v>42</v>
      </c>
      <c r="E1435" s="2" t="s">
        <v>221</v>
      </c>
      <c r="F1435" s="2" t="s">
        <v>1006</v>
      </c>
      <c r="G1435" s="2" t="s">
        <v>3</v>
      </c>
      <c r="H1435" s="2" t="s">
        <v>3506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3507</v>
      </c>
      <c r="P1435" s="2" t="s">
        <v>3508</v>
      </c>
      <c r="Q1435" s="1">
        <v>48480000</v>
      </c>
      <c r="R1435" s="1">
        <v>0</v>
      </c>
      <c r="S1435" s="1">
        <v>48480000</v>
      </c>
      <c r="T1435" s="1">
        <v>0</v>
      </c>
      <c r="U1435" s="2" t="s">
        <v>0</v>
      </c>
      <c r="V1435" s="1">
        <v>0</v>
      </c>
      <c r="W1435" s="1">
        <v>0</v>
      </c>
      <c r="X1435" s="2" t="s">
        <v>0</v>
      </c>
      <c r="Y1435" s="1">
        <v>0</v>
      </c>
      <c r="Z1435" s="3">
        <v>0</v>
      </c>
      <c r="AA1435" s="3" t="s">
        <v>0</v>
      </c>
      <c r="AB1435" s="3">
        <v>0</v>
      </c>
      <c r="AC1435" s="3">
        <v>0</v>
      </c>
      <c r="AD1435" s="3" t="s">
        <v>0</v>
      </c>
      <c r="AE1435" s="3">
        <v>0</v>
      </c>
    </row>
    <row r="1436" spans="1:31" hidden="1" x14ac:dyDescent="0.25">
      <c r="A1436" s="2" t="s">
        <v>960</v>
      </c>
      <c r="B1436" s="47">
        <v>44286</v>
      </c>
      <c r="C1436" s="2" t="s">
        <v>6</v>
      </c>
      <c r="D1436" s="2" t="s">
        <v>42</v>
      </c>
      <c r="E1436" s="2" t="s">
        <v>221</v>
      </c>
      <c r="F1436" s="2" t="s">
        <v>1006</v>
      </c>
      <c r="G1436" s="2" t="s">
        <v>3</v>
      </c>
      <c r="H1436" s="2" t="s">
        <v>3509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1269098308.1756001</v>
      </c>
      <c r="R1436" s="1">
        <v>0</v>
      </c>
      <c r="S1436" s="1">
        <v>882675769.80000007</v>
      </c>
      <c r="T1436" s="1">
        <v>0</v>
      </c>
      <c r="U1436" s="2" t="s">
        <v>0</v>
      </c>
      <c r="V1436" s="1">
        <v>0</v>
      </c>
      <c r="W1436" s="1">
        <v>333122877.90999997</v>
      </c>
      <c r="X1436" s="2" t="s">
        <v>0</v>
      </c>
      <c r="Y1436" s="1">
        <v>53299660.465599999</v>
      </c>
      <c r="Z1436" s="3">
        <v>0</v>
      </c>
      <c r="AA1436" s="3" t="s">
        <v>0</v>
      </c>
      <c r="AB1436" s="3">
        <v>0</v>
      </c>
      <c r="AC1436" s="3">
        <v>0</v>
      </c>
      <c r="AD1436" s="3" t="s">
        <v>0</v>
      </c>
      <c r="AE1436" s="3">
        <v>0</v>
      </c>
    </row>
    <row r="1437" spans="1:31" hidden="1" x14ac:dyDescent="0.25">
      <c r="A1437" s="2" t="s">
        <v>961</v>
      </c>
      <c r="B1437" s="47">
        <v>44286</v>
      </c>
      <c r="C1437" s="2" t="s">
        <v>6</v>
      </c>
      <c r="D1437" s="2" t="s">
        <v>42</v>
      </c>
      <c r="E1437" s="2" t="s">
        <v>221</v>
      </c>
      <c r="F1437" s="2" t="s">
        <v>1006</v>
      </c>
      <c r="G1437" s="2" t="s">
        <v>13</v>
      </c>
      <c r="H1437" s="2" t="s">
        <v>1</v>
      </c>
      <c r="I1437" s="1" t="s">
        <v>3510</v>
      </c>
      <c r="J1437" s="1" t="s">
        <v>1</v>
      </c>
      <c r="K1437" s="1" t="s">
        <v>3511</v>
      </c>
      <c r="L1437" s="1" t="s">
        <v>3500</v>
      </c>
      <c r="M1437" s="1">
        <v>28939247.199999999</v>
      </c>
      <c r="N1437" s="2" t="s">
        <v>12</v>
      </c>
      <c r="O1437" s="2" t="s">
        <v>3512</v>
      </c>
      <c r="P1437" s="2" t="s">
        <v>3513</v>
      </c>
      <c r="Q1437" s="1">
        <v>-28939247.199999999</v>
      </c>
      <c r="R1437" s="1">
        <v>0</v>
      </c>
      <c r="S1437" s="1">
        <v>-28798655.199999999</v>
      </c>
      <c r="T1437" s="1">
        <v>0</v>
      </c>
      <c r="U1437" s="2" t="s">
        <v>0</v>
      </c>
      <c r="V1437" s="1">
        <v>0</v>
      </c>
      <c r="W1437" s="1">
        <v>-121200</v>
      </c>
      <c r="X1437" s="2" t="s">
        <v>9</v>
      </c>
      <c r="Y1437" s="1">
        <v>-19392</v>
      </c>
      <c r="Z1437" s="3">
        <v>0</v>
      </c>
      <c r="AA1437" s="3" t="s">
        <v>0</v>
      </c>
      <c r="AB1437" s="3">
        <v>0</v>
      </c>
      <c r="AC1437" s="3">
        <v>0</v>
      </c>
      <c r="AD1437" s="3" t="s">
        <v>0</v>
      </c>
      <c r="AE1437" s="3">
        <v>0</v>
      </c>
    </row>
    <row r="1438" spans="1:31" hidden="1" x14ac:dyDescent="0.25">
      <c r="A1438" s="2" t="s">
        <v>962</v>
      </c>
      <c r="B1438" s="46">
        <v>44286</v>
      </c>
      <c r="C1438" s="2" t="s">
        <v>6</v>
      </c>
      <c r="D1438" s="2" t="s">
        <v>42</v>
      </c>
      <c r="E1438" s="2" t="s">
        <v>217</v>
      </c>
      <c r="F1438" s="59" t="s">
        <v>1911</v>
      </c>
      <c r="G1438" s="2" t="s">
        <v>1182</v>
      </c>
      <c r="H1438" s="2" t="s">
        <v>3514</v>
      </c>
      <c r="I1438" s="2"/>
      <c r="J1438" s="1"/>
      <c r="K1438" s="1"/>
      <c r="L1438" s="1"/>
      <c r="M1438" s="1">
        <v>0</v>
      </c>
      <c r="N1438" s="2"/>
      <c r="O1438" s="2" t="s">
        <v>2</v>
      </c>
      <c r="P1438" s="2"/>
      <c r="Q1438" s="1">
        <v>184799120</v>
      </c>
      <c r="R1438" s="1">
        <v>0</v>
      </c>
      <c r="S1438" s="1">
        <v>184799120</v>
      </c>
      <c r="T1438" s="1">
        <v>0</v>
      </c>
      <c r="U1438" s="2" t="s">
        <v>0</v>
      </c>
      <c r="V1438" s="1">
        <v>0</v>
      </c>
      <c r="W1438" s="1">
        <v>0</v>
      </c>
      <c r="X1438" s="2" t="s">
        <v>0</v>
      </c>
      <c r="Y1438" s="1">
        <v>0</v>
      </c>
      <c r="Z1438" s="3">
        <v>0</v>
      </c>
      <c r="AA1438" s="3" t="s">
        <v>0</v>
      </c>
      <c r="AB1438" s="3">
        <v>0</v>
      </c>
      <c r="AC1438" s="3">
        <v>0</v>
      </c>
      <c r="AD1438" s="3" t="s">
        <v>0</v>
      </c>
      <c r="AE1438" s="3">
        <v>0</v>
      </c>
    </row>
    <row r="1439" spans="1:31" hidden="1" x14ac:dyDescent="0.25">
      <c r="A1439" s="2" t="s">
        <v>963</v>
      </c>
      <c r="B1439" s="47">
        <v>44286</v>
      </c>
      <c r="C1439" s="2" t="s">
        <v>35</v>
      </c>
      <c r="D1439" s="2" t="s">
        <v>38</v>
      </c>
      <c r="E1439" s="2" t="s">
        <v>210</v>
      </c>
      <c r="F1439" s="2" t="s">
        <v>2861</v>
      </c>
      <c r="G1439" s="2" t="s">
        <v>3</v>
      </c>
      <c r="H1439" s="2" t="s">
        <v>3515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2</v>
      </c>
      <c r="P1439" s="2" t="s">
        <v>1</v>
      </c>
      <c r="Q1439" s="1">
        <v>776269464.79120004</v>
      </c>
      <c r="R1439" s="1">
        <v>0</v>
      </c>
      <c r="S1439" s="1">
        <v>723594435.42999995</v>
      </c>
      <c r="T1439" s="1"/>
      <c r="U1439" s="2"/>
      <c r="V1439" s="1"/>
      <c r="W1439" s="1">
        <v>45409508.07</v>
      </c>
      <c r="X1439" s="2" t="s">
        <v>0</v>
      </c>
      <c r="Y1439" s="1">
        <v>7265521.2911999999</v>
      </c>
      <c r="Z1439" s="3">
        <v>0</v>
      </c>
      <c r="AA1439" s="3" t="s">
        <v>0</v>
      </c>
      <c r="AB1439" s="3">
        <v>0</v>
      </c>
      <c r="AC1439" s="3">
        <v>0</v>
      </c>
      <c r="AD1439" s="3" t="s">
        <v>0</v>
      </c>
      <c r="AE1439" s="3">
        <v>0</v>
      </c>
    </row>
    <row r="1440" spans="1:31" hidden="1" x14ac:dyDescent="0.25">
      <c r="A1440" s="2" t="s">
        <v>964</v>
      </c>
      <c r="B1440" s="47">
        <v>44286</v>
      </c>
      <c r="C1440" s="2" t="s">
        <v>6</v>
      </c>
      <c r="D1440" s="2" t="s">
        <v>38</v>
      </c>
      <c r="E1440" s="2" t="s">
        <v>212</v>
      </c>
      <c r="F1440" s="2" t="s">
        <v>3516</v>
      </c>
      <c r="G1440" s="2" t="s">
        <v>3</v>
      </c>
      <c r="H1440" s="2" t="s">
        <v>3517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152640116.625</v>
      </c>
      <c r="R1440" s="1">
        <v>0</v>
      </c>
      <c r="S1440" s="1">
        <v>150704221.625</v>
      </c>
      <c r="T1440" s="1">
        <v>0</v>
      </c>
      <c r="U1440" s="2" t="s">
        <v>0</v>
      </c>
      <c r="V1440" s="1">
        <v>0</v>
      </c>
      <c r="W1440" s="1">
        <v>1668875</v>
      </c>
      <c r="X1440" s="2" t="s">
        <v>0</v>
      </c>
      <c r="Y1440" s="1">
        <v>267020</v>
      </c>
      <c r="Z1440" s="3">
        <v>0</v>
      </c>
      <c r="AA1440" s="3" t="s">
        <v>0</v>
      </c>
      <c r="AB1440" s="3">
        <v>0</v>
      </c>
      <c r="AC1440" s="3">
        <v>0</v>
      </c>
      <c r="AD1440" s="3" t="s">
        <v>0</v>
      </c>
      <c r="AE1440" s="3">
        <v>0</v>
      </c>
    </row>
    <row r="1441" spans="1:31" hidden="1" x14ac:dyDescent="0.25">
      <c r="A1441" s="2" t="s">
        <v>965</v>
      </c>
      <c r="B1441" s="47">
        <v>44286</v>
      </c>
      <c r="C1441" s="2" t="s">
        <v>6</v>
      </c>
      <c r="D1441" s="2" t="s">
        <v>38</v>
      </c>
      <c r="E1441" s="2" t="s">
        <v>212</v>
      </c>
      <c r="F1441" s="2" t="s">
        <v>3516</v>
      </c>
      <c r="G1441" s="2" t="s">
        <v>3</v>
      </c>
      <c r="H1441" s="2" t="s">
        <v>3518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410</v>
      </c>
      <c r="P1441" s="2" t="s">
        <v>411</v>
      </c>
      <c r="Q1441" s="1">
        <v>17283472.614999998</v>
      </c>
      <c r="R1441" s="1">
        <v>0</v>
      </c>
      <c r="S1441" s="1">
        <v>9111441.25</v>
      </c>
      <c r="T1441" s="1">
        <v>7044854.625</v>
      </c>
      <c r="U1441" s="2" t="s">
        <v>9</v>
      </c>
      <c r="V1441" s="1">
        <v>1127176.74</v>
      </c>
      <c r="W1441" s="1">
        <v>0</v>
      </c>
      <c r="X1441" s="2" t="s">
        <v>0</v>
      </c>
      <c r="Y1441" s="1">
        <v>0</v>
      </c>
      <c r="Z1441" s="3">
        <v>0</v>
      </c>
      <c r="AA1441" s="3" t="s">
        <v>0</v>
      </c>
      <c r="AB1441" s="3">
        <v>0</v>
      </c>
      <c r="AC1441" s="3">
        <v>0</v>
      </c>
      <c r="AD1441" s="3" t="s">
        <v>0</v>
      </c>
      <c r="AE1441" s="3">
        <v>0</v>
      </c>
    </row>
    <row r="1442" spans="1:31" hidden="1" x14ac:dyDescent="0.25">
      <c r="A1442" s="2" t="s">
        <v>966</v>
      </c>
      <c r="B1442" s="47">
        <v>44286</v>
      </c>
      <c r="C1442" s="2" t="s">
        <v>6</v>
      </c>
      <c r="D1442" s="2" t="s">
        <v>38</v>
      </c>
      <c r="E1442" s="2" t="s">
        <v>212</v>
      </c>
      <c r="F1442" s="2" t="s">
        <v>3516</v>
      </c>
      <c r="G1442" s="2" t="s">
        <v>3</v>
      </c>
      <c r="H1442" s="2" t="s">
        <v>3519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1813628527.3323998</v>
      </c>
      <c r="R1442" s="1">
        <v>0</v>
      </c>
      <c r="S1442" s="1">
        <v>1503214135.8</v>
      </c>
      <c r="T1442" s="1">
        <v>0</v>
      </c>
      <c r="U1442" s="2" t="s">
        <v>0</v>
      </c>
      <c r="V1442" s="1">
        <v>0</v>
      </c>
      <c r="W1442" s="1">
        <v>267598613.39000002</v>
      </c>
      <c r="X1442" s="2" t="s">
        <v>9</v>
      </c>
      <c r="Y1442" s="1">
        <v>42815778.142400011</v>
      </c>
      <c r="Z1442" s="3">
        <v>0</v>
      </c>
      <c r="AA1442" s="3" t="s">
        <v>0</v>
      </c>
      <c r="AB1442" s="3">
        <v>0</v>
      </c>
      <c r="AC1442" s="3">
        <v>0</v>
      </c>
      <c r="AD1442" s="3" t="s">
        <v>0</v>
      </c>
      <c r="AE1442" s="3">
        <v>0</v>
      </c>
    </row>
    <row r="1443" spans="1:31" hidden="1" x14ac:dyDescent="0.25">
      <c r="A1443" s="2" t="s">
        <v>967</v>
      </c>
      <c r="B1443" s="47">
        <v>44286</v>
      </c>
      <c r="C1443" s="2" t="s">
        <v>27</v>
      </c>
      <c r="D1443" s="2" t="s">
        <v>38</v>
      </c>
      <c r="E1443" s="2" t="s">
        <v>4</v>
      </c>
      <c r="F1443" s="2" t="s">
        <v>2910</v>
      </c>
      <c r="G1443" s="2" t="s">
        <v>3</v>
      </c>
      <c r="H1443" s="2" t="s">
        <v>3520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1">
        <v>498130545.82779998</v>
      </c>
      <c r="R1443" s="1">
        <v>0</v>
      </c>
      <c r="S1443" s="1">
        <v>331507414.5</v>
      </c>
      <c r="T1443" s="1">
        <v>0</v>
      </c>
      <c r="U1443" s="2" t="s">
        <v>0</v>
      </c>
      <c r="V1443" s="1">
        <v>0</v>
      </c>
      <c r="W1443" s="1">
        <v>143640630.45499998</v>
      </c>
      <c r="X1443" s="2" t="s">
        <v>9</v>
      </c>
      <c r="Y1443" s="1">
        <v>22982500.872799996</v>
      </c>
      <c r="Z1443" s="3">
        <v>0</v>
      </c>
      <c r="AA1443" s="3" t="s">
        <v>0</v>
      </c>
      <c r="AB1443" s="3">
        <v>0</v>
      </c>
      <c r="AC1443" s="3">
        <v>0</v>
      </c>
      <c r="AD1443" s="3" t="s">
        <v>0</v>
      </c>
      <c r="AE1443" s="3">
        <v>0</v>
      </c>
    </row>
    <row r="1444" spans="1:31" hidden="1" x14ac:dyDescent="0.25">
      <c r="A1444" s="2" t="s">
        <v>968</v>
      </c>
      <c r="B1444" s="47">
        <v>44286</v>
      </c>
      <c r="C1444" s="2" t="s">
        <v>27</v>
      </c>
      <c r="D1444" s="2" t="s">
        <v>38</v>
      </c>
      <c r="E1444" s="2" t="s">
        <v>4</v>
      </c>
      <c r="F1444" s="2" t="s">
        <v>2905</v>
      </c>
      <c r="G1444" s="2" t="s">
        <v>3</v>
      </c>
      <c r="H1444" s="2" t="s">
        <v>3521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2498</v>
      </c>
      <c r="P1444" s="2" t="s">
        <v>2499</v>
      </c>
      <c r="Q1444" s="1">
        <v>72258590.875</v>
      </c>
      <c r="R1444" s="1">
        <v>0</v>
      </c>
      <c r="S1444" s="1">
        <v>45032346.875</v>
      </c>
      <c r="T1444" s="1">
        <v>23470900</v>
      </c>
      <c r="U1444" s="2" t="s">
        <v>9</v>
      </c>
      <c r="V1444" s="1">
        <v>3755344</v>
      </c>
      <c r="W1444" s="1">
        <v>0</v>
      </c>
      <c r="X1444" s="2" t="s">
        <v>0</v>
      </c>
      <c r="Y1444" s="1">
        <v>0</v>
      </c>
      <c r="Z1444" s="3">
        <v>0</v>
      </c>
      <c r="AA1444" s="3" t="s">
        <v>0</v>
      </c>
      <c r="AB1444" s="3">
        <v>0</v>
      </c>
      <c r="AC1444" s="3">
        <v>0</v>
      </c>
      <c r="AD1444" s="3" t="s">
        <v>0</v>
      </c>
      <c r="AE1444" s="3">
        <v>0</v>
      </c>
    </row>
    <row r="1445" spans="1:31" hidden="1" x14ac:dyDescent="0.25">
      <c r="A1445" s="2" t="s">
        <v>969</v>
      </c>
      <c r="B1445" s="47">
        <v>44286</v>
      </c>
      <c r="C1445" s="2" t="s">
        <v>27</v>
      </c>
      <c r="D1445" s="2" t="s">
        <v>38</v>
      </c>
      <c r="E1445" s="2" t="s">
        <v>4</v>
      </c>
      <c r="F1445" s="2" t="s">
        <v>2910</v>
      </c>
      <c r="G1445" s="2" t="s">
        <v>3</v>
      </c>
      <c r="H1445" s="2" t="s">
        <v>3522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1238747000.8873997</v>
      </c>
      <c r="R1445" s="1">
        <v>0</v>
      </c>
      <c r="S1445" s="1">
        <v>918563594.82500017</v>
      </c>
      <c r="T1445" s="1">
        <v>0</v>
      </c>
      <c r="U1445" s="2" t="s">
        <v>0</v>
      </c>
      <c r="V1445" s="1">
        <v>0</v>
      </c>
      <c r="W1445" s="1">
        <v>276020177.63999999</v>
      </c>
      <c r="X1445" s="2" t="s">
        <v>9</v>
      </c>
      <c r="Y1445" s="1">
        <v>44163228.422400005</v>
      </c>
      <c r="Z1445" s="3">
        <v>0</v>
      </c>
      <c r="AA1445" s="3" t="s">
        <v>0</v>
      </c>
      <c r="AB1445" s="3">
        <v>0</v>
      </c>
      <c r="AC1445" s="3">
        <v>0</v>
      </c>
      <c r="AD1445" s="3" t="s">
        <v>0</v>
      </c>
      <c r="AE1445" s="3">
        <v>0</v>
      </c>
    </row>
    <row r="1446" spans="1:31" hidden="1" x14ac:dyDescent="0.25">
      <c r="A1446" s="2" t="s">
        <v>970</v>
      </c>
      <c r="B1446" s="47">
        <v>44286</v>
      </c>
      <c r="C1446" s="2" t="s">
        <v>27</v>
      </c>
      <c r="D1446" s="2" t="s">
        <v>38</v>
      </c>
      <c r="E1446" s="2" t="s">
        <v>4</v>
      </c>
      <c r="F1446" s="2" t="s">
        <v>2905</v>
      </c>
      <c r="G1446" s="2" t="s">
        <v>3</v>
      </c>
      <c r="H1446" s="2" t="s">
        <v>3523</v>
      </c>
      <c r="I1446" s="1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1410</v>
      </c>
      <c r="P1446" s="2" t="s">
        <v>1411</v>
      </c>
      <c r="Q1446" s="1">
        <v>25703832</v>
      </c>
      <c r="R1446" s="1">
        <v>0</v>
      </c>
      <c r="S1446" s="1">
        <v>3185680</v>
      </c>
      <c r="T1446" s="1">
        <v>19412200</v>
      </c>
      <c r="U1446" s="2" t="s">
        <v>9</v>
      </c>
      <c r="V1446" s="1">
        <v>3105952</v>
      </c>
      <c r="W1446" s="1">
        <v>0</v>
      </c>
      <c r="X1446" s="2" t="s">
        <v>0</v>
      </c>
      <c r="Y1446" s="1">
        <v>0</v>
      </c>
      <c r="Z1446" s="3">
        <v>0</v>
      </c>
      <c r="AA1446" s="3" t="s">
        <v>0</v>
      </c>
      <c r="AB1446" s="3">
        <v>0</v>
      </c>
      <c r="AC1446" s="3">
        <v>0</v>
      </c>
      <c r="AD1446" s="3" t="s">
        <v>0</v>
      </c>
      <c r="AE1446" s="3">
        <v>0</v>
      </c>
    </row>
    <row r="1447" spans="1:31" hidden="1" x14ac:dyDescent="0.25">
      <c r="A1447" s="2" t="s">
        <v>971</v>
      </c>
      <c r="B1447" s="47">
        <v>44286</v>
      </c>
      <c r="C1447" s="2" t="s">
        <v>27</v>
      </c>
      <c r="D1447" s="2" t="s">
        <v>38</v>
      </c>
      <c r="E1447" s="2" t="s">
        <v>4</v>
      </c>
      <c r="F1447" s="2" t="s">
        <v>2910</v>
      </c>
      <c r="G1447" s="2" t="s">
        <v>3</v>
      </c>
      <c r="H1447" s="2" t="s">
        <v>3524</v>
      </c>
      <c r="I1447" s="1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1">
        <v>104888042.508</v>
      </c>
      <c r="R1447" s="1">
        <v>0</v>
      </c>
      <c r="S1447" s="1">
        <v>89968442.900000006</v>
      </c>
      <c r="T1447" s="1">
        <v>0</v>
      </c>
      <c r="U1447" s="2" t="s">
        <v>0</v>
      </c>
      <c r="V1447" s="1">
        <v>0</v>
      </c>
      <c r="W1447" s="1">
        <v>12861723.800000001</v>
      </c>
      <c r="X1447" s="2" t="s">
        <v>9</v>
      </c>
      <c r="Y1447" s="1">
        <v>2057875.8080000002</v>
      </c>
      <c r="Z1447" s="3">
        <v>0</v>
      </c>
      <c r="AA1447" s="3" t="s">
        <v>0</v>
      </c>
      <c r="AB1447" s="3">
        <v>0</v>
      </c>
      <c r="AC1447" s="3">
        <v>0</v>
      </c>
      <c r="AD1447" s="3" t="s">
        <v>0</v>
      </c>
      <c r="AE1447" s="3">
        <v>0</v>
      </c>
    </row>
    <row r="1448" spans="1:31" hidden="1" x14ac:dyDescent="0.25">
      <c r="A1448" s="2" t="s">
        <v>972</v>
      </c>
      <c r="B1448" s="47">
        <v>44286</v>
      </c>
      <c r="C1448" s="2" t="s">
        <v>6</v>
      </c>
      <c r="D1448" s="2" t="s">
        <v>33</v>
      </c>
      <c r="E1448" s="2" t="s">
        <v>206</v>
      </c>
      <c r="F1448" s="2" t="s">
        <v>2337</v>
      </c>
      <c r="G1448" s="2" t="s">
        <v>3</v>
      </c>
      <c r="H1448" s="2" t="s">
        <v>3525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2</v>
      </c>
      <c r="P1448" s="2" t="s">
        <v>1</v>
      </c>
      <c r="Q1448" s="1">
        <v>2803664232.6062002</v>
      </c>
      <c r="R1448" s="1">
        <v>0</v>
      </c>
      <c r="S1448" s="1">
        <v>2228342643.7499995</v>
      </c>
      <c r="T1448" s="1">
        <v>0</v>
      </c>
      <c r="U1448" s="2" t="s">
        <v>0</v>
      </c>
      <c r="V1448" s="1">
        <v>0</v>
      </c>
      <c r="W1448" s="1">
        <v>495966886.94500005</v>
      </c>
      <c r="X1448" s="2" t="s">
        <v>0</v>
      </c>
      <c r="Y1448" s="1">
        <v>79354701.911200017</v>
      </c>
      <c r="Z1448" s="3">
        <v>0</v>
      </c>
      <c r="AA1448" s="3" t="s">
        <v>0</v>
      </c>
      <c r="AB1448" s="3">
        <v>0</v>
      </c>
      <c r="AC1448" s="3">
        <v>0</v>
      </c>
      <c r="AD1448" s="3" t="s">
        <v>0</v>
      </c>
      <c r="AE1448" s="3">
        <v>0</v>
      </c>
    </row>
    <row r="1449" spans="1:31" hidden="1" x14ac:dyDescent="0.25">
      <c r="A1449" s="2" t="s">
        <v>973</v>
      </c>
      <c r="B1449" s="47">
        <v>44286</v>
      </c>
      <c r="C1449" s="2" t="s">
        <v>6</v>
      </c>
      <c r="D1449" s="2" t="s">
        <v>26</v>
      </c>
      <c r="E1449" s="2" t="s">
        <v>200</v>
      </c>
      <c r="F1449" s="2" t="s">
        <v>3019</v>
      </c>
      <c r="G1449" s="2" t="s">
        <v>3</v>
      </c>
      <c r="H1449" s="2" t="s">
        <v>3526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2427967349.2805996</v>
      </c>
      <c r="R1449" s="1">
        <v>0</v>
      </c>
      <c r="S1449" s="1">
        <v>1853488066.6249995</v>
      </c>
      <c r="T1449" s="1">
        <v>0</v>
      </c>
      <c r="U1449" s="2" t="s">
        <v>0</v>
      </c>
      <c r="V1449" s="1">
        <v>0</v>
      </c>
      <c r="W1449" s="1">
        <v>495240760.90999997</v>
      </c>
      <c r="X1449" s="2" t="s">
        <v>9</v>
      </c>
      <c r="Y1449" s="1">
        <v>79238521.7456</v>
      </c>
      <c r="Z1449" s="3">
        <v>0</v>
      </c>
      <c r="AA1449" s="3" t="s">
        <v>0</v>
      </c>
      <c r="AB1449" s="3">
        <v>0</v>
      </c>
      <c r="AC1449" s="3">
        <v>0</v>
      </c>
      <c r="AD1449" s="3" t="s">
        <v>0</v>
      </c>
      <c r="AE1449" s="3">
        <v>0</v>
      </c>
    </row>
    <row r="1450" spans="1:31" hidden="1" x14ac:dyDescent="0.25">
      <c r="A1450" s="2" t="s">
        <v>974</v>
      </c>
      <c r="B1450" s="47">
        <v>44286</v>
      </c>
      <c r="C1450" s="2" t="s">
        <v>6</v>
      </c>
      <c r="D1450" s="2" t="s">
        <v>26</v>
      </c>
      <c r="E1450" s="2" t="s">
        <v>200</v>
      </c>
      <c r="F1450" s="2" t="s">
        <v>3019</v>
      </c>
      <c r="G1450" s="2" t="s">
        <v>3</v>
      </c>
      <c r="H1450" s="2" t="s">
        <v>3527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417</v>
      </c>
      <c r="P1450" s="2" t="s">
        <v>418</v>
      </c>
      <c r="Q1450" s="1">
        <v>1846280</v>
      </c>
      <c r="R1450" s="1">
        <v>0</v>
      </c>
      <c r="S1450" s="1">
        <v>1846280</v>
      </c>
      <c r="T1450" s="1">
        <v>0</v>
      </c>
      <c r="U1450" s="2" t="s">
        <v>0</v>
      </c>
      <c r="V1450" s="1">
        <v>0</v>
      </c>
      <c r="W1450" s="1">
        <v>0</v>
      </c>
      <c r="X1450" s="2" t="s">
        <v>0</v>
      </c>
      <c r="Y1450" s="1">
        <v>0</v>
      </c>
      <c r="Z1450" s="3">
        <v>0</v>
      </c>
      <c r="AA1450" s="3" t="s">
        <v>0</v>
      </c>
      <c r="AB1450" s="3">
        <v>0</v>
      </c>
      <c r="AC1450" s="3">
        <v>0</v>
      </c>
      <c r="AD1450" s="3" t="s">
        <v>0</v>
      </c>
      <c r="AE1450" s="3">
        <v>0</v>
      </c>
    </row>
    <row r="1451" spans="1:31" hidden="1" x14ac:dyDescent="0.25">
      <c r="A1451" s="2" t="s">
        <v>975</v>
      </c>
      <c r="B1451" s="47">
        <v>44286</v>
      </c>
      <c r="C1451" s="2" t="s">
        <v>6</v>
      </c>
      <c r="D1451" s="2" t="s">
        <v>26</v>
      </c>
      <c r="E1451" s="2" t="s">
        <v>200</v>
      </c>
      <c r="F1451" s="2" t="s">
        <v>3019</v>
      </c>
      <c r="G1451" s="2" t="s">
        <v>3</v>
      </c>
      <c r="H1451" s="2" t="s">
        <v>3528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133632207.59999999</v>
      </c>
      <c r="R1451" s="1">
        <v>0</v>
      </c>
      <c r="S1451" s="1">
        <v>104131319.59999999</v>
      </c>
      <c r="T1451" s="1">
        <v>0</v>
      </c>
      <c r="U1451" s="2" t="s">
        <v>0</v>
      </c>
      <c r="V1451" s="1">
        <v>0</v>
      </c>
      <c r="W1451" s="1">
        <v>25431800</v>
      </c>
      <c r="X1451" s="2" t="s">
        <v>9</v>
      </c>
      <c r="Y1451" s="1">
        <v>4069088</v>
      </c>
      <c r="Z1451" s="3">
        <v>0</v>
      </c>
      <c r="AA1451" s="3" t="s">
        <v>0</v>
      </c>
      <c r="AB1451" s="3">
        <v>0</v>
      </c>
      <c r="AC1451" s="3">
        <v>0</v>
      </c>
      <c r="AD1451" s="3" t="s">
        <v>0</v>
      </c>
      <c r="AE1451" s="3">
        <v>0</v>
      </c>
    </row>
    <row r="1452" spans="1:31" hidden="1" x14ac:dyDescent="0.25">
      <c r="A1452" s="2" t="s">
        <v>976</v>
      </c>
      <c r="B1452" s="47">
        <v>44286</v>
      </c>
      <c r="C1452" s="2" t="s">
        <v>27</v>
      </c>
      <c r="D1452" s="2" t="s">
        <v>26</v>
      </c>
      <c r="E1452" s="2" t="s">
        <v>253</v>
      </c>
      <c r="F1452" s="2" t="s">
        <v>2705</v>
      </c>
      <c r="G1452" s="2" t="s">
        <v>3</v>
      </c>
      <c r="H1452" s="2" t="s">
        <v>3529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2</v>
      </c>
      <c r="P1452" s="2" t="s">
        <v>1</v>
      </c>
      <c r="Q1452" s="1">
        <v>336245727.05000001</v>
      </c>
      <c r="R1452" s="1">
        <v>0</v>
      </c>
      <c r="S1452" s="1">
        <v>205608638.25</v>
      </c>
      <c r="T1452" s="1">
        <v>0</v>
      </c>
      <c r="U1452" s="2" t="s">
        <v>0</v>
      </c>
      <c r="V1452" s="1">
        <v>0</v>
      </c>
      <c r="W1452" s="1">
        <v>112618180</v>
      </c>
      <c r="X1452" s="2" t="s">
        <v>9</v>
      </c>
      <c r="Y1452" s="1">
        <v>18018908.800000001</v>
      </c>
      <c r="Z1452" s="3">
        <v>0</v>
      </c>
      <c r="AA1452" s="3" t="s">
        <v>0</v>
      </c>
      <c r="AB1452" s="3">
        <v>0</v>
      </c>
      <c r="AC1452" s="3">
        <v>0</v>
      </c>
      <c r="AD1452" s="3" t="s">
        <v>0</v>
      </c>
      <c r="AE1452" s="3">
        <v>0</v>
      </c>
    </row>
    <row r="1453" spans="1:31" hidden="1" x14ac:dyDescent="0.25">
      <c r="A1453" s="2" t="s">
        <v>977</v>
      </c>
      <c r="B1453" s="47">
        <v>44286</v>
      </c>
      <c r="C1453" s="2" t="s">
        <v>27</v>
      </c>
      <c r="D1453" s="2" t="s">
        <v>26</v>
      </c>
      <c r="E1453" s="2" t="s">
        <v>253</v>
      </c>
      <c r="F1453" s="2" t="s">
        <v>2707</v>
      </c>
      <c r="G1453" s="2" t="s">
        <v>3</v>
      </c>
      <c r="H1453" s="2" t="s">
        <v>3530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3531</v>
      </c>
      <c r="P1453" s="2" t="s">
        <v>3532</v>
      </c>
      <c r="Q1453" s="1">
        <v>7615400</v>
      </c>
      <c r="R1453" s="1">
        <v>0</v>
      </c>
      <c r="S1453" s="1">
        <v>7615400</v>
      </c>
      <c r="T1453" s="1">
        <v>0</v>
      </c>
      <c r="U1453" s="2" t="s">
        <v>0</v>
      </c>
      <c r="V1453" s="1">
        <v>0</v>
      </c>
      <c r="W1453" s="1">
        <v>0</v>
      </c>
      <c r="X1453" s="2" t="s">
        <v>0</v>
      </c>
      <c r="Y1453" s="1">
        <v>0</v>
      </c>
      <c r="Z1453" s="3">
        <v>0</v>
      </c>
      <c r="AA1453" s="3" t="s">
        <v>0</v>
      </c>
      <c r="AB1453" s="3">
        <v>0</v>
      </c>
      <c r="AC1453" s="3">
        <v>0</v>
      </c>
      <c r="AD1453" s="3" t="s">
        <v>0</v>
      </c>
      <c r="AE1453" s="3">
        <v>0</v>
      </c>
    </row>
    <row r="1454" spans="1:31" hidden="1" x14ac:dyDescent="0.25">
      <c r="A1454" s="2" t="s">
        <v>978</v>
      </c>
      <c r="B1454" s="47">
        <v>44286</v>
      </c>
      <c r="C1454" s="2" t="s">
        <v>27</v>
      </c>
      <c r="D1454" s="2" t="s">
        <v>26</v>
      </c>
      <c r="E1454" s="2" t="s">
        <v>253</v>
      </c>
      <c r="F1454" s="2" t="s">
        <v>2705</v>
      </c>
      <c r="G1454" s="2" t="s">
        <v>3</v>
      </c>
      <c r="H1454" s="2" t="s">
        <v>3533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2</v>
      </c>
      <c r="P1454" s="2" t="s">
        <v>1</v>
      </c>
      <c r="Q1454" s="1">
        <v>1914820434.3128002</v>
      </c>
      <c r="R1454" s="1">
        <v>0</v>
      </c>
      <c r="S1454" s="1">
        <v>1307762994.5799994</v>
      </c>
      <c r="T1454" s="1">
        <v>0</v>
      </c>
      <c r="U1454" s="2" t="s">
        <v>0</v>
      </c>
      <c r="V1454" s="1">
        <v>0</v>
      </c>
      <c r="W1454" s="1">
        <v>523325379.08000004</v>
      </c>
      <c r="X1454" s="2" t="s">
        <v>9</v>
      </c>
      <c r="Y1454" s="1">
        <v>83732060.652800024</v>
      </c>
      <c r="Z1454" s="3">
        <v>0</v>
      </c>
      <c r="AA1454" s="3" t="s">
        <v>0</v>
      </c>
      <c r="AB1454" s="3">
        <v>0</v>
      </c>
      <c r="AC1454" s="3">
        <v>0</v>
      </c>
      <c r="AD1454" s="3" t="s">
        <v>0</v>
      </c>
      <c r="AE1454" s="3">
        <v>0</v>
      </c>
    </row>
    <row r="1455" spans="1:31" hidden="1" x14ac:dyDescent="0.25">
      <c r="A1455" s="2" t="s">
        <v>979</v>
      </c>
      <c r="B1455" s="47">
        <v>44286</v>
      </c>
      <c r="C1455" s="2" t="s">
        <v>6</v>
      </c>
      <c r="D1455" s="2" t="s">
        <v>24</v>
      </c>
      <c r="E1455" s="2" t="s">
        <v>196</v>
      </c>
      <c r="F1455" s="2" t="s">
        <v>1227</v>
      </c>
      <c r="G1455" s="2" t="s">
        <v>3</v>
      </c>
      <c r="H1455" s="2" t="s">
        <v>3534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2</v>
      </c>
      <c r="P1455" s="2" t="s">
        <v>1</v>
      </c>
      <c r="Q1455" s="1">
        <v>1377760028.0314002</v>
      </c>
      <c r="R1455" s="1">
        <v>0</v>
      </c>
      <c r="S1455" s="1">
        <v>1134724094.95</v>
      </c>
      <c r="T1455" s="1">
        <v>0</v>
      </c>
      <c r="U1455" s="2" t="s">
        <v>0</v>
      </c>
      <c r="V1455" s="1">
        <v>0</v>
      </c>
      <c r="W1455" s="1">
        <v>209513735.41500002</v>
      </c>
      <c r="X1455" s="2" t="s">
        <v>0</v>
      </c>
      <c r="Y1455" s="1">
        <v>33522197.666399997</v>
      </c>
      <c r="Z1455" s="3">
        <v>0</v>
      </c>
      <c r="AA1455" s="3" t="s">
        <v>0</v>
      </c>
      <c r="AB1455" s="3">
        <v>0</v>
      </c>
      <c r="AC1455" s="3">
        <v>0</v>
      </c>
      <c r="AD1455" s="3" t="s">
        <v>0</v>
      </c>
      <c r="AE1455" s="3">
        <v>0</v>
      </c>
    </row>
    <row r="1456" spans="1:31" hidden="1" x14ac:dyDescent="0.25">
      <c r="A1456" s="2" t="s">
        <v>980</v>
      </c>
      <c r="B1456" s="47">
        <v>44286</v>
      </c>
      <c r="C1456" s="2" t="s">
        <v>27</v>
      </c>
      <c r="D1456" s="2" t="s">
        <v>24</v>
      </c>
      <c r="E1456" s="2" t="s">
        <v>358</v>
      </c>
      <c r="F1456" s="2" t="s">
        <v>1112</v>
      </c>
      <c r="G1456" s="2" t="s">
        <v>3</v>
      </c>
      <c r="H1456" s="2" t="s">
        <v>3535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25810811.199999999</v>
      </c>
      <c r="R1456" s="1">
        <v>0</v>
      </c>
      <c r="S1456" s="1">
        <v>12475660</v>
      </c>
      <c r="T1456" s="1">
        <v>0</v>
      </c>
      <c r="U1456" s="2" t="s">
        <v>0</v>
      </c>
      <c r="V1456" s="1">
        <v>0</v>
      </c>
      <c r="W1456" s="1">
        <v>11495820</v>
      </c>
      <c r="X1456" s="2" t="s">
        <v>0</v>
      </c>
      <c r="Y1456" s="1">
        <v>1839331.2</v>
      </c>
      <c r="Z1456" s="3">
        <v>0</v>
      </c>
      <c r="AA1456" s="3" t="s">
        <v>0</v>
      </c>
      <c r="AB1456" s="3">
        <v>0</v>
      </c>
      <c r="AC1456" s="3">
        <v>0</v>
      </c>
      <c r="AD1456" s="3" t="s">
        <v>0</v>
      </c>
      <c r="AE1456" s="3">
        <v>0</v>
      </c>
    </row>
    <row r="1457" spans="1:31" hidden="1" x14ac:dyDescent="0.25">
      <c r="A1457" s="2" t="s">
        <v>981</v>
      </c>
      <c r="B1457" s="47">
        <v>44286</v>
      </c>
      <c r="C1457" s="2" t="s">
        <v>27</v>
      </c>
      <c r="D1457" s="2" t="s">
        <v>24</v>
      </c>
      <c r="E1457" s="2" t="s">
        <v>358</v>
      </c>
      <c r="F1457" s="2" t="s">
        <v>1111</v>
      </c>
      <c r="G1457" s="2" t="s">
        <v>3</v>
      </c>
      <c r="H1457" s="2" t="s">
        <v>3536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760</v>
      </c>
      <c r="P1457" s="2" t="s">
        <v>761</v>
      </c>
      <c r="Q1457" s="1">
        <v>9941470.4000000004</v>
      </c>
      <c r="R1457" s="1">
        <v>0</v>
      </c>
      <c r="S1457" s="1">
        <v>2508840</v>
      </c>
      <c r="T1457" s="1">
        <v>6407440</v>
      </c>
      <c r="U1457" s="2" t="s">
        <v>9</v>
      </c>
      <c r="V1457" s="1">
        <v>1025190.4</v>
      </c>
      <c r="W1457" s="1">
        <v>0</v>
      </c>
      <c r="X1457" s="2" t="s">
        <v>0</v>
      </c>
      <c r="Y1457" s="1">
        <v>0</v>
      </c>
      <c r="Z1457" s="3">
        <v>0</v>
      </c>
      <c r="AA1457" s="3" t="s">
        <v>0</v>
      </c>
      <c r="AB1457" s="3">
        <v>0</v>
      </c>
      <c r="AC1457" s="3">
        <v>0</v>
      </c>
      <c r="AD1457" s="3" t="s">
        <v>0</v>
      </c>
      <c r="AE1457" s="3">
        <v>0</v>
      </c>
    </row>
    <row r="1458" spans="1:31" hidden="1" x14ac:dyDescent="0.25">
      <c r="A1458" s="2" t="s">
        <v>982</v>
      </c>
      <c r="B1458" s="47">
        <v>44286</v>
      </c>
      <c r="C1458" s="2" t="s">
        <v>27</v>
      </c>
      <c r="D1458" s="2" t="s">
        <v>24</v>
      </c>
      <c r="E1458" s="2" t="s">
        <v>358</v>
      </c>
      <c r="F1458" s="2" t="s">
        <v>1112</v>
      </c>
      <c r="G1458" s="2" t="s">
        <v>3</v>
      </c>
      <c r="H1458" s="2" t="s">
        <v>3537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2</v>
      </c>
      <c r="P1458" s="2" t="s">
        <v>1</v>
      </c>
      <c r="Q1458" s="1">
        <v>43250117.600000001</v>
      </c>
      <c r="R1458" s="1">
        <v>0</v>
      </c>
      <c r="S1458" s="1">
        <v>36822720</v>
      </c>
      <c r="T1458" s="1">
        <v>0</v>
      </c>
      <c r="U1458" s="2" t="s">
        <v>0</v>
      </c>
      <c r="V1458" s="1">
        <v>0</v>
      </c>
      <c r="W1458" s="1">
        <v>5540860</v>
      </c>
      <c r="X1458" s="2" t="s">
        <v>0</v>
      </c>
      <c r="Y1458" s="1">
        <v>886537.6</v>
      </c>
      <c r="Z1458" s="3">
        <v>0</v>
      </c>
      <c r="AA1458" s="3" t="s">
        <v>0</v>
      </c>
      <c r="AB1458" s="3">
        <v>0</v>
      </c>
      <c r="AC1458" s="3">
        <v>0</v>
      </c>
      <c r="AD1458" s="3" t="s">
        <v>0</v>
      </c>
      <c r="AE1458" s="3">
        <v>0</v>
      </c>
    </row>
    <row r="1459" spans="1:31" hidden="1" x14ac:dyDescent="0.25">
      <c r="A1459" s="2" t="s">
        <v>983</v>
      </c>
      <c r="B1459" s="47">
        <v>44286</v>
      </c>
      <c r="C1459" s="2" t="s">
        <v>6</v>
      </c>
      <c r="D1459" s="2" t="s">
        <v>22</v>
      </c>
      <c r="E1459" s="2" t="s">
        <v>194</v>
      </c>
      <c r="F1459" s="2" t="s">
        <v>1201</v>
      </c>
      <c r="G1459" s="2" t="s">
        <v>3</v>
      </c>
      <c r="H1459" s="2" t="s">
        <v>3538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2207704304.3488007</v>
      </c>
      <c r="R1459" s="1">
        <v>0</v>
      </c>
      <c r="S1459" s="1">
        <v>1782405377.325</v>
      </c>
      <c r="T1459" s="1">
        <v>0</v>
      </c>
      <c r="U1459" s="2" t="s">
        <v>0</v>
      </c>
      <c r="V1459" s="1">
        <v>0</v>
      </c>
      <c r="W1459" s="1">
        <v>366637006.05500007</v>
      </c>
      <c r="X1459" s="2" t="s">
        <v>0</v>
      </c>
      <c r="Y1459" s="1">
        <v>58661920.968800008</v>
      </c>
      <c r="Z1459" s="3">
        <v>0</v>
      </c>
      <c r="AA1459" s="3" t="s">
        <v>0</v>
      </c>
      <c r="AB1459" s="3">
        <v>0</v>
      </c>
      <c r="AC1459" s="3">
        <v>0</v>
      </c>
      <c r="AD1459" s="3" t="s">
        <v>0</v>
      </c>
      <c r="AE1459" s="3">
        <v>0</v>
      </c>
    </row>
    <row r="1460" spans="1:31" hidden="1" x14ac:dyDescent="0.25">
      <c r="A1460" s="2" t="s">
        <v>984</v>
      </c>
      <c r="B1460" s="47">
        <v>44286</v>
      </c>
      <c r="C1460" s="2" t="s">
        <v>6</v>
      </c>
      <c r="D1460" s="2" t="s">
        <v>1031</v>
      </c>
      <c r="E1460" s="2" t="s">
        <v>1032</v>
      </c>
      <c r="F1460" s="2" t="s">
        <v>1208</v>
      </c>
      <c r="G1460" s="2" t="s">
        <v>3</v>
      </c>
      <c r="H1460" s="2" t="s">
        <v>3539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2002424378.8364</v>
      </c>
      <c r="R1460" s="1">
        <v>0</v>
      </c>
      <c r="S1460" s="1">
        <v>1586605484.5500002</v>
      </c>
      <c r="T1460" s="1">
        <v>0</v>
      </c>
      <c r="U1460" s="2" t="s">
        <v>0</v>
      </c>
      <c r="V1460" s="1">
        <v>0</v>
      </c>
      <c r="W1460" s="1">
        <v>358464564.03999996</v>
      </c>
      <c r="X1460" s="2" t="s">
        <v>0</v>
      </c>
      <c r="Y1460" s="1">
        <v>57354330.246399999</v>
      </c>
      <c r="Z1460" s="3">
        <v>0</v>
      </c>
      <c r="AA1460" s="3" t="s">
        <v>0</v>
      </c>
      <c r="AB1460" s="3">
        <v>0</v>
      </c>
      <c r="AC1460" s="3">
        <v>0</v>
      </c>
      <c r="AD1460" s="3" t="s">
        <v>0</v>
      </c>
      <c r="AE1460" s="3">
        <v>0</v>
      </c>
    </row>
    <row r="1461" spans="1:31" hidden="1" x14ac:dyDescent="0.25">
      <c r="A1461" s="2" t="s">
        <v>985</v>
      </c>
      <c r="B1461" s="47">
        <v>44286</v>
      </c>
      <c r="C1461" s="2" t="s">
        <v>27</v>
      </c>
      <c r="D1461" s="2" t="s">
        <v>1031</v>
      </c>
      <c r="E1461" s="2" t="s">
        <v>1104</v>
      </c>
      <c r="F1461" s="2" t="s">
        <v>3540</v>
      </c>
      <c r="G1461" s="2" t="s">
        <v>3</v>
      </c>
      <c r="H1461" s="2" t="s">
        <v>3541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1">
        <v>103416053.2</v>
      </c>
      <c r="R1461" s="1">
        <v>0</v>
      </c>
      <c r="S1461" s="1">
        <v>30344440</v>
      </c>
      <c r="T1461" s="1">
        <v>0</v>
      </c>
      <c r="U1461" s="2" t="s">
        <v>0</v>
      </c>
      <c r="V1461" s="1">
        <v>0</v>
      </c>
      <c r="W1461" s="1">
        <v>62992770</v>
      </c>
      <c r="X1461" s="2" t="s">
        <v>9</v>
      </c>
      <c r="Y1461" s="1">
        <v>10078843.200000001</v>
      </c>
      <c r="Z1461" s="3">
        <v>0</v>
      </c>
      <c r="AA1461" s="3" t="s">
        <v>0</v>
      </c>
      <c r="AB1461" s="3">
        <v>0</v>
      </c>
      <c r="AC1461" s="3">
        <v>0</v>
      </c>
      <c r="AD1461" s="3" t="s">
        <v>0</v>
      </c>
      <c r="AE1461" s="3">
        <v>0</v>
      </c>
    </row>
    <row r="1462" spans="1:31" hidden="1" x14ac:dyDescent="0.25">
      <c r="A1462" s="2" t="s">
        <v>986</v>
      </c>
      <c r="B1462" s="47">
        <v>44286</v>
      </c>
      <c r="C1462" s="2" t="s">
        <v>6</v>
      </c>
      <c r="D1462" s="2" t="s">
        <v>19</v>
      </c>
      <c r="E1462" s="2" t="s">
        <v>185</v>
      </c>
      <c r="F1462" s="2" t="s">
        <v>1004</v>
      </c>
      <c r="G1462" s="2" t="s">
        <v>3</v>
      </c>
      <c r="H1462" s="2" t="s">
        <v>3542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2</v>
      </c>
      <c r="P1462" s="2" t="s">
        <v>1</v>
      </c>
      <c r="Q1462" s="1">
        <v>1977910379.6692002</v>
      </c>
      <c r="R1462" s="1">
        <v>0</v>
      </c>
      <c r="S1462" s="1">
        <v>1603508995</v>
      </c>
      <c r="T1462" s="1">
        <v>0</v>
      </c>
      <c r="U1462" s="2" t="s">
        <v>0</v>
      </c>
      <c r="V1462" s="1">
        <v>0</v>
      </c>
      <c r="W1462" s="1">
        <v>322759814.37</v>
      </c>
      <c r="X1462" s="2" t="s">
        <v>9</v>
      </c>
      <c r="Y1462" s="1">
        <v>51641570.299199991</v>
      </c>
      <c r="Z1462" s="3">
        <v>0</v>
      </c>
      <c r="AA1462" s="3" t="s">
        <v>0</v>
      </c>
      <c r="AB1462" s="3">
        <v>0</v>
      </c>
      <c r="AC1462" s="3">
        <v>0</v>
      </c>
      <c r="AD1462" s="3" t="s">
        <v>0</v>
      </c>
      <c r="AE1462" s="3">
        <v>0</v>
      </c>
    </row>
    <row r="1463" spans="1:31" hidden="1" x14ac:dyDescent="0.25">
      <c r="A1463" s="2" t="s">
        <v>987</v>
      </c>
      <c r="B1463" s="47">
        <v>44286</v>
      </c>
      <c r="C1463" s="2" t="s">
        <v>6</v>
      </c>
      <c r="D1463" s="2" t="s">
        <v>17</v>
      </c>
      <c r="E1463" s="2" t="s">
        <v>183</v>
      </c>
      <c r="F1463" s="2" t="s">
        <v>3477</v>
      </c>
      <c r="G1463" s="2" t="s">
        <v>3</v>
      </c>
      <c r="H1463" s="2" t="s">
        <v>3543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282144437.17519999</v>
      </c>
      <c r="R1463" s="1">
        <v>0</v>
      </c>
      <c r="S1463" s="1">
        <v>213542339.09999999</v>
      </c>
      <c r="T1463" s="1">
        <v>0</v>
      </c>
      <c r="U1463" s="2" t="s">
        <v>0</v>
      </c>
      <c r="V1463" s="1">
        <v>0</v>
      </c>
      <c r="W1463" s="1">
        <v>59139739.719999999</v>
      </c>
      <c r="X1463" s="2" t="s">
        <v>9</v>
      </c>
      <c r="Y1463" s="1">
        <v>9462358.355200002</v>
      </c>
      <c r="Z1463" s="3">
        <v>0</v>
      </c>
      <c r="AA1463" s="3" t="s">
        <v>0</v>
      </c>
      <c r="AB1463" s="3">
        <v>0</v>
      </c>
      <c r="AC1463" s="3">
        <v>0</v>
      </c>
      <c r="AD1463" s="3" t="s">
        <v>0</v>
      </c>
      <c r="AE1463" s="3">
        <v>0</v>
      </c>
    </row>
    <row r="1464" spans="1:31" hidden="1" x14ac:dyDescent="0.25">
      <c r="A1464" s="2" t="s">
        <v>988</v>
      </c>
      <c r="B1464" s="47">
        <v>44286</v>
      </c>
      <c r="C1464" s="2" t="s">
        <v>6</v>
      </c>
      <c r="D1464" s="2" t="s">
        <v>14</v>
      </c>
      <c r="E1464" s="2" t="s">
        <v>181</v>
      </c>
      <c r="F1464" s="2" t="s">
        <v>3544</v>
      </c>
      <c r="G1464" s="2" t="s">
        <v>3</v>
      </c>
      <c r="H1464" s="2" t="s">
        <v>3545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608248888.27999997</v>
      </c>
      <c r="R1464" s="1">
        <v>0</v>
      </c>
      <c r="S1464" s="1">
        <v>533301543.48000002</v>
      </c>
      <c r="T1464" s="1">
        <v>0</v>
      </c>
      <c r="U1464" s="2" t="s">
        <v>0</v>
      </c>
      <c r="V1464" s="1">
        <v>0</v>
      </c>
      <c r="W1464" s="1">
        <v>64609780</v>
      </c>
      <c r="X1464" s="2" t="s">
        <v>0</v>
      </c>
      <c r="Y1464" s="1">
        <v>10337564.800000001</v>
      </c>
      <c r="Z1464" s="3">
        <v>0</v>
      </c>
      <c r="AA1464" s="3" t="s">
        <v>0</v>
      </c>
      <c r="AB1464" s="3">
        <v>0</v>
      </c>
      <c r="AC1464" s="3">
        <v>0</v>
      </c>
      <c r="AD1464" s="3" t="s">
        <v>0</v>
      </c>
      <c r="AE1464" s="3">
        <v>0</v>
      </c>
    </row>
    <row r="1465" spans="1:31" hidden="1" x14ac:dyDescent="0.25">
      <c r="A1465" s="2" t="s">
        <v>989</v>
      </c>
      <c r="B1465" s="47">
        <v>44286</v>
      </c>
      <c r="C1465" s="2" t="s">
        <v>6</v>
      </c>
      <c r="D1465" s="2" t="s">
        <v>10</v>
      </c>
      <c r="E1465" s="2" t="s">
        <v>178</v>
      </c>
      <c r="F1465" s="2" t="s">
        <v>3546</v>
      </c>
      <c r="G1465" s="2" t="s">
        <v>3</v>
      </c>
      <c r="H1465" s="2" t="s">
        <v>3547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158107831.44760001</v>
      </c>
      <c r="R1465" s="1">
        <v>0</v>
      </c>
      <c r="S1465" s="1">
        <v>86670251.250000015</v>
      </c>
      <c r="T1465" s="1">
        <v>0</v>
      </c>
      <c r="U1465" s="2" t="s">
        <v>0</v>
      </c>
      <c r="V1465" s="1">
        <v>0</v>
      </c>
      <c r="W1465" s="1">
        <v>61584120.859999999</v>
      </c>
      <c r="X1465" s="2" t="s">
        <v>9</v>
      </c>
      <c r="Y1465" s="1">
        <v>9853459.3376000002</v>
      </c>
      <c r="Z1465" s="3">
        <v>0</v>
      </c>
      <c r="AA1465" s="3" t="s">
        <v>0</v>
      </c>
      <c r="AB1465" s="3">
        <v>0</v>
      </c>
      <c r="AC1465" s="3">
        <v>0</v>
      </c>
      <c r="AD1465" s="3" t="s">
        <v>0</v>
      </c>
      <c r="AE1465" s="3">
        <v>0</v>
      </c>
    </row>
    <row r="1466" spans="1:31" hidden="1" x14ac:dyDescent="0.25">
      <c r="A1466" s="2" t="s">
        <v>990</v>
      </c>
      <c r="B1466" s="47">
        <v>44286</v>
      </c>
      <c r="C1466" s="2" t="s">
        <v>6</v>
      </c>
      <c r="D1466" s="2" t="s">
        <v>280</v>
      </c>
      <c r="E1466" s="2" t="s">
        <v>204</v>
      </c>
      <c r="F1466" s="2" t="s">
        <v>1257</v>
      </c>
      <c r="G1466" s="2" t="s">
        <v>3</v>
      </c>
      <c r="H1466" s="2" t="s">
        <v>3548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2</v>
      </c>
      <c r="P1466" s="2"/>
      <c r="Q1466" s="1">
        <v>539052163.96000004</v>
      </c>
      <c r="R1466" s="1">
        <v>0</v>
      </c>
      <c r="S1466" s="1">
        <v>430214235.95999998</v>
      </c>
      <c r="T1466" s="1">
        <v>0</v>
      </c>
      <c r="U1466" s="2" t="s">
        <v>0</v>
      </c>
      <c r="V1466" s="1">
        <v>0</v>
      </c>
      <c r="W1466" s="1">
        <v>93825800</v>
      </c>
      <c r="X1466" s="2" t="s">
        <v>0</v>
      </c>
      <c r="Y1466" s="1">
        <v>15012128</v>
      </c>
      <c r="Z1466" s="3">
        <v>0</v>
      </c>
      <c r="AA1466" s="3" t="s">
        <v>0</v>
      </c>
      <c r="AB1466" s="3">
        <v>0</v>
      </c>
      <c r="AC1466" s="3">
        <v>0</v>
      </c>
      <c r="AD1466" s="3" t="s">
        <v>0</v>
      </c>
      <c r="AE1466" s="3">
        <v>0</v>
      </c>
    </row>
    <row r="1467" spans="1:31" hidden="1" x14ac:dyDescent="0.25">
      <c r="A1467" s="2" t="s">
        <v>991</v>
      </c>
      <c r="B1467" s="47">
        <v>44286</v>
      </c>
      <c r="C1467" s="2" t="s">
        <v>6</v>
      </c>
      <c r="D1467" s="2" t="s">
        <v>7</v>
      </c>
      <c r="E1467" s="2" t="s">
        <v>762</v>
      </c>
      <c r="F1467" s="2" t="s">
        <v>3549</v>
      </c>
      <c r="G1467" s="2" t="s">
        <v>3</v>
      </c>
      <c r="H1467" s="2" t="s">
        <v>3550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51346069.399999999</v>
      </c>
      <c r="R1467" s="1">
        <v>0</v>
      </c>
      <c r="S1467" s="1">
        <v>33356250</v>
      </c>
      <c r="T1467" s="1">
        <v>0</v>
      </c>
      <c r="U1467" s="2" t="s">
        <v>0</v>
      </c>
      <c r="V1467" s="1">
        <v>0</v>
      </c>
      <c r="W1467" s="1">
        <v>15508465</v>
      </c>
      <c r="X1467" s="2" t="s">
        <v>0</v>
      </c>
      <c r="Y1467" s="1">
        <v>2481354.4</v>
      </c>
      <c r="Z1467" s="3">
        <v>0</v>
      </c>
      <c r="AA1467" s="3" t="s">
        <v>0</v>
      </c>
      <c r="AB1467" s="3">
        <v>0</v>
      </c>
      <c r="AC1467" s="3">
        <v>0</v>
      </c>
      <c r="AD1467" s="3" t="s">
        <v>0</v>
      </c>
      <c r="AE1467" s="3">
        <v>0</v>
      </c>
    </row>
    <row r="1468" spans="1:31" hidden="1" x14ac:dyDescent="0.25">
      <c r="A1468" s="2" t="s">
        <v>992</v>
      </c>
      <c r="B1468" s="47">
        <v>44286</v>
      </c>
      <c r="C1468" s="2" t="s">
        <v>6</v>
      </c>
      <c r="D1468" s="2" t="s">
        <v>7</v>
      </c>
      <c r="E1468" s="2" t="s">
        <v>762</v>
      </c>
      <c r="F1468" s="2" t="s">
        <v>3549</v>
      </c>
      <c r="G1468" s="2" t="s">
        <v>3</v>
      </c>
      <c r="H1468" s="2" t="s">
        <v>3551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1011</v>
      </c>
      <c r="P1468" s="2" t="s">
        <v>1012</v>
      </c>
      <c r="Q1468" s="1">
        <v>187456</v>
      </c>
      <c r="R1468" s="1">
        <v>0</v>
      </c>
      <c r="S1468" s="1">
        <v>0</v>
      </c>
      <c r="T1468" s="1">
        <v>161600</v>
      </c>
      <c r="U1468" s="2" t="s">
        <v>9</v>
      </c>
      <c r="V1468" s="1">
        <v>25856</v>
      </c>
      <c r="W1468" s="1">
        <v>0</v>
      </c>
      <c r="X1468" s="2" t="s">
        <v>0</v>
      </c>
      <c r="Y1468" s="1">
        <v>0</v>
      </c>
      <c r="Z1468" s="3">
        <v>0</v>
      </c>
      <c r="AA1468" s="3" t="s">
        <v>0</v>
      </c>
      <c r="AB1468" s="3">
        <v>0</v>
      </c>
      <c r="AC1468" s="3">
        <v>0</v>
      </c>
      <c r="AD1468" s="3" t="s">
        <v>0</v>
      </c>
      <c r="AE1468" s="3">
        <v>0</v>
      </c>
    </row>
    <row r="1469" spans="1:31" hidden="1" x14ac:dyDescent="0.25">
      <c r="A1469" s="2" t="s">
        <v>993</v>
      </c>
      <c r="B1469" s="47">
        <v>44286</v>
      </c>
      <c r="C1469" s="2" t="s">
        <v>6</v>
      </c>
      <c r="D1469" s="2" t="s">
        <v>7</v>
      </c>
      <c r="E1469" s="2" t="s">
        <v>762</v>
      </c>
      <c r="F1469" s="2" t="s">
        <v>3549</v>
      </c>
      <c r="G1469" s="2" t="s">
        <v>3</v>
      </c>
      <c r="H1469" s="2" t="s">
        <v>3552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104554876.80000001</v>
      </c>
      <c r="R1469" s="1">
        <v>0</v>
      </c>
      <c r="S1469" s="1">
        <v>95945960</v>
      </c>
      <c r="T1469" s="1">
        <v>0</v>
      </c>
      <c r="U1469" s="2" t="s">
        <v>0</v>
      </c>
      <c r="V1469" s="1">
        <v>0</v>
      </c>
      <c r="W1469" s="1">
        <v>7421480</v>
      </c>
      <c r="X1469" s="2" t="s">
        <v>0</v>
      </c>
      <c r="Y1469" s="1">
        <v>1187436.7999999998</v>
      </c>
      <c r="Z1469" s="3">
        <v>0</v>
      </c>
      <c r="AA1469" s="3" t="s">
        <v>0</v>
      </c>
      <c r="AB1469" s="3">
        <v>0</v>
      </c>
      <c r="AC1469" s="3">
        <v>0</v>
      </c>
      <c r="AD1469" s="3" t="s">
        <v>0</v>
      </c>
      <c r="AE1469" s="3">
        <v>0</v>
      </c>
    </row>
    <row r="1470" spans="1:31" hidden="1" x14ac:dyDescent="0.25">
      <c r="A1470" s="2" t="s">
        <v>994</v>
      </c>
      <c r="B1470" s="47">
        <v>44286</v>
      </c>
      <c r="C1470" s="2" t="s">
        <v>6</v>
      </c>
      <c r="D1470" s="2" t="s">
        <v>7</v>
      </c>
      <c r="E1470" s="2" t="s">
        <v>762</v>
      </c>
      <c r="F1470" s="2" t="s">
        <v>3549</v>
      </c>
      <c r="G1470" s="2" t="s">
        <v>3</v>
      </c>
      <c r="H1470" s="2" t="s">
        <v>3553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3554</v>
      </c>
      <c r="P1470" s="2" t="s">
        <v>3555</v>
      </c>
      <c r="Q1470" s="1">
        <v>9999000</v>
      </c>
      <c r="R1470" s="1">
        <v>0</v>
      </c>
      <c r="S1470" s="1">
        <v>9999000</v>
      </c>
      <c r="T1470" s="1">
        <v>0</v>
      </c>
      <c r="U1470" s="2" t="s">
        <v>0</v>
      </c>
      <c r="V1470" s="1">
        <v>0</v>
      </c>
      <c r="W1470" s="1">
        <v>0</v>
      </c>
      <c r="X1470" s="2" t="s">
        <v>0</v>
      </c>
      <c r="Y1470" s="1">
        <v>0</v>
      </c>
      <c r="Z1470" s="3">
        <v>0</v>
      </c>
      <c r="AA1470" s="3" t="s">
        <v>0</v>
      </c>
      <c r="AB1470" s="3">
        <v>0</v>
      </c>
      <c r="AC1470" s="3">
        <v>0</v>
      </c>
      <c r="AD1470" s="3" t="s">
        <v>0</v>
      </c>
      <c r="AE1470" s="3">
        <v>0</v>
      </c>
    </row>
    <row r="1471" spans="1:31" hidden="1" x14ac:dyDescent="0.25">
      <c r="A1471" s="2" t="s">
        <v>995</v>
      </c>
      <c r="B1471" s="47">
        <v>44286</v>
      </c>
      <c r="C1471" s="2" t="s">
        <v>6</v>
      </c>
      <c r="D1471" s="2" t="s">
        <v>7</v>
      </c>
      <c r="E1471" s="2" t="s">
        <v>762</v>
      </c>
      <c r="F1471" s="2" t="s">
        <v>3549</v>
      </c>
      <c r="G1471" s="2" t="s">
        <v>3</v>
      </c>
      <c r="H1471" s="2" t="s">
        <v>3556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1">
        <v>6446547.2000000002</v>
      </c>
      <c r="R1471" s="1">
        <v>0</v>
      </c>
      <c r="S1471" s="1">
        <v>5050000</v>
      </c>
      <c r="T1471" s="1">
        <v>0</v>
      </c>
      <c r="U1471" s="2" t="s">
        <v>0</v>
      </c>
      <c r="V1471" s="1">
        <v>0</v>
      </c>
      <c r="W1471" s="1">
        <v>1203920</v>
      </c>
      <c r="X1471" s="2" t="s">
        <v>0</v>
      </c>
      <c r="Y1471" s="1">
        <v>192627.20000000001</v>
      </c>
      <c r="Z1471" s="3">
        <v>0</v>
      </c>
      <c r="AA1471" s="3" t="s">
        <v>0</v>
      </c>
      <c r="AB1471" s="3">
        <v>0</v>
      </c>
      <c r="AC1471" s="3">
        <v>0</v>
      </c>
      <c r="AD1471" s="3" t="s">
        <v>0</v>
      </c>
      <c r="AE1471" s="3">
        <v>0</v>
      </c>
    </row>
    <row r="1472" spans="1:31" hidden="1" x14ac:dyDescent="0.25">
      <c r="A1472" s="2" t="s">
        <v>996</v>
      </c>
      <c r="B1472" s="47">
        <v>44286</v>
      </c>
      <c r="C1472" s="2" t="s">
        <v>6</v>
      </c>
      <c r="D1472" s="2" t="s">
        <v>5</v>
      </c>
      <c r="E1472" s="2" t="s">
        <v>175</v>
      </c>
      <c r="F1472" s="2" t="s">
        <v>1797</v>
      </c>
      <c r="G1472" s="2" t="s">
        <v>3</v>
      </c>
      <c r="H1472" s="2" t="s">
        <v>3557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98</v>
      </c>
      <c r="P1472" s="2" t="s">
        <v>1</v>
      </c>
      <c r="Q1472" s="1">
        <v>0</v>
      </c>
      <c r="R1472" s="1">
        <v>0</v>
      </c>
      <c r="S1472" s="1">
        <v>0</v>
      </c>
      <c r="T1472" s="1">
        <v>0</v>
      </c>
      <c r="U1472" s="2" t="s">
        <v>0</v>
      </c>
      <c r="V1472" s="1">
        <v>0</v>
      </c>
      <c r="W1472" s="1">
        <v>0</v>
      </c>
      <c r="X1472" s="2" t="s">
        <v>0</v>
      </c>
      <c r="Y1472" s="1">
        <v>0</v>
      </c>
      <c r="Z1472" s="3">
        <v>0</v>
      </c>
      <c r="AA1472" s="3" t="s">
        <v>0</v>
      </c>
      <c r="AB1472" s="3">
        <v>0</v>
      </c>
      <c r="AC1472" s="3">
        <v>0</v>
      </c>
      <c r="AD1472" s="3" t="s">
        <v>0</v>
      </c>
      <c r="AE1472" s="3">
        <v>0</v>
      </c>
    </row>
    <row r="1473" spans="1:32" hidden="1" x14ac:dyDescent="0.25">
      <c r="A1473" s="2" t="s">
        <v>998</v>
      </c>
      <c r="B1473" s="46">
        <v>44286</v>
      </c>
      <c r="C1473" s="2" t="s">
        <v>6</v>
      </c>
      <c r="D1473" s="2" t="s">
        <v>1007</v>
      </c>
      <c r="E1473" s="2" t="s">
        <v>907</v>
      </c>
      <c r="F1473" s="59" t="s">
        <v>3558</v>
      </c>
      <c r="G1473" s="2" t="s">
        <v>3</v>
      </c>
      <c r="H1473" s="2" t="s">
        <v>3494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98</v>
      </c>
      <c r="P1473" s="2" t="s">
        <v>1</v>
      </c>
      <c r="Q1473" s="1">
        <v>0</v>
      </c>
      <c r="R1473" s="1">
        <v>0</v>
      </c>
      <c r="S1473" s="1"/>
      <c r="T1473" s="1">
        <v>0</v>
      </c>
      <c r="U1473" s="2" t="s">
        <v>0</v>
      </c>
      <c r="V1473" s="1">
        <v>0</v>
      </c>
      <c r="W1473" s="1"/>
      <c r="X1473" s="2" t="s">
        <v>9</v>
      </c>
      <c r="Y1473" s="1">
        <v>0</v>
      </c>
      <c r="Z1473" s="3">
        <v>0</v>
      </c>
      <c r="AA1473" s="3" t="s">
        <v>0</v>
      </c>
      <c r="AB1473" s="3">
        <v>0</v>
      </c>
      <c r="AC1473" s="3">
        <v>0</v>
      </c>
      <c r="AD1473" s="3" t="s">
        <v>0</v>
      </c>
      <c r="AE1473" s="3">
        <v>0</v>
      </c>
    </row>
    <row r="1474" spans="1:32" hidden="1" x14ac:dyDescent="0.25">
      <c r="A1474" s="2" t="s">
        <v>999</v>
      </c>
      <c r="B1474" s="46">
        <v>44283</v>
      </c>
      <c r="C1474" s="2" t="s">
        <v>6</v>
      </c>
      <c r="D1474" s="2" t="s">
        <v>42</v>
      </c>
      <c r="E1474" s="2" t="s">
        <v>217</v>
      </c>
      <c r="F1474" s="59" t="s">
        <v>1720</v>
      </c>
      <c r="G1474" s="2" t="s">
        <v>1182</v>
      </c>
      <c r="H1474" s="2" t="s">
        <v>3559</v>
      </c>
      <c r="I1474" s="2"/>
      <c r="J1474" s="1"/>
      <c r="K1474" s="1"/>
      <c r="L1474" s="1"/>
      <c r="M1474" s="1">
        <v>0</v>
      </c>
      <c r="N1474" s="2"/>
      <c r="O1474" s="2" t="s">
        <v>2</v>
      </c>
      <c r="P1474" s="2"/>
      <c r="Q1474" s="1">
        <v>431138520</v>
      </c>
      <c r="R1474" s="1">
        <v>0</v>
      </c>
      <c r="S1474" s="1">
        <v>431138520</v>
      </c>
      <c r="T1474" s="1">
        <v>0</v>
      </c>
      <c r="U1474" s="2" t="s">
        <v>0</v>
      </c>
      <c r="V1474" s="1">
        <v>0</v>
      </c>
      <c r="W1474" s="1">
        <v>0</v>
      </c>
      <c r="X1474" s="2" t="s">
        <v>0</v>
      </c>
      <c r="Y1474" s="1">
        <v>0</v>
      </c>
      <c r="Z1474" s="3">
        <v>0</v>
      </c>
      <c r="AA1474" s="3" t="s">
        <v>0</v>
      </c>
      <c r="AB1474" s="3">
        <v>0</v>
      </c>
      <c r="AC1474" s="3">
        <v>0</v>
      </c>
      <c r="AD1474" s="3" t="s">
        <v>0</v>
      </c>
      <c r="AE1474" s="3">
        <v>0</v>
      </c>
    </row>
    <row r="1475" spans="1:32" x14ac:dyDescent="0.25">
      <c r="A1475" s="45"/>
      <c r="B1475" s="54"/>
      <c r="C1475" s="45"/>
      <c r="D1475" s="45"/>
      <c r="E1475" s="45"/>
      <c r="F1475" s="45"/>
      <c r="G1475" s="45"/>
      <c r="H1475" s="45"/>
      <c r="I1475" s="48"/>
      <c r="J1475" s="48"/>
      <c r="K1475" s="48"/>
      <c r="L1475" s="48"/>
      <c r="M1475" s="48"/>
      <c r="N1475" s="45"/>
      <c r="O1475" s="45"/>
      <c r="P1475" s="45"/>
      <c r="Q1475" s="48"/>
      <c r="R1475" s="48"/>
      <c r="S1475" s="48"/>
      <c r="T1475" s="48"/>
      <c r="U1475" s="45"/>
      <c r="V1475" s="48"/>
      <c r="W1475" s="48"/>
      <c r="X1475" s="45"/>
      <c r="Y1475" s="48"/>
    </row>
    <row r="1476" spans="1:32" ht="15.75" thickBot="1" x14ac:dyDescent="0.3">
      <c r="A1476" s="45"/>
      <c r="B1476" s="54"/>
      <c r="C1476" s="45"/>
      <c r="D1476" s="45"/>
      <c r="E1476" s="45"/>
      <c r="F1476" s="45"/>
      <c r="G1476" s="45"/>
      <c r="H1476" s="45"/>
      <c r="I1476" s="48"/>
      <c r="J1476" s="48"/>
      <c r="K1476" s="48"/>
      <c r="L1476" s="48"/>
      <c r="M1476" s="48"/>
      <c r="N1476" s="45"/>
      <c r="O1476" s="45"/>
      <c r="P1476" s="45"/>
      <c r="Q1476" s="48"/>
      <c r="R1476" s="48"/>
      <c r="S1476" s="48"/>
      <c r="T1476" s="48"/>
      <c r="U1476" s="45"/>
      <c r="V1476" s="48"/>
      <c r="W1476" s="48"/>
      <c r="X1476" s="45"/>
      <c r="Y1476" s="48"/>
    </row>
    <row r="1477" spans="1:32" x14ac:dyDescent="0.25">
      <c r="A1477" s="21"/>
      <c r="B1477" s="49"/>
      <c r="C1477" s="21"/>
      <c r="D1477" s="21"/>
      <c r="E1477" s="21"/>
      <c r="F1477" s="21"/>
      <c r="G1477" s="21"/>
      <c r="H1477" s="21"/>
      <c r="I1477" s="21"/>
      <c r="J1477" s="21"/>
      <c r="K1477" s="21"/>
      <c r="L1477" s="21"/>
      <c r="M1477" s="21"/>
      <c r="N1477" s="21"/>
      <c r="O1477" s="21"/>
      <c r="P1477" s="22" t="s">
        <v>332</v>
      </c>
      <c r="Q1477" s="21">
        <f t="shared" ref="Q1477:AE1477" si="0">SUM(Q1:Q1476)</f>
        <v>730851613905.49475</v>
      </c>
      <c r="R1477" s="21">
        <f t="shared" si="0"/>
        <v>0</v>
      </c>
      <c r="S1477" s="21">
        <f t="shared" si="0"/>
        <v>559840015664.72583</v>
      </c>
      <c r="T1477" s="21">
        <f t="shared" si="0"/>
        <v>2963850425.98</v>
      </c>
      <c r="U1477" s="21">
        <f t="shared" si="0"/>
        <v>0</v>
      </c>
      <c r="V1477" s="21">
        <f t="shared" si="0"/>
        <v>474216068.15679991</v>
      </c>
      <c r="W1477" s="21">
        <f t="shared" si="0"/>
        <v>144609170675.06491</v>
      </c>
      <c r="X1477" s="21">
        <f t="shared" si="0"/>
        <v>0</v>
      </c>
      <c r="Y1477" s="21">
        <f t="shared" si="0"/>
        <v>23137467308.0056</v>
      </c>
      <c r="Z1477" s="21">
        <f t="shared" si="0"/>
        <v>0</v>
      </c>
      <c r="AA1477" s="21">
        <f t="shared" si="0"/>
        <v>0</v>
      </c>
      <c r="AB1477" s="21">
        <f t="shared" si="0"/>
        <v>0</v>
      </c>
      <c r="AC1477" s="21">
        <f t="shared" si="0"/>
        <v>228540000</v>
      </c>
      <c r="AD1477" s="21">
        <f t="shared" si="0"/>
        <v>0</v>
      </c>
      <c r="AE1477" s="21">
        <f t="shared" si="0"/>
        <v>18283200</v>
      </c>
      <c r="AF1477" s="142">
        <f>SUM(S1477:AE1477)-Q1477</f>
        <v>419929436.43847656</v>
      </c>
    </row>
    <row r="1478" spans="1:32" s="52" customFormat="1" ht="15.75" thickBot="1" x14ac:dyDescent="0.3">
      <c r="A1478" s="119"/>
      <c r="B1478" s="120"/>
      <c r="C1478" s="119"/>
      <c r="D1478" s="119"/>
      <c r="E1478" s="119"/>
      <c r="F1478" s="119"/>
      <c r="G1478" s="119"/>
      <c r="H1478" s="119"/>
      <c r="I1478" s="119"/>
      <c r="J1478" s="119"/>
      <c r="K1478" s="119"/>
      <c r="L1478" s="119"/>
      <c r="M1478" s="119"/>
      <c r="N1478" s="119"/>
      <c r="O1478" s="119"/>
      <c r="P1478" s="121" t="s">
        <v>333</v>
      </c>
      <c r="Q1478" s="119">
        <f t="shared" ref="Q1478:AE1478" si="1">SUBTOTAL(9,Q1:Q1476)</f>
        <v>331751653587.44244</v>
      </c>
      <c r="R1478" s="119">
        <f t="shared" si="1"/>
        <v>0</v>
      </c>
      <c r="S1478" s="119">
        <f t="shared" si="1"/>
        <v>255401218264.60522</v>
      </c>
      <c r="T1478" s="119">
        <f t="shared" si="1"/>
        <v>1272645220.9399998</v>
      </c>
      <c r="U1478" s="119">
        <f t="shared" si="1"/>
        <v>0</v>
      </c>
      <c r="V1478" s="119">
        <f t="shared" si="1"/>
        <v>203623235.35040003</v>
      </c>
      <c r="W1478" s="119">
        <f t="shared" si="1"/>
        <v>64760375950.909889</v>
      </c>
      <c r="X1478" s="119">
        <f t="shared" si="1"/>
        <v>0</v>
      </c>
      <c r="Y1478" s="119">
        <f t="shared" si="1"/>
        <v>10361660152.128805</v>
      </c>
      <c r="Z1478" s="119">
        <f t="shared" si="1"/>
        <v>0</v>
      </c>
      <c r="AA1478" s="119">
        <f t="shared" si="1"/>
        <v>0</v>
      </c>
      <c r="AB1478" s="119">
        <f t="shared" si="1"/>
        <v>0</v>
      </c>
      <c r="AC1478" s="119">
        <f t="shared" si="1"/>
        <v>159315000</v>
      </c>
      <c r="AD1478" s="119">
        <f t="shared" si="1"/>
        <v>0</v>
      </c>
      <c r="AE1478" s="119">
        <f t="shared" si="1"/>
        <v>12745200</v>
      </c>
      <c r="AF1478" s="143">
        <f>SUM(S1478:AE1478)-Q1478</f>
        <v>419929436.49188232</v>
      </c>
    </row>
    <row r="1479" spans="1:32" x14ac:dyDescent="0.25">
      <c r="P1479" s="19"/>
      <c r="Q1479" s="5"/>
      <c r="R1479" s="5"/>
      <c r="S1479" s="5"/>
      <c r="T1479" s="5"/>
      <c r="U1479" s="5"/>
      <c r="V1479" s="5"/>
      <c r="W1479" s="5"/>
      <c r="X1479" s="5"/>
      <c r="Y1479" s="5"/>
      <c r="AF1479" s="5"/>
    </row>
    <row r="1480" spans="1:32" x14ac:dyDescent="0.25">
      <c r="P1480" s="20"/>
      <c r="Q1480" s="5">
        <f>+Q1477-Q1478</f>
        <v>399099960318.05231</v>
      </c>
      <c r="R1480" s="5">
        <f t="shared" ref="R1480:AD1480" si="2">+R1477-R1478</f>
        <v>0</v>
      </c>
      <c r="S1480" s="5">
        <f t="shared" si="2"/>
        <v>304438797400.12061</v>
      </c>
      <c r="T1480" s="5">
        <f t="shared" si="2"/>
        <v>1691205205.0400002</v>
      </c>
      <c r="U1480" s="5">
        <f t="shared" si="2"/>
        <v>0</v>
      </c>
      <c r="V1480" s="5">
        <f t="shared" si="2"/>
        <v>270592832.80639988</v>
      </c>
      <c r="W1480" s="5">
        <f>+W1477-W1478</f>
        <v>79848794724.155029</v>
      </c>
      <c r="X1480" s="5">
        <f t="shared" si="2"/>
        <v>0</v>
      </c>
      <c r="Y1480" s="5">
        <f t="shared" si="2"/>
        <v>12775807155.876795</v>
      </c>
      <c r="Z1480" s="5">
        <f t="shared" si="2"/>
        <v>0</v>
      </c>
      <c r="AA1480" s="5">
        <f t="shared" si="2"/>
        <v>0</v>
      </c>
      <c r="AB1480" s="5">
        <f t="shared" si="2"/>
        <v>0</v>
      </c>
      <c r="AC1480" s="5">
        <f>+AC1477-AC1478</f>
        <v>69225000</v>
      </c>
      <c r="AD1480" s="5">
        <f t="shared" si="2"/>
        <v>0</v>
      </c>
      <c r="AE1480" s="5">
        <f>+AE1477-AE1478</f>
        <v>5538000</v>
      </c>
      <c r="AF1480" s="5">
        <f>+AF1477-AF1478</f>
        <v>-5.340576171875E-2</v>
      </c>
    </row>
    <row r="1481" spans="1:32" x14ac:dyDescent="0.25">
      <c r="Q1481" s="5"/>
      <c r="R1481" s="5"/>
      <c r="S1481" s="5"/>
      <c r="T1481" s="5"/>
      <c r="U1481" s="5"/>
      <c r="V1481" s="5"/>
      <c r="W1481" s="5"/>
      <c r="X1481" s="5"/>
      <c r="Y1481" s="5"/>
    </row>
    <row r="1482" spans="1:32" x14ac:dyDescent="0.25">
      <c r="Q1482" s="7"/>
      <c r="S1482" s="13"/>
      <c r="W1482" s="6"/>
      <c r="AC1482" s="5">
        <f>+AC1478*0.3</f>
        <v>47794500</v>
      </c>
      <c r="AE1482" s="5">
        <f>+AE1478*0.3</f>
        <v>3823560</v>
      </c>
    </row>
    <row r="1483" spans="1:32" x14ac:dyDescent="0.25">
      <c r="Q1483" s="5"/>
      <c r="S1483" s="13"/>
      <c r="AC1483" s="5">
        <f>+AC1478-AC1482</f>
        <v>111520500</v>
      </c>
      <c r="AE1483" s="5">
        <f>+AE1478-AE1482</f>
        <v>8921640</v>
      </c>
    </row>
    <row r="1484" spans="1:32" x14ac:dyDescent="0.25">
      <c r="Q1484" s="100"/>
      <c r="T1484" s="5"/>
    </row>
    <row r="1485" spans="1:32" x14ac:dyDescent="0.25">
      <c r="Q1485" s="7"/>
    </row>
    <row r="1486" spans="1:32" x14ac:dyDescent="0.25">
      <c r="Q1486" s="5"/>
    </row>
    <row r="1487" spans="1:32" x14ac:dyDescent="0.25">
      <c r="Q1487" s="13"/>
    </row>
    <row r="1488" spans="1:32" x14ac:dyDescent="0.25">
      <c r="Q1488" s="5"/>
    </row>
    <row r="1490" spans="17:17" x14ac:dyDescent="0.25">
      <c r="Q1490" s="13"/>
    </row>
  </sheetData>
  <autoFilter ref="A1:XDV1474">
    <filterColumn colId="1">
      <filters>
        <dateGroupItem year="2021" month="3" day="1" dateTimeGrouping="day"/>
        <dateGroupItem year="2021" month="3" day="2" dateTimeGrouping="day"/>
        <dateGroupItem year="2021" month="3" day="3" dateTimeGrouping="day"/>
        <dateGroupItem year="2021" month="3" day="4" dateTimeGrouping="day"/>
        <dateGroupItem year="2021" month="3" day="5" dateTimeGrouping="day"/>
        <dateGroupItem year="2021" month="3" day="6" dateTimeGrouping="day"/>
        <dateGroupItem year="2021" month="3" day="7" dateTimeGrouping="day"/>
        <dateGroupItem year="2021" month="3" day="8" dateTimeGrouping="day"/>
        <dateGroupItem year="2021" month="3" day="9" dateTimeGrouping="day"/>
        <dateGroupItem year="2021" month="3" day="10" dateTimeGrouping="day"/>
        <dateGroupItem year="2021" month="3" day="11" dateTimeGrouping="day"/>
        <dateGroupItem year="2021" month="3" day="12" dateTimeGrouping="day"/>
        <dateGroupItem year="2021" month="3" day="13" dateTimeGrouping="day"/>
        <dateGroupItem year="2021" month="3" day="14" dateTimeGrouping="day"/>
        <dateGroupItem year="2021" month="3" day="15" dateTimeGrouping="day"/>
      </filters>
    </filterColumn>
  </autoFilter>
  <sortState ref="A2585:AP2879">
    <sortCondition ref="B2585:B2879"/>
    <sortCondition ref="D2585:D2879"/>
  </sortState>
  <conditionalFormatting sqref="B134:B1474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opLeftCell="A3" workbookViewId="0">
      <selection activeCell="B22" sqref="B22:G22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8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310</v>
      </c>
      <c r="B16" s="4" t="s">
        <v>1266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312</v>
      </c>
      <c r="B18" s="12" t="s">
        <v>313</v>
      </c>
      <c r="C18" s="82" t="s">
        <v>315</v>
      </c>
      <c r="D18" s="82" t="s">
        <v>318</v>
      </c>
      <c r="E18" s="14" t="s">
        <v>319</v>
      </c>
      <c r="F18" s="82" t="s">
        <v>316</v>
      </c>
      <c r="G18" s="14" t="s">
        <v>317</v>
      </c>
      <c r="H18" s="86" t="s">
        <v>324</v>
      </c>
      <c r="I18" s="14" t="s">
        <v>325</v>
      </c>
      <c r="J18" s="86" t="s">
        <v>326</v>
      </c>
      <c r="K18" s="14" t="s">
        <v>327</v>
      </c>
    </row>
    <row r="19" spans="1:11" x14ac:dyDescent="0.25">
      <c r="A19" s="12" t="s">
        <v>6</v>
      </c>
      <c r="B19" s="13">
        <v>243964012135.29477</v>
      </c>
      <c r="C19" s="13">
        <v>192270525174.22998</v>
      </c>
      <c r="D19" s="13">
        <v>823492365.9799999</v>
      </c>
      <c r="E19" s="13">
        <v>131758778.55680001</v>
      </c>
      <c r="F19" s="13">
        <v>43582774324.579948</v>
      </c>
      <c r="G19" s="13">
        <v>6973243891.9316006</v>
      </c>
      <c r="H19" s="13">
        <v>0</v>
      </c>
      <c r="I19" s="13">
        <v>0</v>
      </c>
      <c r="J19" s="13">
        <v>159315000</v>
      </c>
      <c r="K19" s="13">
        <v>12745200</v>
      </c>
    </row>
    <row r="20" spans="1:11" x14ac:dyDescent="0.25">
      <c r="A20" s="12" t="s">
        <v>35</v>
      </c>
      <c r="B20" s="13">
        <v>17984355731.001602</v>
      </c>
      <c r="C20" s="13">
        <v>16367487835.900002</v>
      </c>
      <c r="D20" s="13">
        <v>0</v>
      </c>
      <c r="E20" s="13">
        <v>0</v>
      </c>
      <c r="F20" s="13">
        <v>1393851633.72</v>
      </c>
      <c r="G20" s="13">
        <v>223016261.38160002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69803285721.145981</v>
      </c>
      <c r="C21" s="13">
        <v>46763205254.475204</v>
      </c>
      <c r="D21" s="13">
        <v>449152854.96000004</v>
      </c>
      <c r="E21" s="13">
        <v>71864456.793599993</v>
      </c>
      <c r="F21" s="13">
        <v>19783749992.609997</v>
      </c>
      <c r="G21" s="13">
        <v>3165399998.8155994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24" t="s">
        <v>314</v>
      </c>
      <c r="B22" s="13">
        <v>331751653587.44238</v>
      </c>
      <c r="C22" s="13">
        <v>255401218264.60516</v>
      </c>
      <c r="D22" s="13">
        <v>1272645220.9400001</v>
      </c>
      <c r="E22" s="13">
        <v>203623235.3504</v>
      </c>
      <c r="F22" s="13">
        <v>64760375950.909943</v>
      </c>
      <c r="G22" s="13">
        <v>10361660152.128799</v>
      </c>
      <c r="H22" s="13">
        <v>0</v>
      </c>
      <c r="I22" s="13">
        <v>0</v>
      </c>
      <c r="J22" s="13">
        <v>159315000</v>
      </c>
      <c r="K22" s="13">
        <v>12745200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tabSelected="1" zoomScaleNormal="100" workbookViewId="0">
      <pane ySplit="6" topLeftCell="A7" activePane="bottomLeft" state="frozen"/>
      <selection activeCell="B628" sqref="B628"/>
      <selection pane="bottomLeft" activeCell="D17" sqref="D17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8.42578125" style="7" bestFit="1" customWidth="1"/>
    <col min="6" max="6" width="19" style="7" customWidth="1"/>
    <col min="7" max="7" width="19" style="7" bestFit="1" customWidth="1"/>
    <col min="8" max="8" width="17.28515625" style="7" bestFit="1" customWidth="1"/>
    <col min="9" max="9" width="18.28515625" style="7" bestFit="1" customWidth="1"/>
    <col min="10" max="10" width="16.28515625" style="7" bestFit="1" customWidth="1"/>
    <col min="11" max="11" width="17.28515625" style="7" bestFit="1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323</v>
      </c>
      <c r="E1" s="10"/>
      <c r="F1" s="10"/>
      <c r="H1" s="10"/>
    </row>
    <row r="2" spans="1:14" x14ac:dyDescent="0.25">
      <c r="C2" s="17" t="s">
        <v>420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48" t="s">
        <v>396</v>
      </c>
      <c r="H4" s="149"/>
      <c r="I4" s="148" t="s">
        <v>391</v>
      </c>
      <c r="J4" s="149"/>
      <c r="K4" s="148" t="s">
        <v>395</v>
      </c>
      <c r="L4" s="149"/>
      <c r="M4" s="10"/>
    </row>
    <row r="5" spans="1:14" ht="15.75" thickBot="1" x14ac:dyDescent="0.3">
      <c r="C5" s="10"/>
      <c r="D5" s="10"/>
      <c r="E5" s="148" t="s">
        <v>334</v>
      </c>
      <c r="F5" s="149"/>
      <c r="G5" s="150" t="s">
        <v>389</v>
      </c>
      <c r="H5" s="151"/>
      <c r="I5" s="150" t="s">
        <v>388</v>
      </c>
      <c r="J5" s="151"/>
      <c r="K5" s="152" t="s">
        <v>390</v>
      </c>
      <c r="L5" s="151"/>
      <c r="M5" s="10"/>
    </row>
    <row r="6" spans="1:14" ht="15.75" thickBot="1" x14ac:dyDescent="0.3">
      <c r="B6" s="69" t="s">
        <v>328</v>
      </c>
      <c r="C6" s="150" t="s">
        <v>322</v>
      </c>
      <c r="D6" s="151"/>
      <c r="E6" s="83" t="s">
        <v>321</v>
      </c>
      <c r="F6" s="62" t="s">
        <v>320</v>
      </c>
      <c r="G6" s="63" t="s">
        <v>321</v>
      </c>
      <c r="H6" s="64" t="s">
        <v>320</v>
      </c>
      <c r="I6" s="63" t="s">
        <v>321</v>
      </c>
      <c r="J6" s="64" t="s">
        <v>320</v>
      </c>
      <c r="K6" s="63" t="s">
        <v>321</v>
      </c>
      <c r="L6" s="64" t="s">
        <v>320</v>
      </c>
      <c r="M6" s="10"/>
      <c r="N6" s="15" t="s">
        <v>357</v>
      </c>
    </row>
    <row r="7" spans="1:14" ht="15.75" thickBot="1" x14ac:dyDescent="0.3">
      <c r="A7" s="146" t="s">
        <v>3563</v>
      </c>
      <c r="B7" s="70" t="s">
        <v>3560</v>
      </c>
      <c r="C7" s="71">
        <f>+DECLARACION!B27</f>
        <v>44256</v>
      </c>
      <c r="D7" s="71">
        <f>+DECLARACION!C27</f>
        <v>44270</v>
      </c>
      <c r="E7" s="72">
        <v>321593554436.45514</v>
      </c>
      <c r="F7" s="73">
        <v>10578028587.4792</v>
      </c>
      <c r="G7" s="74">
        <f>236836106864.79-159315000</f>
        <v>236676791864.79001</v>
      </c>
      <c r="H7" s="75">
        <f>7117747870.4884-12745200</f>
        <v>7105002670.4884005</v>
      </c>
      <c r="I7" s="74">
        <v>17761339469.620003</v>
      </c>
      <c r="J7" s="75">
        <v>223016261.38160002</v>
      </c>
      <c r="K7" s="74">
        <v>66996108102.045197</v>
      </c>
      <c r="L7" s="75">
        <v>3237264455.6091995</v>
      </c>
      <c r="N7" s="39"/>
    </row>
    <row r="8" spans="1:14" ht="15.75" thickBot="1" x14ac:dyDescent="0.3">
      <c r="A8" s="147"/>
      <c r="B8" s="70" t="s">
        <v>3561</v>
      </c>
      <c r="C8" s="71">
        <f>+DECLARACION!B28</f>
        <v>44271</v>
      </c>
      <c r="D8" s="71">
        <f>+DECLARACION!C28</f>
        <v>44286</v>
      </c>
      <c r="E8" s="76">
        <v>386048022329.31586</v>
      </c>
      <c r="F8" s="77">
        <v>13051937988.683199</v>
      </c>
      <c r="G8" s="78">
        <v>278896029374.99506</v>
      </c>
      <c r="H8" s="79">
        <v>8786693589.8007984</v>
      </c>
      <c r="I8" s="78">
        <v>17852145361.730003</v>
      </c>
      <c r="J8" s="79">
        <v>195420901.58720002</v>
      </c>
      <c r="K8" s="78">
        <v>89299847592.590805</v>
      </c>
      <c r="L8" s="79">
        <v>4069823497.2952003</v>
      </c>
      <c r="N8" s="40">
        <f>SUM(E7:E8)+SUM(F7:F8)</f>
        <v>731271543341.93335</v>
      </c>
    </row>
    <row r="9" spans="1:14" ht="15.75" thickBot="1" x14ac:dyDescent="0.3">
      <c r="E9" s="65">
        <f>SUM(E7:E8)</f>
        <v>707641576765.771</v>
      </c>
      <c r="F9" s="66">
        <f>SUM(F7:F8)</f>
        <v>23629966576.162399</v>
      </c>
      <c r="G9" s="65">
        <f t="shared" ref="G9:L9" si="0">SUM(G7:G8)</f>
        <v>515572821239.78503</v>
      </c>
      <c r="H9" s="67">
        <f t="shared" si="0"/>
        <v>15891696260.2892</v>
      </c>
      <c r="I9" s="65">
        <f t="shared" si="0"/>
        <v>35613484831.350006</v>
      </c>
      <c r="J9" s="67">
        <f t="shared" si="0"/>
        <v>418437162.96880007</v>
      </c>
      <c r="K9" s="65">
        <f t="shared" si="0"/>
        <v>156295955694.63599</v>
      </c>
      <c r="L9" s="68">
        <f t="shared" si="0"/>
        <v>7307087952.9043999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1" t="s">
        <v>334</v>
      </c>
      <c r="D11" s="40">
        <f>+E9+F9</f>
        <v>731271543341.93335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5" t="s">
        <v>392</v>
      </c>
      <c r="E14" s="55" t="s">
        <v>393</v>
      </c>
      <c r="F14" s="55" t="s">
        <v>394</v>
      </c>
      <c r="G14" s="5"/>
      <c r="J14" s="55" t="s">
        <v>392</v>
      </c>
      <c r="K14" s="55" t="s">
        <v>393</v>
      </c>
      <c r="L14" s="55" t="s">
        <v>394</v>
      </c>
      <c r="M14" s="5"/>
      <c r="N14" s="5"/>
    </row>
    <row r="15" spans="1:14" ht="42.75" customHeight="1" x14ac:dyDescent="0.25">
      <c r="C15" s="95" t="s">
        <v>422</v>
      </c>
      <c r="D15" s="97">
        <f>+G9</f>
        <v>515572821239.78503</v>
      </c>
      <c r="E15" s="122">
        <f>+I9</f>
        <v>35613484831.350006</v>
      </c>
      <c r="F15" s="122">
        <f>+K9</f>
        <v>156295955694.63599</v>
      </c>
      <c r="G15" s="94">
        <f>SUM(D15:F15)</f>
        <v>707482261765.771</v>
      </c>
      <c r="I15" s="95" t="s">
        <v>423</v>
      </c>
      <c r="J15" s="94">
        <f>+H9</f>
        <v>15891696260.2892</v>
      </c>
      <c r="K15" s="94">
        <f>+J9</f>
        <v>418437162.96880007</v>
      </c>
      <c r="L15" s="94">
        <f>+L9</f>
        <v>7307087952.9043999</v>
      </c>
      <c r="M15" s="94">
        <f>SUM(J15:L15)</f>
        <v>23617221376.162399</v>
      </c>
    </row>
    <row r="16" spans="1:14" ht="24" x14ac:dyDescent="0.25">
      <c r="C16" s="95" t="s">
        <v>419</v>
      </c>
      <c r="D16" s="96">
        <f>+(D15+E15+F15)*0.3</f>
        <v>212244678529.73129</v>
      </c>
      <c r="E16" s="96">
        <v>0</v>
      </c>
      <c r="F16" s="96">
        <v>0</v>
      </c>
      <c r="G16" s="94">
        <f>SUM(D16:F16)</f>
        <v>212244678529.73129</v>
      </c>
      <c r="I16" s="95" t="s">
        <v>419</v>
      </c>
      <c r="J16" s="96">
        <f>+(J15+K15+L15)*0.3</f>
        <v>7085166412.8487196</v>
      </c>
      <c r="K16" s="93">
        <v>0</v>
      </c>
      <c r="L16" s="93"/>
      <c r="M16" s="94">
        <f>SUM(J16:L16)</f>
        <v>7085166412.8487196</v>
      </c>
    </row>
    <row r="17" spans="3:17" ht="24" x14ac:dyDescent="0.25">
      <c r="C17" s="95" t="s">
        <v>421</v>
      </c>
      <c r="D17" s="123">
        <f>+D15-D16</f>
        <v>303328142710.05371</v>
      </c>
      <c r="E17" s="98">
        <f>+E15-E16</f>
        <v>35613484831.350006</v>
      </c>
      <c r="F17" s="98">
        <f t="shared" ref="F17" si="1">+F15-F16</f>
        <v>156295955694.63599</v>
      </c>
      <c r="G17" s="56">
        <f>+G15-G16</f>
        <v>495237583236.03967</v>
      </c>
      <c r="I17" s="95" t="s">
        <v>421</v>
      </c>
      <c r="J17" s="124">
        <f>+J15-J16</f>
        <v>8806529847.4404793</v>
      </c>
      <c r="K17" s="124">
        <f t="shared" ref="K17:L17" si="2">+K15-K16</f>
        <v>418437162.96880007</v>
      </c>
      <c r="L17" s="124">
        <f t="shared" si="2"/>
        <v>7307087952.9043999</v>
      </c>
      <c r="M17" s="56">
        <f>+M15-M16</f>
        <v>16532054963.313679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92"/>
    </row>
    <row r="19" spans="3:17" x14ac:dyDescent="0.25">
      <c r="P19" s="39"/>
      <c r="Q19" s="92"/>
    </row>
    <row r="20" spans="3:17" x14ac:dyDescent="0.25">
      <c r="P20" s="39"/>
      <c r="Q20" s="92"/>
    </row>
    <row r="21" spans="3:17" x14ac:dyDescent="0.25">
      <c r="G21" s="55" t="s">
        <v>396</v>
      </c>
      <c r="H21" s="55" t="s">
        <v>391</v>
      </c>
      <c r="I21" s="55" t="s">
        <v>395</v>
      </c>
      <c r="P21" s="39"/>
      <c r="Q21" s="92"/>
    </row>
    <row r="22" spans="3:17" x14ac:dyDescent="0.25">
      <c r="G22" s="15" t="s">
        <v>392</v>
      </c>
      <c r="H22" s="15" t="s">
        <v>393</v>
      </c>
      <c r="I22" s="15" t="s">
        <v>394</v>
      </c>
      <c r="P22" s="39"/>
      <c r="Q22" s="39"/>
    </row>
    <row r="23" spans="3:17" x14ac:dyDescent="0.25">
      <c r="F23" s="118" t="s">
        <v>334</v>
      </c>
      <c r="G23" s="40">
        <f>+D17</f>
        <v>303328142710.05371</v>
      </c>
      <c r="H23" s="40">
        <f>+I9</f>
        <v>35613484831.350006</v>
      </c>
      <c r="I23" s="40">
        <f>+K9</f>
        <v>156295955694.63599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91">
        <f>SUM(G23:I23)</f>
        <v>495237583236.03967</v>
      </c>
    </row>
    <row r="26" spans="3:17" x14ac:dyDescent="0.25">
      <c r="I26" s="5">
        <f>+I25-DECLARACION!G32</f>
        <v>0</v>
      </c>
    </row>
    <row r="30" spans="3:17" x14ac:dyDescent="0.25">
      <c r="D30" s="11" t="s">
        <v>331</v>
      </c>
      <c r="E30" s="9">
        <f>+G30+I30+K30</f>
        <v>321593554436.45514</v>
      </c>
      <c r="F30" s="9">
        <f>+H30+J30+L30</f>
        <v>10578028587.4792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236836106864.78995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7117747870.4884005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17761339469.620003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223016261.38160002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66996108102.045197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3237264455.6091995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A2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3" t="s">
        <v>356</v>
      </c>
      <c r="B1" s="153"/>
      <c r="C1" s="153"/>
      <c r="D1" s="153"/>
      <c r="E1" s="153"/>
      <c r="F1" s="153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3" t="s">
        <v>355</v>
      </c>
      <c r="B2" s="153"/>
      <c r="C2" s="153"/>
      <c r="D2" s="153"/>
      <c r="E2" s="153"/>
      <c r="F2" s="153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3" t="s">
        <v>354</v>
      </c>
      <c r="B3" s="153"/>
      <c r="C3" s="153"/>
      <c r="D3" s="153"/>
      <c r="E3" s="153"/>
      <c r="F3" s="153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3" t="s">
        <v>776</v>
      </c>
      <c r="B4" s="153"/>
      <c r="C4" s="153"/>
      <c r="D4" s="153"/>
      <c r="E4" s="153"/>
      <c r="F4" s="153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3" t="s">
        <v>398</v>
      </c>
      <c r="B5" s="153"/>
      <c r="C5" s="153"/>
      <c r="D5" s="153"/>
      <c r="E5" s="153"/>
      <c r="F5" s="153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353</v>
      </c>
      <c r="B7" s="153" t="s">
        <v>352</v>
      </c>
      <c r="C7" s="153"/>
      <c r="D7" s="26"/>
      <c r="E7" s="26"/>
      <c r="F7" s="26"/>
      <c r="G7" s="26"/>
      <c r="H7" s="26"/>
      <c r="I7" s="37" t="s">
        <v>353</v>
      </c>
      <c r="J7" s="153" t="s">
        <v>352</v>
      </c>
      <c r="K7" s="153"/>
      <c r="L7" s="26"/>
      <c r="M7" s="26"/>
    </row>
    <row r="8" spans="1:14" x14ac:dyDescent="0.25">
      <c r="A8" s="26">
        <v>2141</v>
      </c>
      <c r="B8" s="27" t="s">
        <v>351</v>
      </c>
      <c r="C8" s="27"/>
      <c r="D8" s="27"/>
      <c r="E8" s="27"/>
      <c r="F8" s="27"/>
      <c r="G8" s="27"/>
      <c r="H8" s="27"/>
      <c r="I8" s="26">
        <v>2208</v>
      </c>
      <c r="J8" s="27" t="s">
        <v>350</v>
      </c>
      <c r="K8" s="27"/>
      <c r="L8" s="27"/>
      <c r="M8" s="27"/>
      <c r="N8" s="27"/>
    </row>
    <row r="9" spans="1:14" x14ac:dyDescent="0.25">
      <c r="A9" s="26">
        <v>2202</v>
      </c>
      <c r="B9" s="27" t="s">
        <v>349</v>
      </c>
      <c r="C9" s="27"/>
      <c r="D9" s="27"/>
      <c r="E9" s="27"/>
      <c r="F9" s="27"/>
      <c r="G9" s="27"/>
      <c r="H9" s="27"/>
      <c r="I9" s="26">
        <v>2210</v>
      </c>
      <c r="J9" s="27" t="s">
        <v>348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347</v>
      </c>
      <c r="C10" s="27"/>
      <c r="D10" s="27"/>
      <c r="E10" s="27"/>
      <c r="F10" s="27"/>
      <c r="G10" s="27"/>
      <c r="H10" s="27"/>
      <c r="I10" s="26">
        <v>2212</v>
      </c>
      <c r="J10" s="27" t="s">
        <v>346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345</v>
      </c>
      <c r="C11" s="27"/>
      <c r="D11" s="27"/>
      <c r="E11" s="27"/>
      <c r="F11" s="27"/>
      <c r="G11" s="27"/>
      <c r="H11" s="27"/>
      <c r="I11" s="26">
        <v>2216</v>
      </c>
      <c r="J11" s="27" t="s">
        <v>344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343</v>
      </c>
      <c r="C12" s="36"/>
      <c r="D12" s="36"/>
      <c r="E12" s="36"/>
      <c r="F12" s="36"/>
      <c r="G12" s="36"/>
      <c r="H12" s="36"/>
      <c r="I12" s="26">
        <v>2247</v>
      </c>
      <c r="J12" s="36" t="s">
        <v>342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341</v>
      </c>
      <c r="C13" s="36"/>
      <c r="D13" s="36"/>
      <c r="E13" s="36"/>
      <c r="F13" s="36"/>
      <c r="G13" s="36"/>
      <c r="H13" s="36"/>
      <c r="I13" s="26">
        <v>2261</v>
      </c>
      <c r="J13" s="36" t="s">
        <v>340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339</v>
      </c>
      <c r="C14" s="36"/>
      <c r="D14" s="36"/>
      <c r="E14" s="36"/>
      <c r="F14" s="36"/>
      <c r="G14" s="36"/>
      <c r="H14" s="36"/>
      <c r="I14" s="26">
        <v>2304</v>
      </c>
      <c r="J14" s="36" t="s">
        <v>338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337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336</v>
      </c>
    </row>
    <row r="20" spans="1:16" s="90" customFormat="1" x14ac:dyDescent="0.25">
      <c r="A20" s="87" t="str">
        <f>+'EXPRESS 2707 VENTAS '!A7</f>
        <v>MAR</v>
      </c>
      <c r="B20" s="88">
        <f>P20*0</f>
        <v>0</v>
      </c>
      <c r="C20" s="88">
        <f>P20*13%</f>
        <v>39432658552.306984</v>
      </c>
      <c r="D20" s="88">
        <f>P20*24%</f>
        <v>72798754250.412888</v>
      </c>
      <c r="E20" s="88">
        <f>P20*16%</f>
        <v>48532502833.608597</v>
      </c>
      <c r="F20" s="88">
        <f>P20*0%</f>
        <v>0</v>
      </c>
      <c r="G20" s="88">
        <f>P20*0.013%</f>
        <v>39432658.55230698</v>
      </c>
      <c r="H20" s="88">
        <f>P20*6.987%</f>
        <v>21193537331.151455</v>
      </c>
      <c r="I20" s="88">
        <f>P20*10%</f>
        <v>30332814271.005371</v>
      </c>
      <c r="J20" s="88">
        <f>P20*12%</f>
        <v>36399377125.206444</v>
      </c>
      <c r="K20" s="88">
        <f>P20*4%</f>
        <v>12133125708.402149</v>
      </c>
      <c r="L20" s="88">
        <f>P20*0%</f>
        <v>0</v>
      </c>
      <c r="M20" s="88">
        <f>P20*11%</f>
        <v>33366095698.105907</v>
      </c>
      <c r="N20" s="88">
        <f>P20*2%</f>
        <v>6066562854.2010746</v>
      </c>
      <c r="O20" s="88">
        <f>P20*1%</f>
        <v>3033281427.1005373</v>
      </c>
      <c r="P20" s="89">
        <f>+'EXPRESS 2707 VENTAS '!D17</f>
        <v>303328142710.05371</v>
      </c>
    </row>
    <row r="21" spans="1:16" hidden="1" x14ac:dyDescent="0.25">
      <c r="A21" s="30" t="s">
        <v>329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330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335</v>
      </c>
      <c r="B23" s="31">
        <f>+B20</f>
        <v>0</v>
      </c>
      <c r="C23" s="31">
        <f t="shared" ref="C23:O23" si="3">+C20</f>
        <v>39432658552.306984</v>
      </c>
      <c r="D23" s="31">
        <f t="shared" si="3"/>
        <v>72798754250.412888</v>
      </c>
      <c r="E23" s="31">
        <f t="shared" si="3"/>
        <v>48532502833.608597</v>
      </c>
      <c r="F23" s="31">
        <f t="shared" si="3"/>
        <v>0</v>
      </c>
      <c r="G23" s="31">
        <f t="shared" si="3"/>
        <v>39432658.55230698</v>
      </c>
      <c r="H23" s="31">
        <f t="shared" si="3"/>
        <v>21193537331.151455</v>
      </c>
      <c r="I23" s="31">
        <f t="shared" si="3"/>
        <v>30332814271.005371</v>
      </c>
      <c r="J23" s="31">
        <f t="shared" si="3"/>
        <v>36399377125.206444</v>
      </c>
      <c r="K23" s="31">
        <f t="shared" si="3"/>
        <v>12133125708.402149</v>
      </c>
      <c r="L23" s="31">
        <f t="shared" si="3"/>
        <v>0</v>
      </c>
      <c r="M23" s="31">
        <f t="shared" si="3"/>
        <v>33366095698.105907</v>
      </c>
      <c r="N23" s="31">
        <f t="shared" si="3"/>
        <v>6066562854.2010746</v>
      </c>
      <c r="O23" s="31">
        <f t="shared" si="3"/>
        <v>3033281427.1005373</v>
      </c>
      <c r="P23" s="8">
        <f>SUM(B23:O23)</f>
        <v>303328142710.05371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F29" sqref="F29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3" t="s">
        <v>400</v>
      </c>
      <c r="B1" s="153"/>
      <c r="C1" s="153"/>
      <c r="D1" s="153"/>
      <c r="E1" s="153"/>
      <c r="F1" s="38"/>
      <c r="G1" s="38"/>
      <c r="H1" s="38"/>
      <c r="I1" s="38"/>
      <c r="J1" s="38"/>
      <c r="K1" s="38"/>
    </row>
    <row r="2" spans="1:12" ht="15.75" x14ac:dyDescent="0.25">
      <c r="A2" s="153" t="s">
        <v>355</v>
      </c>
      <c r="B2" s="153"/>
      <c r="C2" s="153"/>
      <c r="D2" s="153"/>
      <c r="E2" s="153"/>
      <c r="F2" s="38"/>
      <c r="G2" s="38"/>
      <c r="H2" s="38"/>
      <c r="I2" s="38"/>
      <c r="J2" s="38"/>
      <c r="K2" s="38"/>
    </row>
    <row r="3" spans="1:12" ht="15.75" x14ac:dyDescent="0.25">
      <c r="A3" s="153" t="s">
        <v>354</v>
      </c>
      <c r="B3" s="153"/>
      <c r="C3" s="153"/>
      <c r="D3" s="153"/>
      <c r="E3" s="153"/>
      <c r="F3" s="38"/>
      <c r="G3" s="38"/>
      <c r="H3" s="38"/>
      <c r="I3" s="38"/>
      <c r="J3" s="38"/>
      <c r="K3" s="38"/>
    </row>
    <row r="4" spans="1:12" ht="15.75" x14ac:dyDescent="0.25">
      <c r="A4" s="153" t="str">
        <f>+'0201   RELDE ING TRIM 02-2020'!A4:F4</f>
        <v xml:space="preserve"> DESDE EL 01/12/2020 HASTA EL 31/12/2020</v>
      </c>
      <c r="B4" s="153"/>
      <c r="C4" s="153"/>
      <c r="D4" s="153"/>
      <c r="E4" s="153"/>
      <c r="F4" s="117"/>
      <c r="G4" s="38"/>
      <c r="H4" s="38"/>
      <c r="I4" s="38"/>
      <c r="J4" s="38"/>
      <c r="K4" s="38"/>
    </row>
    <row r="5" spans="1:12" ht="15.75" x14ac:dyDescent="0.25">
      <c r="A5" s="153" t="s">
        <v>401</v>
      </c>
      <c r="B5" s="153"/>
      <c r="C5" s="153"/>
      <c r="D5" s="153"/>
      <c r="E5" s="153"/>
      <c r="F5" s="38"/>
      <c r="G5" s="38"/>
      <c r="H5" s="38"/>
      <c r="I5" s="38"/>
      <c r="J5" s="38"/>
      <c r="K5" s="38"/>
    </row>
    <row r="6" spans="1:12" ht="15.75" x14ac:dyDescent="0.25">
      <c r="A6" s="81"/>
      <c r="B6" s="81"/>
      <c r="C6" s="81"/>
      <c r="D6" s="81"/>
      <c r="E6" s="81"/>
      <c r="F6" s="38"/>
      <c r="G6" s="38"/>
      <c r="H6" s="38"/>
      <c r="I6" s="38"/>
      <c r="J6" s="38"/>
      <c r="K6" s="38"/>
    </row>
    <row r="7" spans="1:12" ht="15.75" x14ac:dyDescent="0.25">
      <c r="A7" s="81" t="s">
        <v>353</v>
      </c>
      <c r="B7" s="81"/>
      <c r="C7" s="26"/>
      <c r="D7" s="26"/>
      <c r="E7" s="26"/>
      <c r="F7" s="26"/>
      <c r="G7" s="81" t="s">
        <v>353</v>
      </c>
      <c r="H7" s="153" t="s">
        <v>352</v>
      </c>
      <c r="I7" s="153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350</v>
      </c>
      <c r="I8" s="27"/>
      <c r="J8" s="27"/>
      <c r="K8" s="27"/>
    </row>
    <row r="9" spans="1:12" x14ac:dyDescent="0.25">
      <c r="A9" s="26">
        <v>2202</v>
      </c>
      <c r="B9" s="27" t="s">
        <v>349</v>
      </c>
      <c r="C9" s="27"/>
      <c r="D9" s="27"/>
      <c r="E9" s="27"/>
      <c r="F9" s="27"/>
      <c r="G9" s="26">
        <v>2210</v>
      </c>
      <c r="H9" s="27" t="s">
        <v>348</v>
      </c>
      <c r="I9" s="27"/>
      <c r="J9" s="27"/>
      <c r="K9" s="27"/>
    </row>
    <row r="10" spans="1:12" x14ac:dyDescent="0.25">
      <c r="A10" s="26">
        <v>2203</v>
      </c>
      <c r="B10" s="27" t="s">
        <v>347</v>
      </c>
      <c r="C10" s="27"/>
      <c r="D10" s="27"/>
      <c r="E10" s="27"/>
      <c r="F10" s="27"/>
      <c r="G10" s="26">
        <v>2212</v>
      </c>
      <c r="H10" s="27" t="s">
        <v>346</v>
      </c>
      <c r="I10" s="27"/>
      <c r="J10" s="27"/>
      <c r="K10" s="27"/>
    </row>
    <row r="11" spans="1:12" x14ac:dyDescent="0.25">
      <c r="A11" s="26">
        <v>2204</v>
      </c>
      <c r="B11" s="27" t="s">
        <v>345</v>
      </c>
      <c r="C11" s="27"/>
      <c r="D11" s="27"/>
      <c r="E11" s="27"/>
      <c r="F11" s="27"/>
      <c r="G11" s="26">
        <v>2247</v>
      </c>
      <c r="H11" s="36" t="s">
        <v>342</v>
      </c>
      <c r="I11" s="36"/>
      <c r="J11" s="36"/>
      <c r="K11" s="36"/>
    </row>
    <row r="12" spans="1:12" x14ac:dyDescent="0.25">
      <c r="A12" s="26">
        <v>2205</v>
      </c>
      <c r="B12" s="36" t="s">
        <v>343</v>
      </c>
      <c r="C12" s="36"/>
      <c r="D12" s="36"/>
      <c r="E12" s="36"/>
      <c r="F12" s="36"/>
      <c r="G12" s="26">
        <v>2261</v>
      </c>
      <c r="H12" s="36" t="s">
        <v>340</v>
      </c>
      <c r="I12" s="36"/>
      <c r="J12" s="36"/>
      <c r="K12" s="36"/>
    </row>
    <row r="13" spans="1:12" x14ac:dyDescent="0.25">
      <c r="A13" s="26">
        <v>2207</v>
      </c>
      <c r="B13" s="36" t="s">
        <v>339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337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336</v>
      </c>
    </row>
    <row r="17" spans="1:12" s="90" customFormat="1" x14ac:dyDescent="0.25">
      <c r="A17" s="87" t="str">
        <f>+'0201   RELDE ING TRIM 02-2020'!A20</f>
        <v>MAR</v>
      </c>
      <c r="B17" s="88">
        <f>L17*13%</f>
        <v>4629753028.0755005</v>
      </c>
      <c r="C17" s="88">
        <f>L17*23%</f>
        <v>8191101511.2105017</v>
      </c>
      <c r="D17" s="88">
        <f>L17*14%</f>
        <v>4985887876.3890009</v>
      </c>
      <c r="E17" s="88">
        <f>L17*0%</f>
        <v>0</v>
      </c>
      <c r="F17" s="88">
        <f>L17*7%</f>
        <v>2492943938.1945004</v>
      </c>
      <c r="G17" s="88">
        <f>L17*8%</f>
        <v>2849078786.5080004</v>
      </c>
      <c r="H17" s="88">
        <f>L17*15%</f>
        <v>5342022724.7025003</v>
      </c>
      <c r="I17" s="88">
        <f>L17*6%</f>
        <v>2136809089.8810003</v>
      </c>
      <c r="J17" s="88">
        <f>L17*12%</f>
        <v>4273618179.7620006</v>
      </c>
      <c r="K17" s="88">
        <f>L17*2%</f>
        <v>712269696.62700009</v>
      </c>
      <c r="L17" s="89">
        <f>+'EXPRESS 2707 VENTAS '!E17</f>
        <v>35613484831.350006</v>
      </c>
    </row>
    <row r="18" spans="1:12" hidden="1" x14ac:dyDescent="0.25">
      <c r="A18" s="30" t="s">
        <v>329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330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335</v>
      </c>
      <c r="B20" s="85">
        <f>+B17</f>
        <v>4629753028.0755005</v>
      </c>
      <c r="C20" s="85">
        <f t="shared" ref="C20:K20" si="2">+C17</f>
        <v>8191101511.2105017</v>
      </c>
      <c r="D20" s="85">
        <f t="shared" si="2"/>
        <v>4985887876.3890009</v>
      </c>
      <c r="E20" s="85">
        <f t="shared" si="2"/>
        <v>0</v>
      </c>
      <c r="F20" s="85">
        <f t="shared" si="2"/>
        <v>2492943938.1945004</v>
      </c>
      <c r="G20" s="85">
        <f t="shared" si="2"/>
        <v>2849078786.5080004</v>
      </c>
      <c r="H20" s="85">
        <f t="shared" si="2"/>
        <v>5342022724.7025003</v>
      </c>
      <c r="I20" s="85">
        <f t="shared" si="2"/>
        <v>2136809089.8810003</v>
      </c>
      <c r="J20" s="85">
        <f t="shared" si="2"/>
        <v>4273618179.7620006</v>
      </c>
      <c r="K20" s="85">
        <f t="shared" si="2"/>
        <v>712269696.62700009</v>
      </c>
      <c r="L20" s="8">
        <f>SUM(B20:K20)</f>
        <v>35613484831.349998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N31" sqref="N31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3" t="s">
        <v>356</v>
      </c>
      <c r="B1" s="153"/>
      <c r="C1" s="153"/>
      <c r="D1" s="153"/>
      <c r="E1" s="153"/>
      <c r="F1" s="153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3" t="s">
        <v>355</v>
      </c>
      <c r="B2" s="153"/>
      <c r="C2" s="153"/>
      <c r="D2" s="153"/>
      <c r="E2" s="153"/>
      <c r="F2" s="153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3" t="s">
        <v>354</v>
      </c>
      <c r="B3" s="153"/>
      <c r="C3" s="153"/>
      <c r="D3" s="153"/>
      <c r="E3" s="153"/>
      <c r="F3" s="153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3" t="str">
        <f>+'0201   RELDE ING TRIM 02-2020'!A4:F4</f>
        <v xml:space="preserve"> DESDE EL 01/12/2020 HASTA EL 31/12/2020</v>
      </c>
      <c r="B4" s="153"/>
      <c r="C4" s="153"/>
      <c r="D4" s="153"/>
      <c r="E4" s="153"/>
      <c r="F4" s="153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3" t="s">
        <v>399</v>
      </c>
      <c r="B5" s="153"/>
      <c r="C5" s="153"/>
      <c r="D5" s="153"/>
      <c r="E5" s="153"/>
      <c r="F5" s="153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353</v>
      </c>
      <c r="B7" s="153" t="s">
        <v>352</v>
      </c>
      <c r="C7" s="153"/>
      <c r="D7" s="26"/>
      <c r="E7" s="26"/>
      <c r="F7" s="26"/>
      <c r="G7" s="26"/>
      <c r="H7" s="26"/>
      <c r="I7" s="53" t="s">
        <v>353</v>
      </c>
      <c r="J7" s="153" t="s">
        <v>352</v>
      </c>
      <c r="K7" s="153"/>
      <c r="L7" s="26"/>
      <c r="M7" s="26"/>
    </row>
    <row r="8" spans="1:14" x14ac:dyDescent="0.25">
      <c r="A8" s="26">
        <v>2141</v>
      </c>
      <c r="B8" s="27" t="s">
        <v>351</v>
      </c>
      <c r="C8" s="27"/>
      <c r="D8" s="27"/>
      <c r="E8" s="27"/>
      <c r="F8" s="27"/>
      <c r="G8" s="27"/>
      <c r="H8" s="27"/>
      <c r="I8" s="26">
        <v>2208</v>
      </c>
      <c r="J8" s="27" t="s">
        <v>350</v>
      </c>
      <c r="K8" s="27"/>
      <c r="L8" s="27"/>
      <c r="M8" s="27"/>
      <c r="N8" s="27"/>
    </row>
    <row r="9" spans="1:14" x14ac:dyDescent="0.25">
      <c r="A9" s="26">
        <v>2202</v>
      </c>
      <c r="B9" s="27" t="s">
        <v>349</v>
      </c>
      <c r="C9" s="27"/>
      <c r="D9" s="27"/>
      <c r="E9" s="27"/>
      <c r="F9" s="27"/>
      <c r="G9" s="27"/>
      <c r="H9" s="27"/>
      <c r="I9" s="26">
        <v>2210</v>
      </c>
      <c r="J9" s="27" t="s">
        <v>348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347</v>
      </c>
      <c r="C10" s="27"/>
      <c r="D10" s="27"/>
      <c r="E10" s="27"/>
      <c r="F10" s="27"/>
      <c r="G10" s="27"/>
      <c r="H10" s="27"/>
      <c r="I10" s="26">
        <v>2212</v>
      </c>
      <c r="J10" s="27" t="s">
        <v>346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345</v>
      </c>
      <c r="C11" s="27"/>
      <c r="D11" s="27"/>
      <c r="E11" s="27"/>
      <c r="F11" s="27"/>
      <c r="G11" s="27"/>
      <c r="H11" s="27"/>
      <c r="I11" s="26">
        <v>2216</v>
      </c>
      <c r="J11" s="27" t="s">
        <v>344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343</v>
      </c>
      <c r="C12" s="36"/>
      <c r="D12" s="36"/>
      <c r="E12" s="36"/>
      <c r="F12" s="36"/>
      <c r="G12" s="36"/>
      <c r="H12" s="36"/>
      <c r="I12" s="26">
        <v>2247</v>
      </c>
      <c r="J12" s="36" t="s">
        <v>342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341</v>
      </c>
      <c r="C13" s="36"/>
      <c r="D13" s="36"/>
      <c r="E13" s="36"/>
      <c r="F13" s="36"/>
      <c r="G13" s="36"/>
      <c r="H13" s="36"/>
      <c r="I13" s="26">
        <v>2261</v>
      </c>
      <c r="J13" s="36" t="s">
        <v>340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339</v>
      </c>
      <c r="C14" s="36"/>
      <c r="D14" s="36"/>
      <c r="E14" s="36"/>
      <c r="F14" s="36"/>
      <c r="G14" s="36"/>
      <c r="H14" s="36"/>
      <c r="I14" s="26">
        <v>2304</v>
      </c>
      <c r="J14" s="36" t="s">
        <v>338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337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336</v>
      </c>
    </row>
    <row r="20" spans="1:16" s="90" customFormat="1" x14ac:dyDescent="0.25">
      <c r="A20" s="87" t="str">
        <f>+'0202 ING TRIM HOYADA'!A17</f>
        <v>MAR</v>
      </c>
      <c r="B20" s="88">
        <f>P20*0</f>
        <v>0</v>
      </c>
      <c r="C20" s="88">
        <f>P20*10%</f>
        <v>15629595569.4636</v>
      </c>
      <c r="D20" s="88">
        <f>P20*24%</f>
        <v>37511029366.712639</v>
      </c>
      <c r="E20" s="88">
        <f>P20*16%</f>
        <v>25007352911.141758</v>
      </c>
      <c r="F20" s="88">
        <f>P20*0%</f>
        <v>0</v>
      </c>
      <c r="G20" s="88">
        <f>P20*0.013%</f>
        <v>20318474.240302678</v>
      </c>
      <c r="H20" s="88">
        <f>P20*6.987%</f>
        <v>10920398424.384216</v>
      </c>
      <c r="I20" s="88">
        <f>P20*13%</f>
        <v>20318474240.302677</v>
      </c>
      <c r="J20" s="88">
        <f>P20*12%</f>
        <v>18755514683.356319</v>
      </c>
      <c r="K20" s="88">
        <f>P20*4%</f>
        <v>6251838227.7854395</v>
      </c>
      <c r="L20" s="88">
        <f>P20*0%</f>
        <v>0</v>
      </c>
      <c r="M20" s="88">
        <f>P20*11%</f>
        <v>17192555126.409958</v>
      </c>
      <c r="N20" s="88">
        <f>P20*2%</f>
        <v>3125919113.8927197</v>
      </c>
      <c r="O20" s="88">
        <f>P20*1%</f>
        <v>1562959556.9463599</v>
      </c>
      <c r="P20" s="89">
        <f>+'EXPRESS 2707 VENTAS '!F17</f>
        <v>156295955694.63599</v>
      </c>
    </row>
    <row r="21" spans="1:16" hidden="1" x14ac:dyDescent="0.25">
      <c r="A21" s="30" t="s">
        <v>329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330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335</v>
      </c>
      <c r="B23" s="31">
        <f>+B20</f>
        <v>0</v>
      </c>
      <c r="C23" s="31">
        <f t="shared" ref="C23:O23" si="3">+C20</f>
        <v>15629595569.4636</v>
      </c>
      <c r="D23" s="31">
        <f t="shared" si="3"/>
        <v>37511029366.712639</v>
      </c>
      <c r="E23" s="31">
        <f t="shared" si="3"/>
        <v>25007352911.141758</v>
      </c>
      <c r="F23" s="31">
        <f t="shared" si="3"/>
        <v>0</v>
      </c>
      <c r="G23" s="31">
        <f t="shared" si="3"/>
        <v>20318474.240302678</v>
      </c>
      <c r="H23" s="31">
        <f t="shared" si="3"/>
        <v>10920398424.384216</v>
      </c>
      <c r="I23" s="31">
        <f t="shared" si="3"/>
        <v>20318474240.302677</v>
      </c>
      <c r="J23" s="31">
        <f t="shared" si="3"/>
        <v>18755514683.356319</v>
      </c>
      <c r="K23" s="31">
        <f t="shared" si="3"/>
        <v>6251838227.7854395</v>
      </c>
      <c r="L23" s="31">
        <f t="shared" si="3"/>
        <v>0</v>
      </c>
      <c r="M23" s="31">
        <f t="shared" si="3"/>
        <v>17192555126.409958</v>
      </c>
      <c r="N23" s="31">
        <f t="shared" si="3"/>
        <v>3125919113.8927197</v>
      </c>
      <c r="O23" s="31">
        <f t="shared" si="3"/>
        <v>1562959556.9463599</v>
      </c>
      <c r="P23" s="8">
        <f>SUM(B23:O23)</f>
        <v>156295955694.63599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MARZO 2021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2020-11-06T12:16:08Z</cp:lastPrinted>
  <dcterms:created xsi:type="dcterms:W3CDTF">2013-09-07T00:00:31Z</dcterms:created>
  <dcterms:modified xsi:type="dcterms:W3CDTF">2021-04-07T14:23:47Z</dcterms:modified>
</cp:coreProperties>
</file>